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Accouniting\KASE\Финансовая отчетность\2021\"/>
    </mc:Choice>
  </mc:AlternateContent>
  <xr:revisionPtr revIDLastSave="0" documentId="13_ncr:1_{7FD7276B-E14A-4C54-B8FE-298C837FABA6}" xr6:coauthVersionLast="47" xr6:coauthVersionMax="47" xr10:uidLastSave="{00000000-0000-0000-0000-000000000000}"/>
  <bookViews>
    <workbookView xWindow="-120" yWindow="-120" windowWidth="29040" windowHeight="15840" xr2:uid="{2CBDE0A1-E179-43BC-BCB2-9B2851CB21AC}"/>
  </bookViews>
  <sheets>
    <sheet name="ф1" sheetId="1" r:id="rId1"/>
    <sheet name="ф2" sheetId="2" r:id="rId2"/>
  </sheets>
  <externalReferences>
    <externalReference r:id="rId3"/>
    <externalReference r:id="rId4"/>
    <externalReference r:id="rId5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_f__">'[1]Приложение 22'!#REF!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__">'[1]Приложение 5'!#REF!</definedName>
    <definedName name="__mdDATABody60__">#REF!</definedName>
    <definedName name="__mdDATABody7__">'[1]Приложение 5'!#REF!</definedName>
    <definedName name="__mdDATABody8__">'[1]Приложение 5'!#REF!</definedName>
    <definedName name="__mdDATABody9__">'[1]Приложение 5'!#REF!</definedName>
    <definedName name="__mdDATAempty_t1__">'[2]ПРИЛ2ф1-2-3-4-5'!#REF!</definedName>
    <definedName name="__mdDATAempty_t3__">#REF!</definedName>
    <definedName name="__mdDATAfasti_y__">'[1]Приложение 22'!#REF!</definedName>
    <definedName name="__mdDATAmain__">#REF!</definedName>
    <definedName name="__mdDATAshow_1_1__">'[2]ПРИЛ2ф1-2-3-4-5'!#REF!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'[2]ПРИЛ2ф1-2-3-4-5'!#REF!</definedName>
    <definedName name="__mdDATASQL1_2__">'[2]ПРИЛ2ф1-2-3-4-5'!#REF!</definedName>
    <definedName name="__mdDATASQL1_2g__">'[2]ПРИЛ2ф1-2-3-4-5'!#REF!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[3]прил4!#REF!</definedName>
    <definedName name="kbcnb">[3]прил3!#REF!</definedName>
    <definedName name="o">#REF!</definedName>
    <definedName name="q">#REF!</definedName>
    <definedName name="RAS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ф1!$A$1:$D$138</definedName>
    <definedName name="_xlnm.Print_Area" localSheetId="1">ф2!$A$1:$F$128</definedName>
    <definedName name="ф7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4" i="2" l="1"/>
  <c r="F99" i="2"/>
  <c r="E99" i="2"/>
  <c r="D99" i="2"/>
  <c r="C99" i="2"/>
  <c r="D74" i="2"/>
  <c r="D104" i="2" s="1"/>
  <c r="C74" i="2"/>
  <c r="F73" i="2"/>
  <c r="E73" i="2"/>
  <c r="D73" i="2"/>
  <c r="C73" i="2"/>
  <c r="F60" i="2"/>
  <c r="F104" i="2" s="1"/>
  <c r="F105" i="2" s="1"/>
  <c r="F107" i="2" s="1"/>
  <c r="F109" i="2" s="1"/>
  <c r="E60" i="2"/>
  <c r="D60" i="2"/>
  <c r="C60" i="2"/>
  <c r="C104" i="2" s="1"/>
  <c r="C105" i="2" s="1"/>
  <c r="C107" i="2" s="1"/>
  <c r="C109" i="2" s="1"/>
  <c r="F59" i="2"/>
  <c r="E59" i="2"/>
  <c r="E105" i="2" s="1"/>
  <c r="E107" i="2" s="1"/>
  <c r="E109" i="2" s="1"/>
  <c r="D59" i="2"/>
  <c r="D105" i="2" s="1"/>
  <c r="D107" i="2" s="1"/>
  <c r="D109" i="2" s="1"/>
  <c r="D110" i="2" s="1"/>
  <c r="C59" i="2"/>
  <c r="F41" i="2"/>
  <c r="E41" i="2"/>
  <c r="D41" i="2"/>
  <c r="C41" i="2"/>
  <c r="B6" i="2"/>
  <c r="B4" i="2"/>
  <c r="D114" i="1"/>
  <c r="C114" i="1"/>
  <c r="D110" i="1"/>
  <c r="C110" i="1"/>
  <c r="D72" i="1"/>
  <c r="D97" i="1" s="1"/>
  <c r="D115" i="1" s="1"/>
  <c r="C72" i="1"/>
  <c r="C97" i="1" s="1"/>
  <c r="C115" i="1" s="1"/>
  <c r="C11" i="1"/>
  <c r="C63" i="1" s="1"/>
  <c r="D11" i="1"/>
  <c r="D63" i="1" s="1"/>
</calcChain>
</file>

<file path=xl/sharedStrings.xml><?xml version="1.0" encoding="utf-8"?>
<sst xmlns="http://schemas.openxmlformats.org/spreadsheetml/2006/main" count="348" uniqueCount="294">
  <si>
    <t>Приложение 15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</si>
  <si>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</si>
  <si>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</si>
  <si>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"Инвестиционный дом "Fincraft"</t>
  </si>
  <si>
    <t>(полное наименование организации)</t>
  </si>
  <si>
    <t xml:space="preserve"> по состоянию на "01" июля 2021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</si>
  <si>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</si>
  <si>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</si>
  <si>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</si>
  <si>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</si>
  <si>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</si>
  <si>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</si>
  <si>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</si>
  <si>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</si>
  <si>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</si>
  <si>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</si>
  <si>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</si>
  <si>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</si>
  <si>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денежных средств</t>
  </si>
  <si>
    <t>1.3</t>
  </si>
  <si>
    <t>Аффинированные драгоценные металлы</t>
  </si>
  <si>
    <t>Вклады размещенные (за вычетом резервов на обесценение)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</si>
  <si>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</si>
  <si>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</si>
  <si>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</si>
  <si>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</si>
  <si>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</si>
  <si>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</si>
  <si>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</si>
  <si>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</si>
  <si>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</si>
  <si>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</si>
  <si>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</si>
  <si>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</si>
  <si>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</si>
  <si>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</si>
  <si>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</si>
  <si>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</si>
  <si>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</si>
  <si>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</si>
  <si>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</si>
  <si>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</si>
  <si>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Комиссионные вознаграждения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</si>
  <si>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</si>
  <si>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</si>
  <si>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</si>
  <si>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</si>
  <si>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</si>
  <si>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</si>
  <si>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</si>
  <si>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</si>
  <si>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</si>
  <si>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</si>
  <si>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</si>
  <si>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</si>
  <si>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</si>
  <si>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</si>
  <si>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</si>
  <si>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</si>
  <si>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</si>
  <si>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</si>
  <si>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</si>
  <si>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</si>
  <si>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</si>
  <si>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</si>
  <si>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</si>
  <si>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</si>
  <si>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</si>
  <si>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</si>
  <si>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</si>
  <si>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</si>
  <si>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</si>
  <si>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</si>
  <si>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</si>
  <si>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</si>
  <si>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</si>
  <si>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</si>
  <si>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</si>
  <si>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</si>
  <si>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активы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</si>
  <si>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</si>
  <si>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</si>
  <si>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</si>
  <si>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</si>
  <si>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</si>
  <si>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</si>
  <si>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</si>
  <si>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</si>
  <si>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</si>
  <si>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</si>
  <si>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</si>
  <si>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</si>
  <si>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</si>
  <si>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</si>
  <si>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</si>
  <si>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</si>
  <si>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</si>
  <si>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</si>
  <si>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</si>
  <si>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</si>
  <si>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</si>
  <si>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</si>
  <si>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</si>
  <si>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</si>
  <si>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</si>
  <si>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</si>
  <si>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</si>
  <si>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</si>
  <si>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</si>
  <si>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</si>
  <si>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</si>
  <si>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Производные финансовые инструменты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</si>
  <si>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</si>
  <si>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</si>
  <si>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</si>
  <si>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</si>
  <si>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</si>
  <si>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</si>
  <si>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</si>
  <si>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</si>
  <si>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</si>
  <si>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</si>
  <si>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</si>
  <si>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</si>
  <si>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</si>
  <si>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</si>
  <si>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</si>
  <si>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</si>
  <si>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</si>
  <si>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</si>
  <si>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</si>
  <si>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</si>
  <si>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</si>
  <si>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</si>
  <si>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</si>
  <si>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</si>
  <si>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</si>
  <si>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</si>
  <si>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</si>
  <si>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</si>
  <si>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</t>
  </si>
  <si>
    <t>предыдущих лет</t>
  </si>
  <si>
    <t>47.1</t>
  </si>
  <si>
    <t>отчетного периода</t>
  </si>
  <si>
    <t>47.2</t>
  </si>
  <si>
    <t>Итого капитал</t>
  </si>
  <si>
    <t>Итого капитал и обязательства (стр. 38 + стр. 48)</t>
  </si>
  <si>
    <t>Примечание:</t>
  </si>
  <si>
    <t>Прочие обязательства: обязательство перед кредитором по поставке ценных бумаг с расчетами Т+2.</t>
  </si>
  <si>
    <t>Наименование:  АО "ИД "FINCRAFT"</t>
  </si>
  <si>
    <t>Адрес: пр. АЛЬ-ФАРАБИ, 77/2, МК "ESENTAI APARTMENTS", BLOCK B, 20-ЭТАЖ, КВ. 20A</t>
  </si>
  <si>
    <t>Телефон: /727/355-01-02 (вн.206)</t>
  </si>
  <si>
    <t>Адрес электронной почты info@fincraft.com</t>
  </si>
  <si>
    <t>Исполнитель  ___________________________________Сатпаева Ш.К.</t>
  </si>
  <si>
    <t>Главный бухгалтер  ______________________________Сатпаева Ш.К.</t>
  </si>
  <si>
    <t>Председатель Правления _________________________Колдасов Е.Т.</t>
  </si>
  <si>
    <t>Приложение 16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</si>
  <si>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</si>
  <si>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</si>
  <si>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</si>
  <si>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</si>
  <si>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</si>
  <si>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</si>
  <si>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</si>
  <si>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</si>
  <si>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размещенным вкладам</t>
  </si>
  <si>
    <t>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</si>
  <si>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</si>
  <si>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</si>
  <si>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 xml:space="preserve">       доходы в виде дивидендов по акциям, находящимся в портфеле ценных бумаг, учитываемых по справедливой стоимости через прочий совокупный доход
</t>
  </si>
  <si>
    <t>1.2.1.1</t>
  </si>
  <si>
    <t xml:space="preserve">    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</si>
  <si>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</si>
  <si>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 xml:space="preserve">  по ценным бумагам, оцениваемым по справедливой стоимости, изменения которых отражаются в составе прибыли или убытка
</t>
  </si>
  <si>
    <t>1.2.2</t>
  </si>
  <si>
    <t xml:space="preserve">  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</si>
  <si>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</si>
  <si>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 xml:space="preserve">       доходы, связанные с амортизацией дисконта по ценным бумагам, оцениваемым по справедливой стоимости</t>
  </si>
  <si>
    <t>1.2.2.2</t>
  </si>
  <si>
    <t xml:space="preserve">  по ценным бумаги, учитываемым по амортизированной стоимости  (за вычетом резервов на обесценение)</t>
  </si>
  <si>
    <t>1.2.3</t>
  </si>
  <si>
    <t xml:space="preserve">     доходы, связанные с амортизацией дисконта по ценным бумагам, учитываемым по амортизированной стоимости </t>
  </si>
  <si>
    <t>1.2.3.1</t>
  </si>
  <si>
    <t>по операциям «обратное РЕПО»</t>
  </si>
  <si>
    <t>прочие доходы, связанные с получением вознаграждения</t>
  </si>
  <si>
    <t>1.4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</si>
  <si>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</si>
  <si>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</si>
  <si>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</si>
  <si>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</si>
  <si>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</si>
  <si>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</si>
  <si>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</si>
  <si>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</si>
  <si>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</si>
  <si>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</si>
  <si>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</si>
  <si>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</si>
  <si>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</si>
  <si>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</si>
  <si>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</si>
  <si>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</si>
  <si>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</si>
  <si>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</si>
  <si>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</si>
  <si>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</si>
  <si>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</si>
  <si>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</si>
  <si>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</si>
  <si>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</si>
  <si>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</si>
  <si>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</si>
  <si>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</si>
  <si>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</si>
  <si>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</si>
  <si>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</si>
  <si>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</si>
  <si>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</si>
  <si>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</si>
  <si>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</si>
  <si>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</si>
  <si>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</si>
  <si>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</si>
  <si>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</si>
  <si>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</si>
  <si>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</si>
  <si>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</si>
  <si>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</si>
  <si>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</si>
  <si>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</si>
  <si>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</si>
  <si>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</si>
  <si>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</si>
  <si>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</si>
  <si>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</si>
  <si>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</si>
  <si>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</si>
  <si>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</si>
  <si>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</si>
  <si>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</si>
  <si>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</si>
  <si>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</si>
  <si>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</si>
  <si>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</si>
  <si>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</si>
  <si>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</si>
  <si>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</si>
  <si>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</si>
  <si>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</si>
  <si>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</si>
  <si>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</si>
  <si>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</si>
  <si>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</si>
  <si>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</si>
  <si>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</si>
  <si>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</si>
  <si>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</si>
  <si>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по сделкам фьючерс</t>
  </si>
  <si>
    <t>24.1</t>
  </si>
  <si>
    <t>по сделкам форвард</t>
  </si>
  <si>
    <t>24.2</t>
  </si>
  <si>
    <t>по сделкам опцион</t>
  </si>
  <si>
    <t>24.3</t>
  </si>
  <si>
    <t>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</si>
  <si>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</si>
  <si>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</si>
  <si>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</si>
  <si>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</si>
  <si>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</si>
  <si>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</si>
  <si>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</si>
  <si>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</si>
  <si>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</si>
  <si>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</si>
  <si>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</si>
  <si>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</si>
  <si>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</si>
  <si>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</si>
  <si>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</si>
  <si>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</si>
  <si>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</si>
  <si>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</si>
  <si>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</si>
  <si>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</si>
  <si>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</si>
  <si>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</si>
  <si>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</si>
  <si>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</si>
  <si>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</si>
  <si>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</si>
  <si>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</si>
  <si>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</si>
  <si>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</si>
  <si>
    <t>Статья «Доля меньшинства» заполняется при составлении консолидированной финансовой отчетности.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</si>
</sst>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%"/>
    <numFmt numFmtId="165" formatCode="_-* #,##0_-;\-* #,##0_-;_-* &quot;-&quot;??_-;_-@_-"/>
  </numFmts>
  <fonts count="29" x14ac:knownFonts="1">
    <font>
      <sz val="10"/>
      <name val="Arial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 Cyr"/>
      <charset val="204"/>
    </font>
    <font>
      <i/>
      <sz val="10"/>
      <name val="Times New Roman"/>
      <family val="1"/>
    </font>
    <font>
      <i/>
      <sz val="10"/>
      <name val="Arial Cyr"/>
      <charset val="204"/>
    </font>
    <font>
      <i/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12"/>
      <name val="Times New Roman"/>
      <family val="1"/>
    </font>
    <font>
      <sz val="9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/>
  </cellStyleXfs>
  <cellXfs count="156">
    <xf numFmtId="0" fontId="0" fillId="0" borderId="0" xfId="0"/>
    <xf numFmtId="0" fontId="1" fillId="2" borderId="0" xfId="2" applyFill="1" applyProtection="1">
      <protection locked="0"/>
    </xf>
    <xf numFmtId="0" fontId="2" fillId="3" borderId="0" xfId="2" applyFont="1" applyFill="1" applyAlignment="1">
      <alignment horizontal="justify" shrinkToFit="1"/>
    </xf>
    <xf numFmtId="0" fontId="2" fillId="2" borderId="0" xfId="2" applyFont="1" applyFill="1" applyAlignment="1">
      <alignment horizontal="right" wrapText="1"/>
    </xf>
    <xf numFmtId="0" fontId="4" fillId="2" borderId="0" xfId="2" applyFont="1" applyFill="1" applyProtection="1">
      <protection locked="0"/>
    </xf>
    <xf numFmtId="0" fontId="7" fillId="2" borderId="0" xfId="2" applyFont="1" applyFill="1"/>
    <xf numFmtId="0" fontId="7" fillId="3" borderId="0" xfId="2" applyFont="1" applyFill="1"/>
    <xf numFmtId="0" fontId="7" fillId="2" borderId="0" xfId="2" applyFont="1" applyFill="1" applyAlignment="1">
      <alignment horizontal="right"/>
    </xf>
    <xf numFmtId="0" fontId="1" fillId="2" borderId="0" xfId="2" applyFill="1"/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3" borderId="1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/>
      <protection locked="0"/>
    </xf>
    <xf numFmtId="0" fontId="7" fillId="3" borderId="1" xfId="2" applyFont="1" applyFill="1" applyBorder="1" applyAlignment="1" applyProtection="1">
      <alignment horizontal="center"/>
      <protection locked="0"/>
    </xf>
    <xf numFmtId="0" fontId="8" fillId="2" borderId="1" xfId="2" applyFont="1" applyFill="1" applyBorder="1" applyAlignment="1">
      <alignment horizontal="left"/>
    </xf>
    <xf numFmtId="0" fontId="8" fillId="2" borderId="1" xfId="2" applyFont="1" applyFill="1" applyBorder="1" applyAlignment="1" applyProtection="1">
      <alignment horizontal="center"/>
      <protection locked="0"/>
    </xf>
    <xf numFmtId="3" fontId="1" fillId="3" borderId="1" xfId="2" applyNumberFormat="1" applyFill="1" applyBorder="1" applyProtection="1">
      <protection locked="0"/>
    </xf>
    <xf numFmtId="3" fontId="1" fillId="2" borderId="1" xfId="2" applyNumberFormat="1" applyFill="1" applyBorder="1" applyProtection="1">
      <protection locked="0"/>
    </xf>
    <xf numFmtId="0" fontId="7" fillId="2" borderId="1" xfId="2" applyFont="1" applyFill="1" applyBorder="1" applyAlignment="1">
      <alignment horizontal="left" wrapText="1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3" fontId="7" fillId="3" borderId="1" xfId="2" applyNumberFormat="1" applyFont="1" applyFill="1" applyBorder="1" applyAlignment="1" applyProtection="1">
      <alignment vertical="top" wrapText="1"/>
      <protection locked="0"/>
    </xf>
    <xf numFmtId="4" fontId="9" fillId="2" borderId="0" xfId="2" applyNumberFormat="1" applyFont="1" applyFill="1" applyProtection="1">
      <protection locked="0"/>
    </xf>
    <xf numFmtId="0" fontId="10" fillId="2" borderId="1" xfId="2" applyFont="1" applyFill="1" applyBorder="1" applyAlignment="1">
      <alignment horizontal="left" wrapText="1"/>
    </xf>
    <xf numFmtId="0" fontId="10" fillId="2" borderId="1" xfId="2" applyFont="1" applyFill="1" applyBorder="1" applyAlignment="1" applyProtection="1">
      <alignment horizontal="center" vertical="center" wrapText="1"/>
      <protection locked="0"/>
    </xf>
    <xf numFmtId="3" fontId="10" fillId="3" borderId="1" xfId="2" applyNumberFormat="1" applyFont="1" applyFill="1" applyBorder="1" applyAlignment="1" applyProtection="1">
      <alignment vertical="top" wrapText="1"/>
      <protection locked="0"/>
    </xf>
    <xf numFmtId="0" fontId="11" fillId="2" borderId="0" xfId="2" applyFont="1" applyFill="1" applyProtection="1">
      <protection locked="0"/>
    </xf>
    <xf numFmtId="4" fontId="12" fillId="2" borderId="0" xfId="2" applyNumberFormat="1" applyFont="1" applyFill="1" applyProtection="1">
      <protection locked="0"/>
    </xf>
    <xf numFmtId="0" fontId="10" fillId="2" borderId="1" xfId="2" quotePrefix="1" applyFont="1" applyFill="1" applyBorder="1" applyAlignment="1">
      <alignment horizontal="left" wrapText="1"/>
    </xf>
    <xf numFmtId="49" fontId="1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>
      <alignment wrapText="1"/>
    </xf>
    <xf numFmtId="3" fontId="1" fillId="2" borderId="0" xfId="2" applyNumberFormat="1" applyFill="1" applyProtection="1">
      <protection locked="0"/>
    </xf>
    <xf numFmtId="0" fontId="10" fillId="2" borderId="1" xfId="2" applyFont="1" applyFill="1" applyBorder="1" applyAlignment="1">
      <alignment wrapText="1"/>
    </xf>
    <xf numFmtId="3" fontId="11" fillId="2" borderId="0" xfId="2" applyNumberFormat="1" applyFont="1" applyFill="1" applyProtection="1">
      <protection locked="0"/>
    </xf>
    <xf numFmtId="49" fontId="7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1" fillId="2" borderId="0" xfId="2" applyNumberFormat="1" applyFill="1" applyProtection="1">
      <protection locked="0"/>
    </xf>
    <xf numFmtId="0" fontId="13" fillId="2" borderId="1" xfId="2" applyFont="1" applyFill="1" applyBorder="1" applyProtection="1">
      <protection locked="0"/>
    </xf>
    <xf numFmtId="0" fontId="13" fillId="2" borderId="0" xfId="3" applyFont="1" applyFill="1" applyProtection="1">
      <protection locked="0"/>
    </xf>
    <xf numFmtId="0" fontId="14" fillId="2" borderId="1" xfId="2" applyFont="1" applyFill="1" applyBorder="1" applyProtection="1">
      <protection locked="0"/>
    </xf>
    <xf numFmtId="4" fontId="11" fillId="2" borderId="0" xfId="2" applyNumberFormat="1" applyFont="1" applyFill="1" applyProtection="1">
      <protection locked="0"/>
    </xf>
    <xf numFmtId="3" fontId="13" fillId="3" borderId="1" xfId="2" applyNumberFormat="1" applyFont="1" applyFill="1" applyBorder="1" applyAlignment="1" applyProtection="1">
      <alignment vertical="top" wrapText="1"/>
      <protection locked="0"/>
    </xf>
    <xf numFmtId="0" fontId="15" fillId="2" borderId="1" xfId="2" applyFont="1" applyFill="1" applyBorder="1" applyAlignment="1">
      <alignment wrapText="1"/>
    </xf>
    <xf numFmtId="3" fontId="8" fillId="3" borderId="1" xfId="2" applyNumberFormat="1" applyFont="1" applyFill="1" applyBorder="1" applyAlignment="1">
      <alignment horizontal="right"/>
    </xf>
    <xf numFmtId="0" fontId="15" fillId="2" borderId="1" xfId="2" applyFont="1" applyFill="1" applyBorder="1" applyAlignment="1">
      <alignment horizontal="left" wrapText="1"/>
    </xf>
    <xf numFmtId="3" fontId="1" fillId="3" borderId="1" xfId="2" applyNumberFormat="1" applyFill="1" applyBorder="1" applyAlignment="1" applyProtection="1">
      <alignment vertical="top" wrapText="1"/>
      <protection locked="0"/>
    </xf>
    <xf numFmtId="3" fontId="1" fillId="2" borderId="1" xfId="2" applyNumberFormat="1" applyFill="1" applyBorder="1" applyAlignment="1" applyProtection="1">
      <alignment vertical="top" wrapText="1"/>
      <protection locked="0"/>
    </xf>
    <xf numFmtId="3" fontId="15" fillId="2" borderId="1" xfId="2" applyNumberFormat="1" applyFont="1" applyFill="1" applyBorder="1" applyAlignment="1">
      <alignment vertical="top" wrapText="1"/>
    </xf>
    <xf numFmtId="0" fontId="7" fillId="2" borderId="1" xfId="2" applyFont="1" applyFill="1" applyBorder="1" applyAlignment="1">
      <alignment horizontal="justify" wrapText="1"/>
    </xf>
    <xf numFmtId="3" fontId="7" fillId="2" borderId="1" xfId="2" applyNumberFormat="1" applyFont="1" applyFill="1" applyBorder="1" applyAlignment="1" applyProtection="1">
      <alignment vertical="top" wrapText="1"/>
      <protection locked="0"/>
    </xf>
    <xf numFmtId="0" fontId="13" fillId="2" borderId="1" xfId="2" applyFont="1" applyFill="1" applyBorder="1" applyAlignment="1">
      <alignment horizontal="left" wrapText="1"/>
    </xf>
    <xf numFmtId="3" fontId="14" fillId="3" borderId="1" xfId="2" applyNumberFormat="1" applyFont="1" applyFill="1" applyBorder="1" applyAlignment="1" applyProtection="1">
      <alignment vertical="top" wrapText="1"/>
      <protection locked="0"/>
    </xf>
    <xf numFmtId="3" fontId="11" fillId="3" borderId="1" xfId="2" applyNumberFormat="1" applyFont="1" applyFill="1" applyBorder="1" applyAlignment="1" applyProtection="1">
      <alignment vertical="top" wrapText="1"/>
      <protection locked="0"/>
    </xf>
    <xf numFmtId="3" fontId="15" fillId="3" borderId="1" xfId="2" applyNumberFormat="1" applyFont="1" applyFill="1" applyBorder="1" applyAlignment="1" applyProtection="1">
      <alignment vertical="top" wrapText="1"/>
      <protection locked="0"/>
    </xf>
    <xf numFmtId="0" fontId="8" fillId="2" borderId="1" xfId="2" applyFont="1" applyFill="1" applyBorder="1" applyAlignment="1">
      <alignment wrapText="1"/>
    </xf>
    <xf numFmtId="3" fontId="8" fillId="3" borderId="1" xfId="2" applyNumberFormat="1" applyFont="1" applyFill="1" applyBorder="1" applyAlignment="1">
      <alignment vertical="top" wrapText="1"/>
    </xf>
    <xf numFmtId="3" fontId="8" fillId="2" borderId="1" xfId="2" applyNumberFormat="1" applyFont="1" applyFill="1" applyBorder="1" applyAlignment="1">
      <alignment vertical="top" wrapText="1"/>
    </xf>
    <xf numFmtId="3" fontId="10" fillId="2" borderId="1" xfId="2" applyNumberFormat="1" applyFont="1" applyFill="1" applyBorder="1" applyAlignment="1">
      <alignment vertical="top" wrapText="1"/>
    </xf>
    <xf numFmtId="0" fontId="10" fillId="2" borderId="1" xfId="2" applyFont="1" applyFill="1" applyBorder="1" applyAlignment="1">
      <alignment horizontal="justify" wrapText="1"/>
    </xf>
    <xf numFmtId="3" fontId="10" fillId="2" borderId="1" xfId="2" applyNumberFormat="1" applyFont="1" applyFill="1" applyBorder="1" applyAlignment="1" applyProtection="1">
      <alignment vertical="top" wrapText="1"/>
      <protection locked="0"/>
    </xf>
    <xf numFmtId="3" fontId="7" fillId="3" borderId="1" xfId="2" applyNumberFormat="1" applyFont="1" applyFill="1" applyBorder="1" applyAlignment="1">
      <alignment vertical="top" wrapText="1"/>
    </xf>
    <xf numFmtId="0" fontId="14" fillId="2" borderId="1" xfId="2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Protection="1">
      <protection locked="0"/>
    </xf>
    <xf numFmtId="0" fontId="13" fillId="2" borderId="1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Alignment="1">
      <alignment wrapText="1"/>
    </xf>
    <xf numFmtId="0" fontId="13" fillId="2" borderId="0" xfId="2" applyFont="1" applyFill="1" applyAlignment="1" applyProtection="1">
      <alignment horizontal="center" vertical="center"/>
      <protection locked="0"/>
    </xf>
    <xf numFmtId="3" fontId="8" fillId="3" borderId="0" xfId="2" applyNumberFormat="1" applyFont="1" applyFill="1" applyAlignment="1">
      <alignment vertical="top" wrapText="1"/>
    </xf>
    <xf numFmtId="0" fontId="13" fillId="2" borderId="0" xfId="2" applyFont="1" applyFill="1" applyProtection="1">
      <protection locked="0"/>
    </xf>
    <xf numFmtId="0" fontId="1" fillId="3" borderId="0" xfId="2" applyFill="1" applyProtection="1">
      <protection locked="0"/>
    </xf>
    <xf numFmtId="3" fontId="16" fillId="2" borderId="0" xfId="2" applyNumberFormat="1" applyFont="1" applyFill="1" applyProtection="1">
      <protection locked="0"/>
    </xf>
    <xf numFmtId="3" fontId="16" fillId="3" borderId="0" xfId="2" applyNumberFormat="1" applyFont="1" applyFill="1" applyProtection="1">
      <protection locked="0"/>
    </xf>
    <xf numFmtId="49" fontId="13" fillId="2" borderId="0" xfId="4" applyNumberFormat="1" applyFont="1" applyFill="1" applyProtection="1">
      <protection locked="0"/>
    </xf>
    <xf numFmtId="0" fontId="15" fillId="0" borderId="0" xfId="0" applyFont="1"/>
    <xf numFmtId="0" fontId="13" fillId="0" borderId="0" xfId="0" applyFont="1" applyProtection="1">
      <protection locked="0"/>
    </xf>
    <xf numFmtId="0" fontId="7" fillId="2" borderId="0" xfId="0" applyFont="1" applyFill="1"/>
    <xf numFmtId="4" fontId="16" fillId="3" borderId="0" xfId="2" applyNumberFormat="1" applyFont="1" applyFill="1" applyProtection="1">
      <protection locked="0"/>
    </xf>
    <xf numFmtId="0" fontId="19" fillId="2" borderId="0" xfId="0" applyFont="1" applyFill="1" applyAlignment="1">
      <alignment horizontal="left" vertical="center"/>
    </xf>
    <xf numFmtId="3" fontId="20" fillId="2" borderId="0" xfId="0" applyNumberFormat="1" applyFont="1" applyFill="1"/>
    <xf numFmtId="0" fontId="13" fillId="2" borderId="0" xfId="0" applyFont="1" applyFill="1" applyAlignment="1">
      <alignment horizontal="left" vertical="center"/>
    </xf>
    <xf numFmtId="164" fontId="13" fillId="0" borderId="0" xfId="0" applyNumberFormat="1" applyFont="1" applyProtection="1">
      <protection locked="0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165" fontId="13" fillId="0" borderId="0" xfId="1" applyNumberFormat="1" applyFont="1" applyProtection="1">
      <protection locked="0"/>
    </xf>
    <xf numFmtId="165" fontId="13" fillId="0" borderId="0" xfId="0" applyNumberFormat="1" applyFont="1" applyProtection="1">
      <protection locked="0"/>
    </xf>
    <xf numFmtId="0" fontId="15" fillId="2" borderId="0" xfId="0" applyFont="1" applyFill="1"/>
    <xf numFmtId="14" fontId="13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5" applyFont="1"/>
    <xf numFmtId="0" fontId="13" fillId="0" borderId="0" xfId="0" applyFont="1" applyAlignment="1">
      <alignment wrapText="1"/>
    </xf>
    <xf numFmtId="3" fontId="1" fillId="3" borderId="0" xfId="2" applyNumberFormat="1" applyFill="1" applyProtection="1">
      <protection locked="0"/>
    </xf>
    <xf numFmtId="0" fontId="21" fillId="3" borderId="0" xfId="2" applyFont="1" applyFill="1" applyAlignment="1">
      <alignment horizontal="right" wrapText="1"/>
    </xf>
    <xf numFmtId="0" fontId="4" fillId="3" borderId="0" xfId="2" applyFont="1" applyFill="1" applyProtection="1">
      <protection locked="0"/>
    </xf>
    <xf numFmtId="0" fontId="22" fillId="3" borderId="0" xfId="2" applyFont="1" applyFill="1" applyAlignment="1" applyProtection="1">
      <alignment horizontal="center"/>
      <protection locked="0"/>
    </xf>
    <xf numFmtId="0" fontId="3" fillId="3" borderId="0" xfId="2" applyFont="1" applyFill="1" applyProtection="1">
      <protection locked="0"/>
    </xf>
    <xf numFmtId="3" fontId="3" fillId="3" borderId="0" xfId="2" applyNumberFormat="1" applyFont="1" applyFill="1" applyProtection="1">
      <protection locked="0"/>
    </xf>
    <xf numFmtId="0" fontId="5" fillId="3" borderId="0" xfId="2" applyFont="1" applyFill="1" applyProtection="1">
      <protection locked="0"/>
    </xf>
    <xf numFmtId="3" fontId="5" fillId="3" borderId="0" xfId="2" applyNumberFormat="1" applyFont="1" applyFill="1" applyProtection="1">
      <protection locked="0"/>
    </xf>
    <xf numFmtId="0" fontId="23" fillId="3" borderId="0" xfId="2" applyFont="1" applyFill="1" applyAlignment="1" applyProtection="1">
      <alignment horizontal="center"/>
      <protection locked="0"/>
    </xf>
    <xf numFmtId="0" fontId="6" fillId="3" borderId="0" xfId="2" applyFont="1" applyFill="1" applyProtection="1">
      <protection locked="0"/>
    </xf>
    <xf numFmtId="3" fontId="6" fillId="3" borderId="0" xfId="2" applyNumberFormat="1" applyFont="1" applyFill="1" applyProtection="1">
      <protection locked="0"/>
    </xf>
    <xf numFmtId="0" fontId="24" fillId="3" borderId="0" xfId="2" applyFont="1" applyFill="1" applyProtection="1">
      <protection locked="0"/>
    </xf>
    <xf numFmtId="3" fontId="24" fillId="3" borderId="0" xfId="2" applyNumberFormat="1" applyFont="1" applyFill="1" applyProtection="1">
      <protection locked="0"/>
    </xf>
    <xf numFmtId="0" fontId="13" fillId="3" borderId="0" xfId="2" applyFont="1" applyFill="1" applyAlignment="1" applyProtection="1">
      <alignment horizontal="center"/>
      <protection locked="0"/>
    </xf>
    <xf numFmtId="3" fontId="13" fillId="3" borderId="0" xfId="2" applyNumberFormat="1" applyFont="1" applyFill="1" applyAlignment="1" applyProtection="1">
      <alignment horizontal="center"/>
      <protection locked="0"/>
    </xf>
    <xf numFmtId="0" fontId="7" fillId="3" borderId="0" xfId="2" applyFont="1" applyFill="1" applyAlignment="1">
      <alignment horizontal="center"/>
    </xf>
    <xf numFmtId="3" fontId="7" fillId="3" borderId="0" xfId="2" applyNumberFormat="1" applyFont="1" applyFill="1" applyAlignment="1">
      <alignment horizontal="center"/>
    </xf>
    <xf numFmtId="0" fontId="1" fillId="3" borderId="0" xfId="2" applyFill="1"/>
    <xf numFmtId="3" fontId="1" fillId="3" borderId="0" xfId="2" applyNumberFormat="1" applyFill="1"/>
    <xf numFmtId="0" fontId="7" fillId="3" borderId="0" xfId="2" applyFont="1" applyFill="1" applyAlignment="1">
      <alignment horizontal="right"/>
    </xf>
    <xf numFmtId="3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2" applyFill="1" applyBorder="1" applyAlignment="1" applyProtection="1">
      <alignment horizontal="center"/>
      <protection locked="0"/>
    </xf>
    <xf numFmtId="0" fontId="1" fillId="3" borderId="0" xfId="2" applyFill="1" applyAlignment="1" applyProtection="1">
      <alignment horizontal="center"/>
      <protection locked="0"/>
    </xf>
    <xf numFmtId="3" fontId="7" fillId="3" borderId="1" xfId="2" applyNumberFormat="1" applyFont="1" applyFill="1" applyBorder="1" applyAlignment="1" applyProtection="1">
      <alignment horizontal="center"/>
      <protection locked="0"/>
    </xf>
    <xf numFmtId="0" fontId="17" fillId="3" borderId="3" xfId="2" applyFont="1" applyFill="1" applyBorder="1" applyAlignment="1">
      <alignment vertical="top" wrapText="1"/>
    </xf>
    <xf numFmtId="0" fontId="17" fillId="3" borderId="4" xfId="2" applyFont="1" applyFill="1" applyBorder="1" applyAlignment="1" applyProtection="1">
      <alignment horizontal="center" vertical="top" wrapText="1"/>
      <protection locked="0"/>
    </xf>
    <xf numFmtId="3" fontId="17" fillId="3" borderId="1" xfId="2" applyNumberFormat="1" applyFont="1" applyFill="1" applyBorder="1" applyAlignment="1" applyProtection="1">
      <alignment horizontal="right" vertical="top"/>
      <protection locked="0"/>
    </xf>
    <xf numFmtId="3" fontId="13" fillId="2" borderId="0" xfId="3" applyNumberFormat="1" applyFont="1" applyFill="1" applyProtection="1">
      <protection locked="0"/>
    </xf>
    <xf numFmtId="0" fontId="25" fillId="2" borderId="0" xfId="3" applyFont="1" applyFill="1" applyAlignment="1" applyProtection="1">
      <alignment wrapText="1" shrinkToFit="1"/>
      <protection locked="0"/>
    </xf>
    <xf numFmtId="0" fontId="11" fillId="3" borderId="0" xfId="2" applyFont="1" applyFill="1" applyProtection="1">
      <protection locked="0"/>
    </xf>
    <xf numFmtId="49" fontId="17" fillId="3" borderId="4" xfId="2" applyNumberFormat="1" applyFont="1" applyFill="1" applyBorder="1" applyAlignment="1" applyProtection="1">
      <alignment horizontal="center" vertical="top" wrapText="1"/>
      <protection locked="0"/>
    </xf>
    <xf numFmtId="0" fontId="13" fillId="3" borderId="0" xfId="3" applyFont="1" applyFill="1" applyProtection="1">
      <protection locked="0"/>
    </xf>
    <xf numFmtId="0" fontId="25" fillId="3" borderId="0" xfId="3" applyFont="1" applyFill="1" applyAlignment="1" applyProtection="1">
      <alignment wrapText="1" shrinkToFit="1"/>
      <protection locked="0"/>
    </xf>
    <xf numFmtId="3" fontId="13" fillId="3" borderId="0" xfId="3" applyNumberFormat="1" applyFont="1" applyFill="1" applyProtection="1">
      <protection locked="0"/>
    </xf>
    <xf numFmtId="0" fontId="26" fillId="3" borderId="3" xfId="2" applyFont="1" applyFill="1" applyBorder="1" applyAlignment="1">
      <alignment vertical="top" wrapText="1"/>
    </xf>
    <xf numFmtId="3" fontId="17" fillId="3" borderId="1" xfId="2" applyNumberFormat="1" applyFont="1" applyFill="1" applyBorder="1" applyAlignment="1" applyProtection="1">
      <alignment horizontal="right"/>
      <protection locked="0"/>
    </xf>
    <xf numFmtId="3" fontId="17" fillId="3" borderId="1" xfId="2" applyNumberFormat="1" applyFont="1" applyFill="1" applyBorder="1" applyAlignment="1">
      <alignment vertical="top"/>
    </xf>
    <xf numFmtId="3" fontId="17" fillId="3" borderId="1" xfId="2" applyNumberFormat="1" applyFont="1" applyFill="1" applyBorder="1" applyAlignment="1">
      <alignment horizontal="right" vertical="top"/>
    </xf>
    <xf numFmtId="0" fontId="26" fillId="3" borderId="4" xfId="2" applyFont="1" applyFill="1" applyBorder="1" applyAlignment="1" applyProtection="1">
      <alignment horizontal="center" vertical="top" wrapText="1"/>
      <protection locked="0"/>
    </xf>
    <xf numFmtId="3" fontId="26" fillId="3" borderId="1" xfId="2" applyNumberFormat="1" applyFont="1" applyFill="1" applyBorder="1" applyAlignment="1" applyProtection="1">
      <alignment vertical="top"/>
      <protection locked="0"/>
    </xf>
    <xf numFmtId="3" fontId="14" fillId="3" borderId="0" xfId="3" applyNumberFormat="1" applyFont="1" applyFill="1" applyProtection="1">
      <protection locked="0"/>
    </xf>
    <xf numFmtId="0" fontId="14" fillId="3" borderId="0" xfId="3" applyFont="1" applyFill="1" applyProtection="1">
      <protection locked="0"/>
    </xf>
    <xf numFmtId="3" fontId="11" fillId="3" borderId="0" xfId="2" applyNumberFormat="1" applyFont="1" applyFill="1" applyProtection="1">
      <protection locked="0"/>
    </xf>
    <xf numFmtId="4" fontId="13" fillId="3" borderId="0" xfId="3" applyNumberFormat="1" applyFont="1" applyFill="1" applyProtection="1">
      <protection locked="0"/>
    </xf>
    <xf numFmtId="4" fontId="14" fillId="3" borderId="0" xfId="3" applyNumberFormat="1" applyFont="1" applyFill="1" applyProtection="1">
      <protection locked="0"/>
    </xf>
    <xf numFmtId="3" fontId="26" fillId="3" borderId="1" xfId="2" applyNumberFormat="1" applyFont="1" applyFill="1" applyBorder="1" applyAlignment="1">
      <alignment vertical="top"/>
    </xf>
    <xf numFmtId="3" fontId="17" fillId="3" borderId="1" xfId="2" applyNumberFormat="1" applyFont="1" applyFill="1" applyBorder="1" applyProtection="1">
      <protection locked="0"/>
    </xf>
    <xf numFmtId="3" fontId="26" fillId="3" borderId="1" xfId="2" applyNumberFormat="1" applyFont="1" applyFill="1" applyBorder="1" applyProtection="1">
      <protection locked="0"/>
    </xf>
    <xf numFmtId="49" fontId="26" fillId="3" borderId="4" xfId="2" applyNumberFormat="1" applyFont="1" applyFill="1" applyBorder="1" applyAlignment="1" applyProtection="1">
      <alignment horizontal="center" vertical="top" wrapText="1"/>
      <protection locked="0"/>
    </xf>
    <xf numFmtId="49" fontId="17" fillId="3" borderId="5" xfId="2" applyNumberFormat="1" applyFont="1" applyFill="1" applyBorder="1" applyAlignment="1" applyProtection="1">
      <alignment horizontal="center" vertical="top" wrapText="1"/>
      <protection locked="0"/>
    </xf>
    <xf numFmtId="0" fontId="27" fillId="3" borderId="3" xfId="2" applyFont="1" applyFill="1" applyBorder="1" applyAlignment="1">
      <alignment vertical="top" wrapText="1"/>
    </xf>
    <xf numFmtId="3" fontId="27" fillId="3" borderId="1" xfId="2" applyNumberFormat="1" applyFont="1" applyFill="1" applyBorder="1" applyProtection="1">
      <protection locked="0"/>
    </xf>
    <xf numFmtId="3" fontId="17" fillId="3" borderId="1" xfId="2" applyNumberFormat="1" applyFont="1" applyFill="1" applyBorder="1"/>
    <xf numFmtId="49" fontId="26" fillId="3" borderId="5" xfId="2" applyNumberFormat="1" applyFont="1" applyFill="1" applyBorder="1" applyAlignment="1" applyProtection="1">
      <alignment horizontal="center" vertical="top" wrapText="1"/>
      <protection locked="0"/>
    </xf>
    <xf numFmtId="0" fontId="17" fillId="3" borderId="1" xfId="2" applyFont="1" applyFill="1" applyBorder="1" applyAlignment="1">
      <alignment vertical="top" wrapText="1"/>
    </xf>
    <xf numFmtId="49" fontId="17" fillId="3" borderId="1" xfId="2" applyNumberFormat="1" applyFont="1" applyFill="1" applyBorder="1" applyAlignment="1" applyProtection="1">
      <alignment horizontal="center"/>
      <protection locked="0"/>
    </xf>
    <xf numFmtId="0" fontId="27" fillId="3" borderId="1" xfId="2" applyFont="1" applyFill="1" applyBorder="1" applyAlignment="1">
      <alignment vertical="top" wrapText="1"/>
    </xf>
    <xf numFmtId="0" fontId="17" fillId="3" borderId="1" xfId="2" applyFont="1" applyFill="1" applyBorder="1" applyProtection="1">
      <protection locked="0"/>
    </xf>
    <xf numFmtId="3" fontId="28" fillId="3" borderId="0" xfId="2" applyNumberFormat="1" applyFont="1" applyFill="1" applyProtection="1">
      <protection locked="0"/>
    </xf>
    <xf numFmtId="0" fontId="13" fillId="3" borderId="0" xfId="2" applyFont="1" applyFill="1" applyAlignment="1" applyProtection="1">
      <alignment wrapText="1"/>
      <protection locked="0"/>
    </xf>
    <xf numFmtId="3" fontId="13" fillId="3" borderId="0" xfId="2" applyNumberFormat="1" applyFont="1" applyFill="1" applyAlignment="1" applyProtection="1">
      <alignment wrapText="1"/>
      <protection locked="0"/>
    </xf>
    <xf numFmtId="0" fontId="13" fillId="3" borderId="0" xfId="2" applyFont="1" applyFill="1" applyAlignment="1" applyProtection="1">
      <alignment horizontal="left" wrapText="1"/>
      <protection locked="0"/>
    </xf>
    <xf numFmtId="3" fontId="13" fillId="3" borderId="0" xfId="2" applyNumberFormat="1" applyFont="1" applyFill="1" applyAlignment="1" applyProtection="1">
      <alignment horizontal="left" wrapText="1"/>
      <protection locked="0"/>
    </xf>
    <xf numFmtId="49" fontId="13" fillId="3" borderId="0" xfId="4" applyNumberFormat="1" applyFont="1" applyFill="1" applyProtection="1">
      <protection locked="0"/>
    </xf>
    <xf numFmtId="0" fontId="2" fillId="2" borderId="0" xfId="2" applyFont="1" applyFill="1" applyAlignment="1" applyProtection="1">
      <alignment horizontal="right" wrapText="1"/>
      <protection locked="0"/>
    </xf>
    <xf numFmtId="0" fontId="2" fillId="2" borderId="0" xfId="2" applyFont="1" applyFill="1" applyAlignment="1">
      <alignment horizontal="right" wrapText="1"/>
    </xf>
    <xf numFmtId="0" fontId="3" fillId="2" borderId="0" xfId="2" applyFont="1" applyFill="1" applyAlignment="1" applyProtection="1">
      <alignment horizontal="center"/>
      <protection locked="0"/>
    </xf>
    <xf numFmtId="0" fontId="5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13" fillId="2" borderId="0" xfId="2" applyFont="1" applyFill="1" applyAlignment="1">
      <alignment horizontal="left"/>
    </xf>
    <xf numFmtId="0" fontId="13" fillId="3" borderId="0" xfId="2" applyFont="1" applyFill="1" applyAlignment="1" applyProtection="1">
      <alignment horizontal="left" wrapText="1"/>
      <protection locked="0"/>
    </xf>
  </cellXfs>
  <cellStyles count="6">
    <cellStyle name="Обычный" xfId="0" builtinId="0"/>
    <cellStyle name="Обычный 3" xfId="5" xr:uid="{6D98461D-FA9C-45B4-BCBD-2E411C5F68F5}"/>
    <cellStyle name="Обычный_I0000609Айнаш" xfId="2" xr:uid="{A722B479-E5CF-40D7-A0E7-0A24C0EB839E}"/>
    <cellStyle name="Обычный_I0000709" xfId="3" xr:uid="{2A41439D-5757-4153-B326-8E373A3B4297}"/>
    <cellStyle name="Обычный_Приложения к Правилам по ИК_рус" xfId="4" xr:uid="{AA1C9162-AFA4-4C51-993A-EBF7251303AB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atpayeva\Desktop\Disk_D\Folders\Accounting%20department\Satpaeva_sh\&#1054;&#1090;&#1095;&#1077;&#1090;&#1099;%20&#1087;&#1086;%20&#1092;&#1086;&#1088;&#1084;&#1077;%20&#1040;&#1060;&#1053;\2020\02%202020\&#1041;&#1058;&#1040;&#1057;_K1_01.03.2020_&#1050;&#1060;&#1053;%20&#1089;&#1074;&#1086;&#1076;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Пруд УИП БД"/>
      <sheetName val="ETF"/>
      <sheetName val="Приложение 4"/>
      <sheetName val="Приложение 5"/>
      <sheetName val="Приложение 6"/>
      <sheetName val="Приложение 22"/>
      <sheetName val="КрРиск"/>
      <sheetName val="БЦК"/>
      <sheetName val="халык"/>
      <sheetName val="Казэкспортастык"/>
      <sheetName val="Курсовая"/>
      <sheetName val="Дебито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2ф1-2-3-4-5"/>
      <sheetName val="ПРИЛ3"/>
      <sheetName val="ПРИЛ4"/>
      <sheetName val="#ССЫЛКА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26AC2-B6A3-4F9A-AEC5-866CE909931F}">
  <sheetPr>
    <tabColor rgb="FFFFC000"/>
  </sheetPr>
  <dimension ref="A1:I140"/>
  <sheetViews>
    <sheetView tabSelected="1" view="pageBreakPreview" zoomScale="85" zoomScaleSheetLayoutView="85" workbookViewId="0">
      <selection activeCell="A43" sqref="A43"/>
    </sheetView>
  </sheetViews>
  <sheetFormatPr defaultColWidth="9.140625" defaultRowHeight="12.75" x14ac:dyDescent="0.2"/>
  <cols>
    <col min="1" max="1" width="77" style="1" customWidth="1"/>
    <col min="2" max="2" width="12.140625" style="1" customWidth="1"/>
    <col min="3" max="3" width="15.85546875" style="65" customWidth="1"/>
    <col min="4" max="4" width="17.7109375" style="1" customWidth="1"/>
    <col min="5" max="5" width="19" style="1" customWidth="1"/>
    <col min="6" max="6" width="15.7109375" style="1" customWidth="1"/>
    <col min="7" max="7" width="15.85546875" style="1" bestFit="1" customWidth="1"/>
    <col min="8" max="8" width="30.85546875" style="1" customWidth="1"/>
    <col min="9" max="16384" width="9.140625" style="1"/>
  </cols>
  <sheetData>
    <row r="1" spans="1:7" ht="68.25" customHeight="1" x14ac:dyDescent="0.2">
      <c r="C1" s="149" t="s">
        <v>0</v>
      </c>
      <c r="D1" s="150"/>
    </row>
    <row r="2" spans="1:7" ht="21" customHeight="1" x14ac:dyDescent="0.2">
      <c r="C2" s="2"/>
      <c r="D2" s="3" t="s">
        <v>1</v>
      </c>
    </row>
    <row r="3" spans="1:7" s="4" customFormat="1" ht="14.25" x14ac:dyDescent="0.2">
      <c r="A3" s="151" t="s">
        <v>2</v>
      </c>
      <c r="B3" s="151"/>
      <c r="C3" s="151"/>
      <c r="D3" s="151"/>
    </row>
    <row r="4" spans="1:7" s="4" customFormat="1" ht="14.25" x14ac:dyDescent="0.2">
      <c r="A4" s="152" t="s">
        <v>3</v>
      </c>
      <c r="B4" s="152"/>
      <c r="C4" s="152"/>
      <c r="D4" s="152"/>
    </row>
    <row r="5" spans="1:7" s="4" customFormat="1" ht="15" x14ac:dyDescent="0.25">
      <c r="A5" s="153" t="s">
        <v>4</v>
      </c>
      <c r="B5" s="153"/>
      <c r="C5" s="153"/>
      <c r="D5" s="153"/>
    </row>
    <row r="6" spans="1:7" s="4" customFormat="1" ht="15" x14ac:dyDescent="0.25">
      <c r="A6" s="153" t="s">
        <v>5</v>
      </c>
      <c r="B6" s="153"/>
      <c r="C6" s="153"/>
      <c r="D6" s="153"/>
    </row>
    <row r="7" spans="1:7" s="8" customFormat="1" x14ac:dyDescent="0.2">
      <c r="A7" s="5"/>
      <c r="B7" s="5"/>
      <c r="C7" s="6"/>
      <c r="D7" s="7" t="s">
        <v>6</v>
      </c>
    </row>
    <row r="8" spans="1:7" ht="38.25" x14ac:dyDescent="0.2">
      <c r="A8" s="9" t="s">
        <v>7</v>
      </c>
      <c r="B8" s="9" t="s">
        <v>8</v>
      </c>
      <c r="C8" s="10" t="s">
        <v>9</v>
      </c>
      <c r="D8" s="9" t="s">
        <v>10</v>
      </c>
    </row>
    <row r="9" spans="1:7" x14ac:dyDescent="0.2">
      <c r="A9" s="11">
        <v>1</v>
      </c>
      <c r="B9" s="11">
        <v>2</v>
      </c>
      <c r="C9" s="12">
        <v>3</v>
      </c>
      <c r="D9" s="11">
        <v>4</v>
      </c>
    </row>
    <row r="10" spans="1:7" x14ac:dyDescent="0.2">
      <c r="A10" s="13" t="s">
        <v>11</v>
      </c>
      <c r="B10" s="14"/>
      <c r="C10" s="15"/>
      <c r="D10" s="16"/>
    </row>
    <row r="11" spans="1:7" x14ac:dyDescent="0.2">
      <c r="A11" s="17" t="s">
        <v>12</v>
      </c>
      <c r="B11" s="18">
        <v>1</v>
      </c>
      <c r="C11" s="19">
        <f>SUM(C13:C15)</f>
        <v>211478.31754027799</v>
      </c>
      <c r="D11" s="19">
        <f>SUM(D13:D15)</f>
        <v>6860.7240859579797</v>
      </c>
      <c r="G11" s="20"/>
    </row>
    <row r="12" spans="1:7" s="24" customFormat="1" x14ac:dyDescent="0.2">
      <c r="A12" s="21" t="s">
        <v>13</v>
      </c>
      <c r="B12" s="22"/>
      <c r="C12" s="23"/>
      <c r="D12" s="23"/>
      <c r="G12" s="25"/>
    </row>
    <row r="13" spans="1:7" s="24" customFormat="1" x14ac:dyDescent="0.2">
      <c r="A13" s="26" t="s">
        <v>14</v>
      </c>
      <c r="B13" s="27" t="s">
        <v>15</v>
      </c>
      <c r="C13" s="23"/>
      <c r="D13" s="23"/>
      <c r="G13" s="25"/>
    </row>
    <row r="14" spans="1:7" s="24" customFormat="1" ht="25.5" x14ac:dyDescent="0.2">
      <c r="A14" s="21" t="s">
        <v>16</v>
      </c>
      <c r="B14" s="27" t="s">
        <v>17</v>
      </c>
      <c r="C14" s="23">
        <v>211478.31754027799</v>
      </c>
      <c r="D14" s="23">
        <v>6860.7240859579797</v>
      </c>
      <c r="G14" s="25"/>
    </row>
    <row r="15" spans="1:7" s="24" customFormat="1" x14ac:dyDescent="0.2">
      <c r="A15" s="21" t="s">
        <v>18</v>
      </c>
      <c r="B15" s="27" t="s">
        <v>19</v>
      </c>
      <c r="C15" s="23"/>
      <c r="D15" s="23"/>
      <c r="G15" s="25"/>
    </row>
    <row r="16" spans="1:7" x14ac:dyDescent="0.2">
      <c r="A16" s="28" t="s">
        <v>20</v>
      </c>
      <c r="B16" s="18">
        <v>2</v>
      </c>
      <c r="C16" s="19"/>
      <c r="D16" s="19"/>
      <c r="G16" s="20"/>
    </row>
    <row r="17" spans="1:8" x14ac:dyDescent="0.2">
      <c r="A17" s="28" t="s">
        <v>21</v>
      </c>
      <c r="B17" s="18">
        <v>3</v>
      </c>
      <c r="C17" s="19">
        <v>0</v>
      </c>
      <c r="D17" s="19">
        <v>0</v>
      </c>
      <c r="F17" s="29"/>
    </row>
    <row r="18" spans="1:8" s="24" customFormat="1" x14ac:dyDescent="0.2">
      <c r="A18" s="30" t="s">
        <v>22</v>
      </c>
      <c r="B18" s="22"/>
      <c r="C18" s="23"/>
      <c r="D18" s="23"/>
      <c r="G18" s="25"/>
    </row>
    <row r="19" spans="1:8" s="24" customFormat="1" x14ac:dyDescent="0.2">
      <c r="A19" s="30" t="s">
        <v>23</v>
      </c>
      <c r="B19" s="27" t="s">
        <v>24</v>
      </c>
      <c r="C19" s="23">
        <v>0</v>
      </c>
      <c r="D19" s="23">
        <v>0</v>
      </c>
      <c r="G19" s="25"/>
    </row>
    <row r="20" spans="1:8" x14ac:dyDescent="0.2">
      <c r="A20" s="28" t="s">
        <v>25</v>
      </c>
      <c r="B20" s="18">
        <v>4</v>
      </c>
      <c r="C20" s="19"/>
      <c r="D20" s="19">
        <v>63006</v>
      </c>
      <c r="H20" s="29"/>
    </row>
    <row r="21" spans="1:8" s="24" customFormat="1" x14ac:dyDescent="0.2">
      <c r="A21" s="30" t="s">
        <v>22</v>
      </c>
      <c r="B21" s="27"/>
      <c r="C21" s="23"/>
      <c r="D21" s="23"/>
      <c r="G21" s="25"/>
    </row>
    <row r="22" spans="1:8" s="24" customFormat="1" x14ac:dyDescent="0.2">
      <c r="A22" s="30" t="s">
        <v>23</v>
      </c>
      <c r="B22" s="27" t="s">
        <v>26</v>
      </c>
      <c r="C22" s="23"/>
      <c r="D22" s="23"/>
      <c r="G22" s="25"/>
    </row>
    <row r="23" spans="1:8" ht="25.5" x14ac:dyDescent="0.2">
      <c r="A23" s="28" t="s">
        <v>27</v>
      </c>
      <c r="B23" s="18">
        <v>5</v>
      </c>
      <c r="C23" s="19">
        <v>1101077</v>
      </c>
      <c r="D23" s="19">
        <v>924580</v>
      </c>
      <c r="G23" s="20"/>
    </row>
    <row r="24" spans="1:8" x14ac:dyDescent="0.2">
      <c r="A24" s="30" t="s">
        <v>22</v>
      </c>
      <c r="B24" s="18"/>
      <c r="C24" s="19"/>
      <c r="D24" s="19"/>
      <c r="F24" s="29"/>
      <c r="G24" s="20"/>
    </row>
    <row r="25" spans="1:8" s="24" customFormat="1" x14ac:dyDescent="0.2">
      <c r="A25" s="30" t="s">
        <v>23</v>
      </c>
      <c r="B25" s="27" t="s">
        <v>28</v>
      </c>
      <c r="C25" s="23">
        <v>7747</v>
      </c>
      <c r="D25" s="23">
        <v>1521</v>
      </c>
      <c r="F25" s="31"/>
      <c r="G25" s="25"/>
    </row>
    <row r="26" spans="1:8" ht="25.5" x14ac:dyDescent="0.2">
      <c r="A26" s="28" t="s">
        <v>29</v>
      </c>
      <c r="B26" s="18">
        <v>6</v>
      </c>
      <c r="C26" s="19">
        <v>34909</v>
      </c>
      <c r="D26" s="19">
        <v>317715</v>
      </c>
    </row>
    <row r="27" spans="1:8" s="24" customFormat="1" x14ac:dyDescent="0.2">
      <c r="A27" s="30" t="s">
        <v>22</v>
      </c>
      <c r="B27" s="27"/>
      <c r="C27" s="23"/>
      <c r="D27" s="23"/>
      <c r="F27" s="31"/>
      <c r="G27" s="25"/>
    </row>
    <row r="28" spans="1:8" s="24" customFormat="1" x14ac:dyDescent="0.2">
      <c r="A28" s="30" t="s">
        <v>23</v>
      </c>
      <c r="B28" s="27" t="s">
        <v>30</v>
      </c>
      <c r="C28" s="23">
        <v>2</v>
      </c>
      <c r="D28" s="23">
        <v>2</v>
      </c>
      <c r="F28" s="31"/>
      <c r="G28" s="25"/>
    </row>
    <row r="29" spans="1:8" ht="25.5" x14ac:dyDescent="0.2">
      <c r="A29" s="28" t="s">
        <v>31</v>
      </c>
      <c r="B29" s="32" t="s">
        <v>32</v>
      </c>
      <c r="C29" s="19"/>
      <c r="D29" s="19"/>
    </row>
    <row r="30" spans="1:8" s="24" customFormat="1" x14ac:dyDescent="0.2">
      <c r="A30" s="30" t="s">
        <v>22</v>
      </c>
      <c r="B30" s="27"/>
      <c r="C30" s="23"/>
      <c r="D30" s="23"/>
      <c r="F30" s="31"/>
      <c r="G30" s="25"/>
    </row>
    <row r="31" spans="1:8" s="24" customFormat="1" x14ac:dyDescent="0.2">
      <c r="A31" s="30" t="s">
        <v>23</v>
      </c>
      <c r="B31" s="27" t="s">
        <v>33</v>
      </c>
      <c r="C31" s="23"/>
      <c r="D31" s="23"/>
      <c r="F31" s="31"/>
      <c r="G31" s="25"/>
    </row>
    <row r="32" spans="1:8" x14ac:dyDescent="0.2">
      <c r="A32" s="28" t="s">
        <v>34</v>
      </c>
      <c r="B32" s="18">
        <v>8</v>
      </c>
      <c r="C32" s="19"/>
      <c r="D32" s="19"/>
      <c r="F32" s="29"/>
      <c r="H32" s="33"/>
    </row>
    <row r="33" spans="1:8" x14ac:dyDescent="0.2">
      <c r="A33" s="28" t="s">
        <v>35</v>
      </c>
      <c r="B33" s="18">
        <v>9</v>
      </c>
      <c r="C33" s="19">
        <v>4505122</v>
      </c>
      <c r="D33" s="19">
        <v>4505122</v>
      </c>
      <c r="H33" s="33"/>
    </row>
    <row r="34" spans="1:8" x14ac:dyDescent="0.2">
      <c r="A34" s="28" t="s">
        <v>36</v>
      </c>
      <c r="B34" s="18">
        <v>10</v>
      </c>
      <c r="C34" s="19">
        <v>1014</v>
      </c>
      <c r="D34" s="19">
        <v>942</v>
      </c>
      <c r="H34" s="33"/>
    </row>
    <row r="35" spans="1:8" x14ac:dyDescent="0.2">
      <c r="A35" s="28" t="s">
        <v>37</v>
      </c>
      <c r="B35" s="18">
        <v>11</v>
      </c>
      <c r="C35" s="19"/>
      <c r="D35" s="19"/>
      <c r="H35" s="33"/>
    </row>
    <row r="36" spans="1:8" x14ac:dyDescent="0.2">
      <c r="A36" s="34" t="s">
        <v>38</v>
      </c>
      <c r="B36" s="18">
        <v>12</v>
      </c>
      <c r="C36" s="19">
        <v>25034</v>
      </c>
      <c r="D36" s="19">
        <v>28164</v>
      </c>
      <c r="H36" s="33"/>
    </row>
    <row r="37" spans="1:8" x14ac:dyDescent="0.2">
      <c r="A37" s="28" t="s">
        <v>39</v>
      </c>
      <c r="B37" s="18">
        <v>13</v>
      </c>
      <c r="C37" s="19">
        <v>2199</v>
      </c>
      <c r="D37" s="19">
        <v>2199</v>
      </c>
      <c r="H37" s="33"/>
    </row>
    <row r="38" spans="1:8" x14ac:dyDescent="0.2">
      <c r="A38" s="28" t="s">
        <v>40</v>
      </c>
      <c r="B38" s="18">
        <v>14</v>
      </c>
      <c r="C38" s="19"/>
      <c r="D38" s="19"/>
      <c r="H38" s="33"/>
    </row>
    <row r="39" spans="1:8" x14ac:dyDescent="0.2">
      <c r="A39" s="28" t="s">
        <v>41</v>
      </c>
      <c r="B39" s="18">
        <v>15</v>
      </c>
      <c r="C39" s="19">
        <v>5402605</v>
      </c>
      <c r="D39" s="19">
        <v>5519189</v>
      </c>
      <c r="H39" s="33"/>
    </row>
    <row r="40" spans="1:8" x14ac:dyDescent="0.2">
      <c r="A40" s="28" t="s">
        <v>42</v>
      </c>
      <c r="B40" s="18">
        <v>16</v>
      </c>
      <c r="C40" s="19">
        <v>6628</v>
      </c>
      <c r="D40" s="19">
        <v>20380</v>
      </c>
      <c r="E40" s="35"/>
      <c r="F40" s="35"/>
      <c r="H40" s="33"/>
    </row>
    <row r="41" spans="1:8" s="24" customFormat="1" x14ac:dyDescent="0.2">
      <c r="A41" s="36" t="s">
        <v>22</v>
      </c>
      <c r="B41" s="22"/>
      <c r="C41" s="23"/>
      <c r="D41" s="23"/>
      <c r="E41" s="31"/>
    </row>
    <row r="42" spans="1:8" s="24" customFormat="1" x14ac:dyDescent="0.2">
      <c r="A42" s="36" t="s">
        <v>43</v>
      </c>
      <c r="B42" s="27" t="s">
        <v>44</v>
      </c>
      <c r="C42" s="23"/>
      <c r="D42" s="23"/>
    </row>
    <row r="43" spans="1:8" s="24" customFormat="1" x14ac:dyDescent="0.2">
      <c r="A43" s="36" t="s">
        <v>45</v>
      </c>
      <c r="B43" s="27" t="s">
        <v>46</v>
      </c>
      <c r="C43" s="23"/>
      <c r="D43" s="23"/>
    </row>
    <row r="44" spans="1:8" s="24" customFormat="1" x14ac:dyDescent="0.2">
      <c r="A44" s="36" t="s">
        <v>47</v>
      </c>
      <c r="B44" s="27" t="s">
        <v>48</v>
      </c>
      <c r="C44" s="23"/>
      <c r="D44" s="23"/>
    </row>
    <row r="45" spans="1:8" s="24" customFormat="1" x14ac:dyDescent="0.2">
      <c r="A45" s="36" t="s">
        <v>49</v>
      </c>
      <c r="B45" s="27" t="s">
        <v>50</v>
      </c>
      <c r="C45" s="23"/>
      <c r="D45" s="23">
        <v>950</v>
      </c>
      <c r="F45" s="37"/>
    </row>
    <row r="46" spans="1:8" s="24" customFormat="1" x14ac:dyDescent="0.2">
      <c r="A46" s="36" t="s">
        <v>51</v>
      </c>
      <c r="B46" s="27" t="s">
        <v>52</v>
      </c>
      <c r="C46" s="23"/>
      <c r="D46" s="23"/>
      <c r="F46" s="37"/>
    </row>
    <row r="47" spans="1:8" s="24" customFormat="1" x14ac:dyDescent="0.2">
      <c r="A47" s="36" t="s">
        <v>53</v>
      </c>
      <c r="B47" s="27" t="s">
        <v>54</v>
      </c>
      <c r="C47" s="23">
        <v>5352</v>
      </c>
      <c r="D47" s="23">
        <v>533</v>
      </c>
      <c r="F47" s="37"/>
    </row>
    <row r="48" spans="1:8" s="24" customFormat="1" x14ac:dyDescent="0.2">
      <c r="A48" s="36" t="s">
        <v>55</v>
      </c>
      <c r="B48" s="27" t="s">
        <v>56</v>
      </c>
      <c r="C48" s="23">
        <v>1276</v>
      </c>
      <c r="D48" s="23">
        <v>18897</v>
      </c>
      <c r="F48" s="37"/>
    </row>
    <row r="49" spans="1:8" s="24" customFormat="1" x14ac:dyDescent="0.2">
      <c r="A49" s="36" t="s">
        <v>57</v>
      </c>
      <c r="B49" s="27" t="s">
        <v>58</v>
      </c>
      <c r="C49" s="23"/>
      <c r="D49" s="23"/>
      <c r="F49" s="37"/>
    </row>
    <row r="50" spans="1:8" s="24" customFormat="1" x14ac:dyDescent="0.2">
      <c r="A50" s="36" t="s">
        <v>59</v>
      </c>
      <c r="B50" s="27" t="s">
        <v>60</v>
      </c>
      <c r="C50" s="23"/>
      <c r="D50" s="23"/>
      <c r="F50" s="37"/>
    </row>
    <row r="51" spans="1:8" s="24" customFormat="1" x14ac:dyDescent="0.2">
      <c r="A51" s="30" t="s">
        <v>61</v>
      </c>
      <c r="B51" s="27" t="s">
        <v>62</v>
      </c>
      <c r="C51" s="23"/>
      <c r="D51" s="23"/>
      <c r="F51" s="37"/>
    </row>
    <row r="52" spans="1:8" s="24" customFormat="1" x14ac:dyDescent="0.2">
      <c r="A52" s="30" t="s">
        <v>63</v>
      </c>
      <c r="B52" s="27" t="s">
        <v>64</v>
      </c>
      <c r="C52" s="23"/>
      <c r="D52" s="23"/>
      <c r="F52" s="37"/>
    </row>
    <row r="53" spans="1:8" x14ac:dyDescent="0.2">
      <c r="A53" s="28" t="s">
        <v>65</v>
      </c>
      <c r="B53" s="32" t="s">
        <v>66</v>
      </c>
      <c r="C53" s="19"/>
      <c r="D53" s="19"/>
      <c r="F53" s="33"/>
    </row>
    <row r="54" spans="1:8" s="24" customFormat="1" x14ac:dyDescent="0.2">
      <c r="A54" s="30" t="s">
        <v>22</v>
      </c>
      <c r="B54" s="27"/>
      <c r="C54" s="23"/>
      <c r="D54" s="23"/>
      <c r="F54" s="31"/>
    </row>
    <row r="55" spans="1:8" s="24" customFormat="1" x14ac:dyDescent="0.2">
      <c r="A55" s="30" t="s">
        <v>67</v>
      </c>
      <c r="B55" s="27" t="s">
        <v>68</v>
      </c>
      <c r="C55" s="23"/>
      <c r="D55" s="23"/>
      <c r="F55" s="31"/>
      <c r="G55" s="37"/>
    </row>
    <row r="56" spans="1:8" s="24" customFormat="1" x14ac:dyDescent="0.2">
      <c r="A56" s="30" t="s">
        <v>69</v>
      </c>
      <c r="B56" s="27" t="s">
        <v>70</v>
      </c>
      <c r="C56" s="23"/>
      <c r="D56" s="23"/>
      <c r="G56" s="37"/>
    </row>
    <row r="57" spans="1:8" s="24" customFormat="1" x14ac:dyDescent="0.2">
      <c r="A57" s="30" t="s">
        <v>71</v>
      </c>
      <c r="B57" s="27" t="s">
        <v>72</v>
      </c>
      <c r="C57" s="23"/>
      <c r="D57" s="23"/>
    </row>
    <row r="58" spans="1:8" s="24" customFormat="1" x14ac:dyDescent="0.2">
      <c r="A58" s="30" t="s">
        <v>73</v>
      </c>
      <c r="B58" s="27" t="s">
        <v>74</v>
      </c>
      <c r="C58" s="19"/>
      <c r="D58" s="23"/>
      <c r="F58" s="31"/>
    </row>
    <row r="59" spans="1:8" x14ac:dyDescent="0.2">
      <c r="A59" s="28" t="s">
        <v>75</v>
      </c>
      <c r="B59" s="18">
        <v>18</v>
      </c>
      <c r="C59" s="38">
        <v>144551</v>
      </c>
      <c r="D59" s="38">
        <v>143899</v>
      </c>
      <c r="H59" s="33"/>
    </row>
    <row r="60" spans="1:8" x14ac:dyDescent="0.2">
      <c r="A60" s="28" t="s">
        <v>76</v>
      </c>
      <c r="B60" s="18">
        <v>19</v>
      </c>
      <c r="C60" s="38">
        <v>63623</v>
      </c>
      <c r="D60" s="38">
        <v>63623</v>
      </c>
      <c r="H60" s="33"/>
    </row>
    <row r="61" spans="1:8" x14ac:dyDescent="0.2">
      <c r="A61" s="28" t="s">
        <v>77</v>
      </c>
      <c r="B61" s="18">
        <v>20</v>
      </c>
      <c r="C61" s="38">
        <v>183364</v>
      </c>
      <c r="D61" s="38">
        <v>69412</v>
      </c>
      <c r="H61" s="33"/>
    </row>
    <row r="62" spans="1:8" x14ac:dyDescent="0.2">
      <c r="A62" s="28" t="s">
        <v>78</v>
      </c>
      <c r="B62" s="18">
        <v>21</v>
      </c>
      <c r="C62" s="19"/>
      <c r="D62" s="19"/>
      <c r="H62" s="33"/>
    </row>
    <row r="63" spans="1:8" x14ac:dyDescent="0.2">
      <c r="A63" s="39" t="s">
        <v>79</v>
      </c>
      <c r="B63" s="18">
        <v>22</v>
      </c>
      <c r="C63" s="40">
        <f>C11+C16+C17+C20+C23+C26+C29+C32+C33+C34+C35+C36+C37+C38+C39+C40+C53+C59+C60+C61+C62</f>
        <v>11681604.317540277</v>
      </c>
      <c r="D63" s="40">
        <f>D11+D16+D17+D20+D23+D26+D29+D32+D33+D34+D35+D36+D37+D39+D40+D53+D59+D60+D61+D62</f>
        <v>11665091.724085957</v>
      </c>
      <c r="E63" s="29"/>
    </row>
    <row r="64" spans="1:8" x14ac:dyDescent="0.2">
      <c r="A64" s="41" t="s">
        <v>80</v>
      </c>
      <c r="B64" s="18"/>
      <c r="C64" s="42"/>
      <c r="D64" s="43"/>
    </row>
    <row r="65" spans="1:8" x14ac:dyDescent="0.2">
      <c r="A65" s="28" t="s">
        <v>81</v>
      </c>
      <c r="B65" s="18">
        <v>23</v>
      </c>
      <c r="C65" s="19"/>
      <c r="D65" s="44">
        <v>0</v>
      </c>
    </row>
    <row r="66" spans="1:8" x14ac:dyDescent="0.2">
      <c r="A66" s="45" t="s">
        <v>82</v>
      </c>
      <c r="B66" s="18">
        <v>24</v>
      </c>
      <c r="C66" s="19"/>
      <c r="D66" s="46"/>
    </row>
    <row r="67" spans="1:8" x14ac:dyDescent="0.2">
      <c r="A67" s="47" t="s">
        <v>83</v>
      </c>
      <c r="B67" s="18">
        <v>25</v>
      </c>
      <c r="C67" s="19"/>
      <c r="D67" s="19"/>
    </row>
    <row r="68" spans="1:8" x14ac:dyDescent="0.2">
      <c r="A68" s="17" t="s">
        <v>84</v>
      </c>
      <c r="B68" s="18">
        <v>26</v>
      </c>
      <c r="C68" s="42"/>
      <c r="D68" s="43"/>
    </row>
    <row r="69" spans="1:8" x14ac:dyDescent="0.2">
      <c r="A69" s="17" t="s">
        <v>85</v>
      </c>
      <c r="B69" s="18">
        <v>27</v>
      </c>
      <c r="C69" s="38"/>
      <c r="D69" s="43"/>
    </row>
    <row r="70" spans="1:8" x14ac:dyDescent="0.2">
      <c r="A70" s="47" t="s">
        <v>86</v>
      </c>
      <c r="B70" s="18">
        <v>28</v>
      </c>
      <c r="C70" s="38"/>
      <c r="D70" s="43"/>
    </row>
    <row r="71" spans="1:8" x14ac:dyDescent="0.2">
      <c r="A71" s="17" t="s">
        <v>87</v>
      </c>
      <c r="B71" s="18">
        <v>29</v>
      </c>
      <c r="C71" s="38">
        <v>243</v>
      </c>
      <c r="D71" s="38">
        <v>670</v>
      </c>
      <c r="H71" s="33"/>
    </row>
    <row r="72" spans="1:8" x14ac:dyDescent="0.2">
      <c r="A72" s="17" t="s">
        <v>88</v>
      </c>
      <c r="B72" s="18">
        <v>30</v>
      </c>
      <c r="C72" s="38">
        <f>SUM(C74:C84)</f>
        <v>678</v>
      </c>
      <c r="D72" s="38">
        <f>SUM(D74:D84)</f>
        <v>428</v>
      </c>
      <c r="H72" s="33"/>
    </row>
    <row r="73" spans="1:8" s="24" customFormat="1" x14ac:dyDescent="0.2">
      <c r="A73" s="21" t="s">
        <v>22</v>
      </c>
      <c r="B73" s="22"/>
      <c r="C73" s="48"/>
      <c r="D73" s="48"/>
      <c r="H73" s="37"/>
    </row>
    <row r="74" spans="1:8" s="24" customFormat="1" x14ac:dyDescent="0.2">
      <c r="A74" s="21" t="s">
        <v>89</v>
      </c>
      <c r="B74" s="27" t="s">
        <v>90</v>
      </c>
      <c r="C74" s="48"/>
      <c r="D74" s="48"/>
      <c r="F74" s="37"/>
      <c r="H74" s="37"/>
    </row>
    <row r="75" spans="1:8" s="24" customFormat="1" x14ac:dyDescent="0.2">
      <c r="A75" s="21" t="s">
        <v>91</v>
      </c>
      <c r="B75" s="27" t="s">
        <v>92</v>
      </c>
      <c r="C75" s="48"/>
      <c r="D75" s="48"/>
      <c r="F75" s="37"/>
    </row>
    <row r="76" spans="1:8" s="24" customFormat="1" x14ac:dyDescent="0.2">
      <c r="A76" s="21" t="s">
        <v>93</v>
      </c>
      <c r="B76" s="27" t="s">
        <v>94</v>
      </c>
      <c r="C76" s="48"/>
      <c r="D76" s="48"/>
      <c r="F76" s="37"/>
    </row>
    <row r="77" spans="1:8" s="24" customFormat="1" x14ac:dyDescent="0.2">
      <c r="A77" s="21" t="s">
        <v>95</v>
      </c>
      <c r="B77" s="27" t="s">
        <v>96</v>
      </c>
      <c r="C77" s="48"/>
      <c r="D77" s="48"/>
      <c r="F77" s="37"/>
    </row>
    <row r="78" spans="1:8" s="24" customFormat="1" x14ac:dyDescent="0.2">
      <c r="A78" s="21" t="s">
        <v>97</v>
      </c>
      <c r="B78" s="27" t="s">
        <v>98</v>
      </c>
      <c r="C78" s="48"/>
      <c r="D78" s="48"/>
      <c r="F78" s="37"/>
      <c r="G78" s="37"/>
    </row>
    <row r="79" spans="1:8" s="24" customFormat="1" x14ac:dyDescent="0.2">
      <c r="A79" s="21" t="s">
        <v>99</v>
      </c>
      <c r="B79" s="27" t="s">
        <v>100</v>
      </c>
      <c r="C79" s="48"/>
      <c r="D79" s="48"/>
      <c r="F79" s="37"/>
      <c r="G79" s="37"/>
      <c r="H79" s="37"/>
    </row>
    <row r="80" spans="1:8" s="24" customFormat="1" x14ac:dyDescent="0.2">
      <c r="A80" s="21" t="s">
        <v>101</v>
      </c>
      <c r="B80" s="27" t="s">
        <v>102</v>
      </c>
      <c r="C80" s="48">
        <v>259</v>
      </c>
      <c r="D80" s="48">
        <v>69</v>
      </c>
      <c r="F80" s="37"/>
      <c r="G80" s="37"/>
      <c r="H80" s="37"/>
    </row>
    <row r="81" spans="1:8" s="24" customFormat="1" x14ac:dyDescent="0.2">
      <c r="A81" s="21" t="s">
        <v>103</v>
      </c>
      <c r="B81" s="27" t="s">
        <v>104</v>
      </c>
      <c r="C81" s="48"/>
      <c r="D81" s="48"/>
      <c r="F81" s="37"/>
      <c r="G81" s="37"/>
      <c r="H81" s="37"/>
    </row>
    <row r="82" spans="1:8" s="24" customFormat="1" x14ac:dyDescent="0.2">
      <c r="A82" s="21" t="s">
        <v>105</v>
      </c>
      <c r="B82" s="27" t="s">
        <v>106</v>
      </c>
      <c r="C82" s="48"/>
      <c r="D82" s="48"/>
      <c r="F82" s="37"/>
      <c r="G82" s="37"/>
      <c r="H82" s="37"/>
    </row>
    <row r="83" spans="1:8" s="24" customFormat="1" x14ac:dyDescent="0.2">
      <c r="A83" s="21" t="s">
        <v>107</v>
      </c>
      <c r="B83" s="27" t="s">
        <v>108</v>
      </c>
      <c r="C83" s="48">
        <v>419</v>
      </c>
      <c r="D83" s="48">
        <v>359</v>
      </c>
      <c r="F83" s="37"/>
      <c r="G83" s="37"/>
      <c r="H83" s="33"/>
    </row>
    <row r="84" spans="1:8" s="24" customFormat="1" x14ac:dyDescent="0.2">
      <c r="A84" s="21" t="s">
        <v>109</v>
      </c>
      <c r="B84" s="27" t="s">
        <v>110</v>
      </c>
      <c r="C84" s="48"/>
      <c r="D84" s="48"/>
      <c r="G84" s="37"/>
      <c r="H84" s="33"/>
    </row>
    <row r="85" spans="1:8" x14ac:dyDescent="0.2">
      <c r="A85" s="17" t="s">
        <v>111</v>
      </c>
      <c r="B85" s="18">
        <v>31</v>
      </c>
      <c r="C85" s="42"/>
      <c r="D85" s="42"/>
      <c r="F85" s="33"/>
      <c r="G85" s="33"/>
      <c r="H85" s="33"/>
    </row>
    <row r="86" spans="1:8" s="24" customFormat="1" x14ac:dyDescent="0.2">
      <c r="A86" s="21" t="s">
        <v>22</v>
      </c>
      <c r="B86" s="22"/>
      <c r="C86" s="49"/>
      <c r="D86" s="49"/>
      <c r="F86" s="37"/>
      <c r="G86" s="37"/>
      <c r="H86" s="33"/>
    </row>
    <row r="87" spans="1:8" s="24" customFormat="1" x14ac:dyDescent="0.2">
      <c r="A87" s="21" t="s">
        <v>112</v>
      </c>
      <c r="B87" s="27" t="s">
        <v>113</v>
      </c>
      <c r="C87" s="49"/>
      <c r="D87" s="49"/>
      <c r="F87" s="37"/>
      <c r="H87" s="33"/>
    </row>
    <row r="88" spans="1:8" s="24" customFormat="1" x14ac:dyDescent="0.2">
      <c r="A88" s="21" t="s">
        <v>114</v>
      </c>
      <c r="B88" s="27" t="s">
        <v>115</v>
      </c>
      <c r="C88" s="49"/>
      <c r="D88" s="49"/>
      <c r="H88" s="33"/>
    </row>
    <row r="89" spans="1:8" s="24" customFormat="1" x14ac:dyDescent="0.2">
      <c r="A89" s="21" t="s">
        <v>116</v>
      </c>
      <c r="B89" s="27" t="s">
        <v>117</v>
      </c>
      <c r="C89" s="49"/>
      <c r="D89" s="49"/>
      <c r="F89" s="37"/>
      <c r="H89" s="33"/>
    </row>
    <row r="90" spans="1:8" s="24" customFormat="1" x14ac:dyDescent="0.2">
      <c r="A90" s="21" t="s">
        <v>118</v>
      </c>
      <c r="B90" s="27" t="s">
        <v>119</v>
      </c>
      <c r="C90" s="49"/>
      <c r="D90" s="49"/>
      <c r="H90" s="33"/>
    </row>
    <row r="91" spans="1:8" x14ac:dyDescent="0.2">
      <c r="A91" s="28" t="s">
        <v>120</v>
      </c>
      <c r="B91" s="18">
        <v>32</v>
      </c>
      <c r="C91" s="19">
        <v>7519</v>
      </c>
      <c r="D91" s="19">
        <v>8594</v>
      </c>
      <c r="H91" s="33"/>
    </row>
    <row r="92" spans="1:8" x14ac:dyDescent="0.2">
      <c r="A92" s="28" t="s">
        <v>121</v>
      </c>
      <c r="B92" s="18">
        <v>33</v>
      </c>
      <c r="C92" s="19"/>
      <c r="D92" s="19"/>
      <c r="H92" s="33"/>
    </row>
    <row r="93" spans="1:8" x14ac:dyDescent="0.2">
      <c r="A93" s="28" t="s">
        <v>122</v>
      </c>
      <c r="B93" s="18">
        <v>34</v>
      </c>
      <c r="C93" s="19">
        <v>40525</v>
      </c>
      <c r="D93" s="19"/>
      <c r="H93" s="33"/>
    </row>
    <row r="94" spans="1:8" x14ac:dyDescent="0.2">
      <c r="A94" s="28" t="s">
        <v>123</v>
      </c>
      <c r="B94" s="18">
        <v>35</v>
      </c>
      <c r="C94" s="19">
        <v>5430</v>
      </c>
      <c r="D94" s="19">
        <v>2288</v>
      </c>
      <c r="H94" s="33"/>
    </row>
    <row r="95" spans="1:8" x14ac:dyDescent="0.2">
      <c r="A95" s="28" t="s">
        <v>124</v>
      </c>
      <c r="B95" s="18">
        <v>36</v>
      </c>
      <c r="C95" s="19"/>
      <c r="D95" s="19"/>
      <c r="H95" s="33"/>
    </row>
    <row r="96" spans="1:8" x14ac:dyDescent="0.2">
      <c r="A96" s="28" t="s">
        <v>125</v>
      </c>
      <c r="B96" s="18">
        <v>37</v>
      </c>
      <c r="C96" s="19"/>
      <c r="D96" s="19">
        <v>22577</v>
      </c>
      <c r="E96" s="29"/>
      <c r="H96" s="33"/>
    </row>
    <row r="97" spans="1:8" x14ac:dyDescent="0.2">
      <c r="A97" s="39" t="s">
        <v>126</v>
      </c>
      <c r="B97" s="18">
        <v>38</v>
      </c>
      <c r="C97" s="50">
        <f>C65+C66+C67+C68+C69+C70+C71+C72+C85+C91+C92+C93+C94+C95+C96</f>
        <v>54395</v>
      </c>
      <c r="D97" s="50">
        <f>D65+D66+D67+D68+D69+D70+D71+D72+D85+D91+D92+D93+D94+D95+D96</f>
        <v>34557</v>
      </c>
      <c r="H97" s="33"/>
    </row>
    <row r="98" spans="1:8" x14ac:dyDescent="0.2">
      <c r="A98" s="51" t="s">
        <v>127</v>
      </c>
      <c r="B98" s="18"/>
      <c r="C98" s="52"/>
      <c r="D98" s="53"/>
      <c r="H98" s="33"/>
    </row>
    <row r="99" spans="1:8" x14ac:dyDescent="0.2">
      <c r="A99" s="28" t="s">
        <v>128</v>
      </c>
      <c r="B99" s="18">
        <v>39</v>
      </c>
      <c r="C99" s="19">
        <v>50559902</v>
      </c>
      <c r="D99" s="46">
        <v>50559902</v>
      </c>
      <c r="E99" s="35"/>
      <c r="F99" s="35"/>
      <c r="H99" s="33"/>
    </row>
    <row r="100" spans="1:8" s="24" customFormat="1" x14ac:dyDescent="0.2">
      <c r="A100" s="30" t="s">
        <v>22</v>
      </c>
      <c r="B100" s="22"/>
      <c r="C100" s="23"/>
      <c r="D100" s="54"/>
      <c r="H100" s="33"/>
    </row>
    <row r="101" spans="1:8" s="24" customFormat="1" x14ac:dyDescent="0.2">
      <c r="A101" s="55" t="s">
        <v>129</v>
      </c>
      <c r="B101" s="22" t="s">
        <v>130</v>
      </c>
      <c r="C101" s="23">
        <v>50559902</v>
      </c>
      <c r="D101" s="56">
        <v>50559902</v>
      </c>
      <c r="H101" s="33"/>
    </row>
    <row r="102" spans="1:8" s="24" customFormat="1" x14ac:dyDescent="0.2">
      <c r="A102" s="30" t="s">
        <v>131</v>
      </c>
      <c r="B102" s="22" t="s">
        <v>132</v>
      </c>
      <c r="C102" s="23"/>
      <c r="D102" s="56"/>
      <c r="H102" s="33"/>
    </row>
    <row r="103" spans="1:8" x14ac:dyDescent="0.2">
      <c r="A103" s="28" t="s">
        <v>133</v>
      </c>
      <c r="B103" s="18">
        <v>40</v>
      </c>
      <c r="C103" s="19"/>
      <c r="D103" s="46"/>
      <c r="H103" s="33"/>
    </row>
    <row r="104" spans="1:8" x14ac:dyDescent="0.2">
      <c r="A104" s="28" t="s">
        <v>134</v>
      </c>
      <c r="B104" s="18">
        <v>41</v>
      </c>
      <c r="C104" s="19"/>
      <c r="D104" s="46"/>
      <c r="H104" s="33"/>
    </row>
    <row r="105" spans="1:8" x14ac:dyDescent="0.2">
      <c r="A105" s="28" t="s">
        <v>135</v>
      </c>
      <c r="B105" s="18">
        <v>42</v>
      </c>
      <c r="C105" s="19"/>
      <c r="D105" s="19"/>
      <c r="E105" s="33"/>
      <c r="H105" s="33"/>
    </row>
    <row r="106" spans="1:8" s="24" customFormat="1" ht="25.5" x14ac:dyDescent="0.2">
      <c r="A106" s="28" t="s">
        <v>136</v>
      </c>
      <c r="B106" s="18">
        <v>43</v>
      </c>
      <c r="C106" s="38">
        <v>2895</v>
      </c>
      <c r="D106" s="38">
        <v>4295</v>
      </c>
      <c r="E106" s="37"/>
      <c r="H106" s="33"/>
    </row>
    <row r="107" spans="1:8" s="24" customFormat="1" ht="25.5" x14ac:dyDescent="0.2">
      <c r="A107" s="28" t="s">
        <v>137</v>
      </c>
      <c r="B107" s="18">
        <v>44</v>
      </c>
      <c r="C107" s="38">
        <v>7742</v>
      </c>
      <c r="D107" s="38">
        <v>2579</v>
      </c>
      <c r="E107" s="37"/>
      <c r="H107" s="33"/>
    </row>
    <row r="108" spans="1:8" s="24" customFormat="1" x14ac:dyDescent="0.2">
      <c r="A108" s="28" t="s">
        <v>138</v>
      </c>
      <c r="B108" s="18">
        <v>45</v>
      </c>
      <c r="C108" s="23"/>
      <c r="D108" s="54"/>
      <c r="E108" s="37"/>
      <c r="H108" s="33"/>
    </row>
    <row r="109" spans="1:8" x14ac:dyDescent="0.2">
      <c r="A109" s="28" t="s">
        <v>139</v>
      </c>
      <c r="B109" s="18">
        <v>46</v>
      </c>
      <c r="C109" s="19"/>
      <c r="D109" s="19"/>
      <c r="E109" s="33"/>
      <c r="H109" s="33"/>
    </row>
    <row r="110" spans="1:8" x14ac:dyDescent="0.2">
      <c r="A110" s="28" t="s">
        <v>140</v>
      </c>
      <c r="B110" s="18">
        <v>47</v>
      </c>
      <c r="C110" s="57">
        <f>C112+C113</f>
        <v>-38943330</v>
      </c>
      <c r="D110" s="57">
        <f>D112+D113</f>
        <v>-38936241</v>
      </c>
      <c r="H110" s="33"/>
    </row>
    <row r="111" spans="1:8" s="24" customFormat="1" x14ac:dyDescent="0.2">
      <c r="A111" s="30" t="s">
        <v>22</v>
      </c>
      <c r="B111" s="58"/>
      <c r="C111" s="23"/>
      <c r="D111" s="54"/>
      <c r="H111" s="33"/>
    </row>
    <row r="112" spans="1:8" s="24" customFormat="1" x14ac:dyDescent="0.2">
      <c r="A112" s="59" t="s">
        <v>141</v>
      </c>
      <c r="B112" s="22" t="s">
        <v>142</v>
      </c>
      <c r="C112" s="23">
        <v>-39169830</v>
      </c>
      <c r="D112" s="23">
        <v>-39750207</v>
      </c>
      <c r="H112" s="33"/>
    </row>
    <row r="113" spans="1:8" s="24" customFormat="1" x14ac:dyDescent="0.2">
      <c r="A113" s="30" t="s">
        <v>143</v>
      </c>
      <c r="B113" s="22" t="s">
        <v>144</v>
      </c>
      <c r="C113" s="23">
        <v>226500</v>
      </c>
      <c r="D113" s="23">
        <v>813966</v>
      </c>
      <c r="E113" s="31"/>
      <c r="H113" s="33"/>
    </row>
    <row r="114" spans="1:8" x14ac:dyDescent="0.2">
      <c r="A114" s="51" t="s">
        <v>145</v>
      </c>
      <c r="B114" s="60">
        <v>48</v>
      </c>
      <c r="C114" s="52">
        <f>SUM(C99,C103:C110)</f>
        <v>11627209</v>
      </c>
      <c r="D114" s="52">
        <f>SUM(D99,D103:D110)</f>
        <v>11630535</v>
      </c>
      <c r="E114" s="29"/>
      <c r="H114" s="33"/>
    </row>
    <row r="115" spans="1:8" x14ac:dyDescent="0.2">
      <c r="A115" s="51" t="s">
        <v>146</v>
      </c>
      <c r="B115" s="60">
        <v>49</v>
      </c>
      <c r="C115" s="52">
        <f>C97+C114</f>
        <v>11681604</v>
      </c>
      <c r="D115" s="52">
        <f>D97+D114</f>
        <v>11665092</v>
      </c>
      <c r="E115" s="29"/>
      <c r="H115" s="33"/>
    </row>
    <row r="116" spans="1:8" x14ac:dyDescent="0.2">
      <c r="A116" s="61"/>
      <c r="B116" s="62"/>
      <c r="C116" s="63"/>
      <c r="D116" s="63"/>
      <c r="E116" s="29"/>
      <c r="H116" s="33"/>
    </row>
    <row r="117" spans="1:8" x14ac:dyDescent="0.2">
      <c r="A117" s="64" t="s">
        <v>147</v>
      </c>
      <c r="D117" s="66"/>
      <c r="H117" s="33"/>
    </row>
    <row r="118" spans="1:8" x14ac:dyDescent="0.2">
      <c r="A118" s="154" t="s">
        <v>148</v>
      </c>
      <c r="B118" s="154"/>
      <c r="C118" s="154"/>
      <c r="D118" s="154"/>
      <c r="E118" s="67"/>
      <c r="H118" s="33"/>
    </row>
    <row r="119" spans="1:8" x14ac:dyDescent="0.2">
      <c r="A119" s="68"/>
      <c r="E119" s="67"/>
      <c r="H119" s="33"/>
    </row>
    <row r="120" spans="1:8" x14ac:dyDescent="0.2">
      <c r="A120" s="68"/>
      <c r="E120" s="67"/>
      <c r="H120" s="33"/>
    </row>
    <row r="121" spans="1:8" s="71" customFormat="1" ht="15" customHeight="1" x14ac:dyDescent="0.2">
      <c r="A121" s="69" t="s">
        <v>149</v>
      </c>
      <c r="B121" s="70"/>
      <c r="D121" s="70"/>
      <c r="E121" s="72"/>
      <c r="F121" s="73"/>
      <c r="G121" s="74"/>
    </row>
    <row r="122" spans="1:8" s="71" customFormat="1" ht="15" customHeight="1" x14ac:dyDescent="0.2">
      <c r="A122" s="69"/>
      <c r="B122" s="70"/>
      <c r="D122" s="70"/>
      <c r="E122" s="67"/>
      <c r="F122" s="75"/>
      <c r="G122" s="74"/>
    </row>
    <row r="123" spans="1:8" s="71" customFormat="1" ht="15" customHeight="1" x14ac:dyDescent="0.2">
      <c r="A123" s="69" t="s">
        <v>150</v>
      </c>
      <c r="B123" s="70"/>
      <c r="D123" s="70"/>
      <c r="E123" s="67"/>
      <c r="F123" s="70"/>
      <c r="G123" s="76"/>
    </row>
    <row r="124" spans="1:8" s="77" customFormat="1" x14ac:dyDescent="0.2">
      <c r="A124" s="69"/>
      <c r="B124" s="70"/>
      <c r="C124" s="70"/>
      <c r="D124" s="70"/>
      <c r="E124" s="67"/>
      <c r="F124" s="70"/>
      <c r="G124" s="76"/>
    </row>
    <row r="125" spans="1:8" s="77" customFormat="1" x14ac:dyDescent="0.2">
      <c r="A125" s="69" t="s">
        <v>151</v>
      </c>
      <c r="B125" s="70"/>
      <c r="C125" s="70"/>
      <c r="D125" s="70"/>
      <c r="E125" s="67"/>
      <c r="F125" s="70"/>
      <c r="G125" s="76"/>
    </row>
    <row r="126" spans="1:8" s="77" customFormat="1" x14ac:dyDescent="0.2">
      <c r="A126" s="69"/>
      <c r="B126" s="70"/>
      <c r="C126" s="70"/>
      <c r="D126" s="70"/>
      <c r="E126" s="70"/>
      <c r="F126" s="70"/>
      <c r="G126" s="70"/>
    </row>
    <row r="127" spans="1:8" s="77" customFormat="1" x14ac:dyDescent="0.2">
      <c r="A127" s="69" t="s">
        <v>152</v>
      </c>
      <c r="B127" s="70"/>
      <c r="C127" s="70"/>
      <c r="D127" s="70"/>
      <c r="E127" s="70"/>
      <c r="F127" s="70"/>
      <c r="G127" s="70"/>
    </row>
    <row r="128" spans="1:8" s="77" customFormat="1" x14ac:dyDescent="0.2">
      <c r="A128" s="78"/>
      <c r="B128" s="78"/>
      <c r="C128" s="70"/>
      <c r="D128" s="70"/>
      <c r="E128" s="79"/>
      <c r="F128" s="80"/>
      <c r="G128" s="70"/>
    </row>
    <row r="129" spans="1:9" s="77" customFormat="1" x14ac:dyDescent="0.2">
      <c r="A129" s="70"/>
      <c r="B129" s="70"/>
      <c r="C129" s="70"/>
      <c r="D129" s="70"/>
      <c r="E129" s="70"/>
      <c r="F129" s="70"/>
      <c r="G129" s="70"/>
    </row>
    <row r="130" spans="1:9" s="77" customFormat="1" x14ac:dyDescent="0.2">
      <c r="A130" s="81" t="s">
        <v>153</v>
      </c>
      <c r="B130" s="69"/>
      <c r="C130" s="70"/>
      <c r="D130" s="70"/>
      <c r="E130" s="70"/>
      <c r="F130" s="70"/>
      <c r="G130" s="70"/>
    </row>
    <row r="131" spans="1:9" s="77" customFormat="1" x14ac:dyDescent="0.2">
      <c r="A131" s="69"/>
      <c r="B131" s="69"/>
      <c r="C131" s="70"/>
      <c r="D131" s="70"/>
      <c r="E131" s="70"/>
      <c r="F131" s="70"/>
      <c r="G131" s="70"/>
      <c r="H131" s="82"/>
    </row>
    <row r="132" spans="1:9" s="77" customFormat="1" x14ac:dyDescent="0.2">
      <c r="A132" s="69"/>
      <c r="B132" s="69"/>
      <c r="C132" s="70"/>
      <c r="D132" s="70"/>
      <c r="E132" s="70"/>
      <c r="F132" s="70"/>
      <c r="G132" s="70"/>
    </row>
    <row r="133" spans="1:9" s="77" customFormat="1" x14ac:dyDescent="0.2">
      <c r="A133" s="81" t="s">
        <v>154</v>
      </c>
      <c r="B133" s="69"/>
      <c r="C133" s="70"/>
      <c r="D133" s="70"/>
      <c r="E133" s="70"/>
      <c r="F133" s="70"/>
      <c r="G133" s="70"/>
      <c r="H133" s="69"/>
    </row>
    <row r="134" spans="1:9" s="77" customFormat="1" x14ac:dyDescent="0.2">
      <c r="A134" s="69"/>
      <c r="B134" s="69"/>
      <c r="C134" s="70"/>
      <c r="D134" s="70"/>
      <c r="E134" s="70"/>
      <c r="F134" s="70"/>
      <c r="G134" s="70"/>
      <c r="H134" s="69"/>
    </row>
    <row r="135" spans="1:9" s="77" customFormat="1" x14ac:dyDescent="0.2">
      <c r="A135" s="69"/>
      <c r="B135" s="69"/>
      <c r="C135" s="70"/>
      <c r="D135" s="70"/>
      <c r="E135" s="70"/>
      <c r="F135" s="70"/>
      <c r="G135" s="70"/>
      <c r="H135" s="69"/>
    </row>
    <row r="136" spans="1:9" s="77" customFormat="1" x14ac:dyDescent="0.2">
      <c r="A136" s="83" t="s">
        <v>155</v>
      </c>
      <c r="B136" s="69"/>
      <c r="C136" s="70"/>
      <c r="D136" s="70"/>
      <c r="E136" s="70"/>
      <c r="F136" s="70"/>
      <c r="G136" s="70"/>
      <c r="H136" s="69"/>
    </row>
    <row r="137" spans="1:9" s="77" customFormat="1" x14ac:dyDescent="0.2">
      <c r="A137" s="69"/>
      <c r="B137" s="69"/>
      <c r="C137" s="70"/>
      <c r="D137" s="70"/>
      <c r="E137" s="70"/>
      <c r="F137" s="70"/>
      <c r="G137" s="70"/>
      <c r="H137" s="69"/>
      <c r="I137" s="84"/>
    </row>
    <row r="138" spans="1:9" s="77" customFormat="1" x14ac:dyDescent="0.2">
      <c r="A138" s="69"/>
      <c r="B138" s="69"/>
      <c r="C138" s="70"/>
      <c r="D138" s="70"/>
      <c r="E138" s="70"/>
      <c r="F138" s="70"/>
      <c r="G138" s="70"/>
      <c r="H138" s="69"/>
    </row>
    <row r="139" spans="1:9" x14ac:dyDescent="0.2">
      <c r="A139" s="68"/>
      <c r="E139" s="70"/>
      <c r="F139" s="70"/>
      <c r="G139" s="70"/>
    </row>
    <row r="140" spans="1:9" x14ac:dyDescent="0.2">
      <c r="E140" s="70"/>
      <c r="F140" s="70"/>
      <c r="G140" s="70"/>
    </row>
  </sheetData>
  <mergeCells count="6">
    <mergeCell ref="A118:D118"/>
    <mergeCell ref="C1:D1"/>
    <mergeCell ref="A3:D3"/>
    <mergeCell ref="A4:D4"/>
    <mergeCell ref="A5:D5"/>
    <mergeCell ref="A6:D6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F19CE-6F96-4CDA-8E2C-3E7599D85909}">
  <sheetPr>
    <tabColor rgb="FFFFC000"/>
  </sheetPr>
  <dimension ref="A1:O131"/>
  <sheetViews>
    <sheetView view="pageBreakPreview" topLeftCell="A34" zoomScale="70" zoomScaleSheetLayoutView="70" workbookViewId="0">
      <selection activeCell="A21" sqref="A21"/>
    </sheetView>
  </sheetViews>
  <sheetFormatPr defaultColWidth="9.140625" defaultRowHeight="12.75" x14ac:dyDescent="0.2"/>
  <cols>
    <col min="1" max="1" width="102.28515625" style="65" customWidth="1"/>
    <col min="2" max="2" width="10.85546875" style="65" customWidth="1"/>
    <col min="3" max="3" width="16.42578125" style="65" customWidth="1"/>
    <col min="4" max="4" width="17.42578125" style="85" customWidth="1"/>
    <col min="5" max="5" width="17.5703125" style="65" customWidth="1"/>
    <col min="6" max="6" width="21.42578125" style="65" customWidth="1"/>
    <col min="7" max="7" width="11.42578125" style="65" customWidth="1"/>
    <col min="8" max="8" width="12.5703125" style="65" customWidth="1"/>
    <col min="9" max="9" width="13.5703125" style="65" customWidth="1"/>
    <col min="10" max="10" width="15.28515625" style="65" customWidth="1"/>
    <col min="11" max="11" width="9.140625" style="65"/>
    <col min="12" max="12" width="13.42578125" style="65" customWidth="1"/>
    <col min="13" max="16384" width="9.140625" style="65"/>
  </cols>
  <sheetData>
    <row r="1" spans="1:13" ht="66" customHeight="1" x14ac:dyDescent="0.2">
      <c r="E1" s="155" t="s">
        <v>156</v>
      </c>
      <c r="F1" s="155"/>
    </row>
    <row r="2" spans="1:13" x14ac:dyDescent="0.2">
      <c r="E2" s="2"/>
      <c r="F2" s="86" t="s">
        <v>157</v>
      </c>
    </row>
    <row r="3" spans="1:13" s="87" customFormat="1" ht="18.75" x14ac:dyDescent="0.3">
      <c r="B3" s="88" t="s">
        <v>158</v>
      </c>
      <c r="C3" s="89"/>
      <c r="D3" s="90"/>
      <c r="E3" s="89"/>
      <c r="F3" s="89"/>
    </row>
    <row r="4" spans="1:13" s="87" customFormat="1" ht="18.75" x14ac:dyDescent="0.3">
      <c r="B4" s="88" t="str">
        <f>ф1!A4</f>
        <v>АО "Инвестиционный дом "Fincraft"</v>
      </c>
      <c r="C4" s="91"/>
      <c r="D4" s="92"/>
      <c r="E4" s="91"/>
      <c r="F4" s="91"/>
    </row>
    <row r="5" spans="1:13" s="87" customFormat="1" ht="18.75" x14ac:dyDescent="0.3">
      <c r="B5" s="93" t="s">
        <v>4</v>
      </c>
      <c r="C5" s="94"/>
      <c r="D5" s="95"/>
      <c r="E5" s="94"/>
      <c r="F5" s="94"/>
    </row>
    <row r="6" spans="1:13" s="87" customFormat="1" ht="18.75" x14ac:dyDescent="0.3">
      <c r="B6" s="93" t="str">
        <f>ф1!A6</f>
        <v xml:space="preserve"> по состоянию на "01" июля 2021 года</v>
      </c>
      <c r="C6" s="96"/>
      <c r="D6" s="97"/>
      <c r="E6" s="96"/>
      <c r="F6" s="96"/>
    </row>
    <row r="7" spans="1:13" x14ac:dyDescent="0.2">
      <c r="A7" s="98"/>
      <c r="B7" s="98"/>
      <c r="C7" s="98"/>
      <c r="D7" s="99"/>
      <c r="E7" s="98"/>
      <c r="F7" s="98"/>
    </row>
    <row r="8" spans="1:13" s="102" customFormat="1" x14ac:dyDescent="0.2">
      <c r="A8" s="100"/>
      <c r="B8" s="100"/>
      <c r="C8" s="100"/>
      <c r="D8" s="101"/>
      <c r="E8" s="100"/>
      <c r="F8" s="100"/>
    </row>
    <row r="9" spans="1:13" s="102" customFormat="1" x14ac:dyDescent="0.2">
      <c r="A9" s="6"/>
      <c r="B9" s="6"/>
      <c r="D9" s="103"/>
      <c r="F9" s="104" t="s">
        <v>159</v>
      </c>
    </row>
    <row r="10" spans="1:13" ht="51" x14ac:dyDescent="0.2">
      <c r="A10" s="10" t="s">
        <v>7</v>
      </c>
      <c r="B10" s="10" t="s">
        <v>8</v>
      </c>
      <c r="C10" s="10" t="s">
        <v>160</v>
      </c>
      <c r="D10" s="105" t="s">
        <v>161</v>
      </c>
      <c r="E10" s="10" t="s">
        <v>162</v>
      </c>
      <c r="F10" s="10" t="s">
        <v>163</v>
      </c>
      <c r="G10" s="106"/>
      <c r="H10" s="107"/>
    </row>
    <row r="11" spans="1:13" x14ac:dyDescent="0.2">
      <c r="A11" s="12">
        <v>1</v>
      </c>
      <c r="B11" s="12">
        <v>2</v>
      </c>
      <c r="C11" s="12">
        <v>3</v>
      </c>
      <c r="D11" s="108">
        <v>4</v>
      </c>
      <c r="E11" s="12">
        <v>5</v>
      </c>
      <c r="F11" s="12">
        <v>6</v>
      </c>
    </row>
    <row r="12" spans="1:13" ht="15.75" x14ac:dyDescent="0.2">
      <c r="A12" s="109" t="s">
        <v>164</v>
      </c>
      <c r="B12" s="110">
        <v>1</v>
      </c>
      <c r="C12" s="111">
        <v>82750</v>
      </c>
      <c r="D12" s="111">
        <v>484935</v>
      </c>
      <c r="E12" s="111">
        <v>79659</v>
      </c>
      <c r="F12" s="111">
        <v>392313</v>
      </c>
      <c r="G12" s="112"/>
      <c r="H12" s="112"/>
      <c r="I12" s="112"/>
      <c r="J12" s="112"/>
    </row>
    <row r="13" spans="1:13" ht="15.75" x14ac:dyDescent="0.2">
      <c r="A13" s="109" t="s">
        <v>22</v>
      </c>
      <c r="B13" s="110"/>
      <c r="C13" s="111"/>
      <c r="D13" s="111"/>
      <c r="E13" s="111"/>
      <c r="F13" s="111"/>
      <c r="G13" s="113"/>
      <c r="H13" s="112"/>
      <c r="I13" s="35"/>
      <c r="J13" s="35"/>
      <c r="M13" s="114"/>
    </row>
    <row r="14" spans="1:13" ht="15.75" x14ac:dyDescent="0.2">
      <c r="A14" s="109" t="s">
        <v>165</v>
      </c>
      <c r="B14" s="115" t="s">
        <v>15</v>
      </c>
      <c r="C14" s="111"/>
      <c r="D14" s="111"/>
      <c r="E14" s="111"/>
      <c r="F14" s="111"/>
      <c r="G14" s="35"/>
      <c r="H14" s="35"/>
      <c r="I14" s="35"/>
      <c r="J14" s="35"/>
      <c r="M14" s="114"/>
    </row>
    <row r="15" spans="1:13" ht="15.75" x14ac:dyDescent="0.2">
      <c r="A15" s="109" t="s">
        <v>166</v>
      </c>
      <c r="B15" s="115" t="s">
        <v>17</v>
      </c>
      <c r="C15" s="111">
        <v>1132</v>
      </c>
      <c r="D15" s="111">
        <v>9454</v>
      </c>
      <c r="E15" s="111">
        <v>6666</v>
      </c>
      <c r="F15" s="111">
        <v>39019</v>
      </c>
      <c r="G15" s="112"/>
      <c r="H15" s="112"/>
      <c r="I15" s="112"/>
      <c r="J15" s="112"/>
      <c r="M15" s="114"/>
    </row>
    <row r="16" spans="1:13" ht="15.75" x14ac:dyDescent="0.2">
      <c r="A16" s="109" t="s">
        <v>22</v>
      </c>
      <c r="B16" s="110"/>
      <c r="C16" s="111"/>
      <c r="D16" s="111"/>
      <c r="E16" s="111"/>
      <c r="F16" s="111"/>
      <c r="G16" s="116"/>
      <c r="H16" s="116"/>
      <c r="I16" s="116"/>
      <c r="J16" s="116"/>
      <c r="M16" s="114"/>
    </row>
    <row r="17" spans="1:15" ht="15.75" x14ac:dyDescent="0.2">
      <c r="A17" s="109" t="s">
        <v>167</v>
      </c>
      <c r="B17" s="115" t="s">
        <v>168</v>
      </c>
      <c r="C17" s="111">
        <v>1</v>
      </c>
      <c r="D17" s="111">
        <v>2596</v>
      </c>
      <c r="E17" s="111">
        <v>2913</v>
      </c>
      <c r="F17" s="111">
        <v>28661</v>
      </c>
      <c r="G17" s="117"/>
      <c r="H17" s="118"/>
      <c r="I17" s="116"/>
      <c r="J17" s="116"/>
      <c r="M17" s="114"/>
    </row>
    <row r="18" spans="1:15" ht="15.75" x14ac:dyDescent="0.25">
      <c r="A18" s="119" t="s">
        <v>22</v>
      </c>
      <c r="B18" s="115"/>
      <c r="C18" s="120"/>
      <c r="D18" s="121"/>
      <c r="E18" s="122"/>
      <c r="F18" s="122"/>
      <c r="G18" s="117"/>
      <c r="H18" s="118"/>
      <c r="I18" s="116"/>
      <c r="J18" s="116"/>
      <c r="M18" s="114"/>
    </row>
    <row r="19" spans="1:15" s="114" customFormat="1" ht="47.25" x14ac:dyDescent="0.2">
      <c r="A19" s="119" t="s">
        <v>169</v>
      </c>
      <c r="B19" s="123" t="s">
        <v>170</v>
      </c>
      <c r="C19" s="124"/>
      <c r="D19" s="124"/>
      <c r="E19" s="124"/>
      <c r="F19" s="124">
        <v>3742</v>
      </c>
      <c r="G19" s="125"/>
      <c r="H19" s="125"/>
      <c r="I19" s="126"/>
      <c r="J19" s="126"/>
    </row>
    <row r="20" spans="1:15" s="114" customFormat="1" ht="31.5" x14ac:dyDescent="0.2">
      <c r="A20" s="119" t="s">
        <v>171</v>
      </c>
      <c r="B20" s="123" t="s">
        <v>172</v>
      </c>
      <c r="C20" s="124"/>
      <c r="D20" s="124"/>
      <c r="E20" s="124">
        <v>212</v>
      </c>
      <c r="F20" s="124">
        <v>1274</v>
      </c>
      <c r="G20" s="126"/>
      <c r="H20" s="126"/>
      <c r="I20" s="126"/>
      <c r="J20" s="126"/>
      <c r="O20" s="127"/>
    </row>
    <row r="21" spans="1:15" ht="47.25" x14ac:dyDescent="0.2">
      <c r="A21" s="109" t="s">
        <v>173</v>
      </c>
      <c r="B21" s="115" t="s">
        <v>174</v>
      </c>
      <c r="C21" s="111">
        <v>1131</v>
      </c>
      <c r="D21" s="111">
        <v>6858</v>
      </c>
      <c r="E21" s="111">
        <v>3753</v>
      </c>
      <c r="F21" s="111">
        <v>10358</v>
      </c>
      <c r="G21" s="116"/>
      <c r="H21" s="118"/>
      <c r="I21" s="116"/>
      <c r="J21" s="128"/>
    </row>
    <row r="22" spans="1:15" ht="15.75" x14ac:dyDescent="0.25">
      <c r="A22" s="119" t="s">
        <v>22</v>
      </c>
      <c r="B22" s="115"/>
      <c r="C22" s="120"/>
      <c r="D22" s="121"/>
      <c r="E22" s="122"/>
      <c r="F22" s="122"/>
      <c r="G22" s="117"/>
      <c r="H22" s="118"/>
      <c r="I22" s="116"/>
      <c r="J22" s="116"/>
    </row>
    <row r="23" spans="1:15" s="114" customFormat="1" ht="31.5" x14ac:dyDescent="0.2">
      <c r="A23" s="119" t="s">
        <v>175</v>
      </c>
      <c r="B23" s="123" t="s">
        <v>176</v>
      </c>
      <c r="C23" s="124">
        <v>95</v>
      </c>
      <c r="D23" s="124">
        <v>637</v>
      </c>
      <c r="E23" s="124">
        <v>2716</v>
      </c>
      <c r="F23" s="124">
        <v>4137</v>
      </c>
      <c r="G23" s="125"/>
      <c r="H23" s="126"/>
      <c r="I23" s="126"/>
      <c r="J23" s="129"/>
    </row>
    <row r="24" spans="1:15" s="114" customFormat="1" ht="31.5" x14ac:dyDescent="0.25">
      <c r="A24" s="119" t="s">
        <v>177</v>
      </c>
      <c r="B24" s="123" t="s">
        <v>178</v>
      </c>
      <c r="C24" s="120"/>
      <c r="D24" s="130"/>
      <c r="E24" s="122"/>
      <c r="F24" s="122"/>
      <c r="G24" s="126"/>
      <c r="H24" s="126"/>
      <c r="I24" s="126"/>
      <c r="J24" s="129"/>
    </row>
    <row r="25" spans="1:15" ht="31.5" x14ac:dyDescent="0.25">
      <c r="A25" s="109" t="s">
        <v>179</v>
      </c>
      <c r="B25" s="115" t="s">
        <v>180</v>
      </c>
      <c r="C25" s="120"/>
      <c r="D25" s="131"/>
      <c r="E25" s="122"/>
      <c r="F25" s="122"/>
      <c r="G25" s="116"/>
      <c r="H25" s="116"/>
      <c r="I25" s="116"/>
      <c r="J25" s="128"/>
    </row>
    <row r="26" spans="1:15" ht="15.75" x14ac:dyDescent="0.25">
      <c r="A26" s="119" t="s">
        <v>22</v>
      </c>
      <c r="B26" s="115"/>
      <c r="C26" s="120"/>
      <c r="D26" s="121"/>
      <c r="E26" s="122"/>
      <c r="F26" s="122"/>
      <c r="G26" s="117"/>
      <c r="H26" s="118"/>
      <c r="I26" s="116"/>
      <c r="J26" s="116"/>
      <c r="M26" s="114"/>
    </row>
    <row r="27" spans="1:15" s="114" customFormat="1" ht="15.75" customHeight="1" x14ac:dyDescent="0.25">
      <c r="A27" s="119" t="s">
        <v>181</v>
      </c>
      <c r="B27" s="123" t="s">
        <v>182</v>
      </c>
      <c r="C27" s="120"/>
      <c r="D27" s="132"/>
      <c r="E27" s="122"/>
      <c r="F27" s="122"/>
      <c r="G27" s="126"/>
      <c r="H27" s="126"/>
      <c r="I27" s="126"/>
      <c r="J27" s="129"/>
    </row>
    <row r="28" spans="1:15" ht="15.75" x14ac:dyDescent="0.2">
      <c r="A28" s="109" t="s">
        <v>183</v>
      </c>
      <c r="B28" s="115" t="s">
        <v>19</v>
      </c>
      <c r="C28" s="111">
        <v>249</v>
      </c>
      <c r="D28" s="111">
        <v>3421</v>
      </c>
      <c r="E28" s="111">
        <v>853</v>
      </c>
      <c r="F28" s="111">
        <v>5021</v>
      </c>
      <c r="G28" s="116"/>
      <c r="H28" s="116"/>
      <c r="I28" s="116"/>
      <c r="J28" s="128"/>
      <c r="M28" s="114"/>
    </row>
    <row r="29" spans="1:15" ht="15.75" x14ac:dyDescent="0.2">
      <c r="A29" s="109" t="s">
        <v>184</v>
      </c>
      <c r="B29" s="115" t="s">
        <v>185</v>
      </c>
      <c r="C29" s="111">
        <v>81369</v>
      </c>
      <c r="D29" s="111">
        <v>472060</v>
      </c>
      <c r="E29" s="111">
        <v>72140</v>
      </c>
      <c r="F29" s="111">
        <v>348273</v>
      </c>
      <c r="G29" s="116"/>
      <c r="H29" s="116"/>
      <c r="I29" s="116"/>
      <c r="J29" s="128"/>
      <c r="K29" s="128"/>
      <c r="M29" s="114"/>
    </row>
    <row r="30" spans="1:15" ht="15.75" x14ac:dyDescent="0.2">
      <c r="A30" s="109" t="s">
        <v>42</v>
      </c>
      <c r="B30" s="115">
        <v>2</v>
      </c>
      <c r="C30" s="111">
        <v>14249</v>
      </c>
      <c r="D30" s="111">
        <v>71982</v>
      </c>
      <c r="E30" s="111">
        <v>5757</v>
      </c>
      <c r="F30" s="111">
        <v>29786</v>
      </c>
      <c r="G30" s="116"/>
      <c r="H30" s="116"/>
      <c r="I30" s="116"/>
      <c r="J30" s="128"/>
      <c r="M30" s="114"/>
    </row>
    <row r="31" spans="1:15" s="114" customFormat="1" ht="15.75" x14ac:dyDescent="0.25">
      <c r="A31" s="119" t="s">
        <v>186</v>
      </c>
      <c r="B31" s="133"/>
      <c r="C31" s="122"/>
      <c r="D31" s="132"/>
      <c r="E31" s="122"/>
      <c r="F31" s="122"/>
      <c r="G31" s="126"/>
      <c r="H31" s="126"/>
      <c r="I31" s="126"/>
      <c r="J31" s="126"/>
    </row>
    <row r="32" spans="1:15" s="114" customFormat="1" ht="15.75" x14ac:dyDescent="0.2">
      <c r="A32" s="119" t="s">
        <v>187</v>
      </c>
      <c r="B32" s="133" t="s">
        <v>188</v>
      </c>
      <c r="C32" s="124"/>
      <c r="D32" s="124"/>
      <c r="E32" s="124"/>
      <c r="F32" s="124"/>
      <c r="G32" s="126"/>
      <c r="H32" s="126"/>
      <c r="I32" s="126"/>
      <c r="J32" s="129"/>
    </row>
    <row r="33" spans="1:13" s="114" customFormat="1" ht="15.75" x14ac:dyDescent="0.2">
      <c r="A33" s="119" t="s">
        <v>22</v>
      </c>
      <c r="B33" s="133"/>
      <c r="C33" s="124"/>
      <c r="D33" s="124"/>
      <c r="E33" s="124"/>
      <c r="F33" s="124"/>
      <c r="G33" s="126"/>
      <c r="H33" s="126"/>
      <c r="I33" s="126"/>
      <c r="J33" s="126"/>
    </row>
    <row r="34" spans="1:13" s="114" customFormat="1" ht="15.75" x14ac:dyDescent="0.2">
      <c r="A34" s="119" t="s">
        <v>45</v>
      </c>
      <c r="B34" s="133" t="s">
        <v>189</v>
      </c>
      <c r="C34" s="124"/>
      <c r="D34" s="124"/>
      <c r="E34" s="124"/>
      <c r="F34" s="124"/>
      <c r="G34" s="126"/>
      <c r="H34" s="126"/>
      <c r="I34" s="126"/>
      <c r="J34" s="126"/>
    </row>
    <row r="35" spans="1:13" s="114" customFormat="1" ht="15.75" x14ac:dyDescent="0.2">
      <c r="A35" s="119" t="s">
        <v>47</v>
      </c>
      <c r="B35" s="133" t="s">
        <v>190</v>
      </c>
      <c r="C35" s="124"/>
      <c r="D35" s="124"/>
      <c r="E35" s="124"/>
      <c r="F35" s="124"/>
      <c r="G35" s="126"/>
      <c r="H35" s="126"/>
      <c r="I35" s="126"/>
      <c r="J35" s="126"/>
    </row>
    <row r="36" spans="1:13" s="114" customFormat="1" ht="15.75" x14ac:dyDescent="0.2">
      <c r="A36" s="119" t="s">
        <v>49</v>
      </c>
      <c r="B36" s="133" t="s">
        <v>191</v>
      </c>
      <c r="C36" s="124">
        <v>215</v>
      </c>
      <c r="D36" s="124">
        <v>1290</v>
      </c>
      <c r="E36" s="124">
        <v>215</v>
      </c>
      <c r="F36" s="124">
        <v>1290</v>
      </c>
    </row>
    <row r="37" spans="1:13" s="114" customFormat="1" ht="15.75" x14ac:dyDescent="0.2">
      <c r="A37" s="119" t="s">
        <v>51</v>
      </c>
      <c r="B37" s="133" t="s">
        <v>192</v>
      </c>
      <c r="C37" s="124"/>
      <c r="D37" s="124"/>
      <c r="E37" s="124"/>
      <c r="F37" s="124"/>
    </row>
    <row r="38" spans="1:13" s="114" customFormat="1" ht="15.75" x14ac:dyDescent="0.2">
      <c r="A38" s="119" t="s">
        <v>55</v>
      </c>
      <c r="B38" s="133" t="s">
        <v>193</v>
      </c>
      <c r="C38" s="124">
        <v>6839</v>
      </c>
      <c r="D38" s="124">
        <v>40191</v>
      </c>
      <c r="E38" s="124">
        <v>5112</v>
      </c>
      <c r="F38" s="124">
        <v>20261</v>
      </c>
    </row>
    <row r="39" spans="1:13" s="114" customFormat="1" ht="15.75" x14ac:dyDescent="0.2">
      <c r="A39" s="119" t="s">
        <v>53</v>
      </c>
      <c r="B39" s="133" t="s">
        <v>194</v>
      </c>
      <c r="C39" s="124">
        <v>7195</v>
      </c>
      <c r="D39" s="124">
        <v>30501</v>
      </c>
      <c r="E39" s="124">
        <v>430</v>
      </c>
      <c r="F39" s="124">
        <v>8235</v>
      </c>
    </row>
    <row r="40" spans="1:13" s="114" customFormat="1" ht="15.75" x14ac:dyDescent="0.2">
      <c r="A40" s="119" t="s">
        <v>57</v>
      </c>
      <c r="B40" s="133" t="s">
        <v>195</v>
      </c>
      <c r="C40" s="130"/>
      <c r="D40" s="130"/>
      <c r="E40" s="130"/>
      <c r="F40" s="130"/>
    </row>
    <row r="41" spans="1:13" s="114" customFormat="1" ht="15.75" x14ac:dyDescent="0.2">
      <c r="A41" s="119" t="s">
        <v>196</v>
      </c>
      <c r="B41" s="133" t="s">
        <v>197</v>
      </c>
      <c r="C41" s="130">
        <f>C30-SUM(C34:C40,C42:C43)</f>
        <v>0</v>
      </c>
      <c r="D41" s="130">
        <f>D30-SUM(D34:D40,D42:D43)</f>
        <v>0</v>
      </c>
      <c r="E41" s="130">
        <f>E30-SUM(E34:E40,E42:E43)</f>
        <v>0</v>
      </c>
      <c r="F41" s="130">
        <f>F30-SUM(F34:F40,F42:F43)</f>
        <v>0</v>
      </c>
    </row>
    <row r="42" spans="1:13" s="114" customFormat="1" ht="15.75" x14ac:dyDescent="0.2">
      <c r="A42" s="119" t="s">
        <v>59</v>
      </c>
      <c r="B42" s="133" t="s">
        <v>198</v>
      </c>
      <c r="C42" s="130"/>
      <c r="D42" s="130"/>
      <c r="E42" s="130"/>
      <c r="F42" s="130"/>
    </row>
    <row r="43" spans="1:13" s="114" customFormat="1" ht="15.75" x14ac:dyDescent="0.2">
      <c r="A43" s="119" t="s">
        <v>61</v>
      </c>
      <c r="B43" s="133" t="s">
        <v>199</v>
      </c>
      <c r="C43" s="130"/>
      <c r="D43" s="130"/>
      <c r="E43" s="130"/>
      <c r="F43" s="130"/>
    </row>
    <row r="44" spans="1:13" ht="15.75" x14ac:dyDescent="0.2">
      <c r="A44" s="109" t="s">
        <v>200</v>
      </c>
      <c r="B44" s="115">
        <v>3</v>
      </c>
      <c r="C44" s="111">
        <v>1496</v>
      </c>
      <c r="D44" s="111">
        <v>60099</v>
      </c>
      <c r="E44" s="111">
        <v>7402</v>
      </c>
      <c r="F44" s="111">
        <v>88925</v>
      </c>
      <c r="G44" s="29"/>
      <c r="H44" s="29"/>
      <c r="I44" s="29"/>
      <c r="J44" s="29"/>
      <c r="M44" s="114"/>
    </row>
    <row r="45" spans="1:13" ht="31.5" x14ac:dyDescent="0.2">
      <c r="A45" s="109" t="s">
        <v>201</v>
      </c>
      <c r="B45" s="115">
        <v>4</v>
      </c>
      <c r="C45" s="111">
        <v>217202</v>
      </c>
      <c r="D45" s="111">
        <v>1739218</v>
      </c>
      <c r="E45" s="111">
        <v>94093</v>
      </c>
      <c r="F45" s="111">
        <v>1010585</v>
      </c>
      <c r="G45" s="29"/>
      <c r="H45" s="29"/>
      <c r="I45" s="29"/>
      <c r="J45" s="29"/>
      <c r="M45" s="114"/>
    </row>
    <row r="46" spans="1:13" ht="15.75" x14ac:dyDescent="0.2">
      <c r="A46" s="109" t="s">
        <v>202</v>
      </c>
      <c r="B46" s="115">
        <v>5</v>
      </c>
      <c r="C46" s="111"/>
      <c r="D46" s="111">
        <v>214</v>
      </c>
      <c r="E46" s="111"/>
      <c r="F46" s="111"/>
      <c r="G46" s="29"/>
      <c r="H46" s="29"/>
      <c r="I46" s="29"/>
      <c r="J46" s="29"/>
      <c r="M46" s="114"/>
    </row>
    <row r="47" spans="1:13" ht="15.75" x14ac:dyDescent="0.2">
      <c r="A47" s="109" t="s">
        <v>203</v>
      </c>
      <c r="B47" s="115">
        <v>6</v>
      </c>
      <c r="C47" s="111">
        <v>744269</v>
      </c>
      <c r="D47" s="111">
        <v>4024370</v>
      </c>
      <c r="E47" s="111">
        <v>827906</v>
      </c>
      <c r="F47" s="111">
        <v>5777521</v>
      </c>
      <c r="G47" s="85"/>
      <c r="H47" s="85"/>
      <c r="I47" s="85"/>
      <c r="M47" s="114"/>
    </row>
    <row r="48" spans="1:13" ht="15.75" x14ac:dyDescent="0.2">
      <c r="A48" s="109" t="s">
        <v>204</v>
      </c>
      <c r="B48" s="115">
        <v>7</v>
      </c>
      <c r="C48" s="111"/>
      <c r="D48" s="111"/>
      <c r="E48" s="111"/>
      <c r="F48" s="111"/>
      <c r="M48" s="114"/>
    </row>
    <row r="49" spans="1:15" ht="15.75" x14ac:dyDescent="0.2">
      <c r="A49" s="109" t="s">
        <v>205</v>
      </c>
      <c r="B49" s="115">
        <v>8</v>
      </c>
      <c r="C49" s="111"/>
      <c r="D49" s="111"/>
      <c r="E49" s="111"/>
      <c r="F49" s="111"/>
      <c r="H49" s="85"/>
      <c r="I49" s="114"/>
      <c r="J49" s="85"/>
      <c r="K49" s="114"/>
      <c r="L49" s="114"/>
      <c r="M49" s="114"/>
      <c r="N49" s="114"/>
      <c r="O49" s="114"/>
    </row>
    <row r="50" spans="1:15" ht="15.75" x14ac:dyDescent="0.2">
      <c r="A50" s="109" t="s">
        <v>206</v>
      </c>
      <c r="B50" s="115">
        <v>9</v>
      </c>
      <c r="C50" s="111"/>
      <c r="D50" s="111"/>
      <c r="E50" s="111"/>
      <c r="F50" s="111"/>
      <c r="I50" s="114"/>
      <c r="K50" s="114"/>
      <c r="L50" s="114"/>
      <c r="M50" s="114"/>
      <c r="N50" s="114"/>
      <c r="O50" s="114"/>
    </row>
    <row r="51" spans="1:15" ht="15.75" x14ac:dyDescent="0.2">
      <c r="A51" s="109" t="s">
        <v>207</v>
      </c>
      <c r="B51" s="115">
        <v>10</v>
      </c>
      <c r="C51" s="111"/>
      <c r="D51" s="111"/>
      <c r="E51" s="111"/>
      <c r="F51" s="111"/>
      <c r="H51" s="85"/>
      <c r="I51" s="114"/>
      <c r="J51" s="85"/>
      <c r="K51" s="114"/>
      <c r="L51" s="114"/>
      <c r="M51" s="114"/>
      <c r="N51" s="114"/>
      <c r="O51" s="114"/>
    </row>
    <row r="52" spans="1:15" ht="15.75" x14ac:dyDescent="0.2">
      <c r="A52" s="109" t="s">
        <v>22</v>
      </c>
      <c r="B52" s="115"/>
      <c r="C52" s="121"/>
      <c r="D52" s="121"/>
      <c r="E52" s="121"/>
      <c r="F52" s="121"/>
      <c r="I52" s="114"/>
      <c r="J52" s="114"/>
      <c r="K52" s="114"/>
      <c r="L52" s="114"/>
      <c r="M52" s="114"/>
      <c r="N52" s="114"/>
      <c r="O52" s="114"/>
    </row>
    <row r="53" spans="1:15" ht="15.75" x14ac:dyDescent="0.2">
      <c r="A53" s="109" t="s">
        <v>208</v>
      </c>
      <c r="B53" s="115" t="s">
        <v>209</v>
      </c>
      <c r="C53" s="121"/>
      <c r="D53" s="121"/>
      <c r="E53" s="121"/>
      <c r="F53" s="121"/>
      <c r="I53" s="114"/>
      <c r="J53" s="114"/>
      <c r="K53" s="114"/>
      <c r="L53" s="114"/>
      <c r="M53" s="114"/>
      <c r="N53" s="114"/>
      <c r="O53" s="114"/>
    </row>
    <row r="54" spans="1:15" ht="15.75" x14ac:dyDescent="0.2">
      <c r="A54" s="109" t="s">
        <v>210</v>
      </c>
      <c r="B54" s="115" t="s">
        <v>211</v>
      </c>
      <c r="C54" s="121"/>
      <c r="D54" s="121"/>
      <c r="E54" s="121"/>
      <c r="F54" s="121"/>
      <c r="I54" s="114"/>
      <c r="J54" s="114"/>
      <c r="K54" s="114"/>
      <c r="L54" s="114"/>
      <c r="M54" s="114"/>
      <c r="N54" s="114"/>
      <c r="O54" s="114"/>
    </row>
    <row r="55" spans="1:15" ht="15.75" x14ac:dyDescent="0.2">
      <c r="A55" s="109" t="s">
        <v>212</v>
      </c>
      <c r="B55" s="115" t="s">
        <v>213</v>
      </c>
      <c r="C55" s="121"/>
      <c r="D55" s="121"/>
      <c r="E55" s="121"/>
      <c r="F55" s="121"/>
      <c r="I55" s="114"/>
      <c r="J55" s="114"/>
      <c r="K55" s="114"/>
      <c r="L55" s="114"/>
      <c r="M55" s="114"/>
      <c r="N55" s="114"/>
      <c r="O55" s="114"/>
    </row>
    <row r="56" spans="1:15" ht="15.75" x14ac:dyDescent="0.2">
      <c r="A56" s="109" t="s">
        <v>214</v>
      </c>
      <c r="B56" s="115" t="s">
        <v>215</v>
      </c>
      <c r="C56" s="121"/>
      <c r="D56" s="121"/>
      <c r="E56" s="121"/>
      <c r="F56" s="121"/>
      <c r="I56" s="114"/>
      <c r="J56" s="114"/>
      <c r="K56" s="114"/>
      <c r="L56" s="114"/>
      <c r="M56" s="114"/>
      <c r="N56" s="114"/>
      <c r="O56" s="114"/>
    </row>
    <row r="57" spans="1:15" ht="31.5" x14ac:dyDescent="0.2">
      <c r="A57" s="109" t="s">
        <v>216</v>
      </c>
      <c r="B57" s="115">
        <v>11</v>
      </c>
      <c r="C57" s="111">
        <v>967</v>
      </c>
      <c r="D57" s="111">
        <v>6545</v>
      </c>
      <c r="E57" s="111">
        <v>145</v>
      </c>
      <c r="F57" s="111">
        <v>14708</v>
      </c>
      <c r="H57" s="85"/>
      <c r="I57" s="114"/>
      <c r="J57" s="85"/>
      <c r="K57" s="114"/>
      <c r="L57" s="114"/>
      <c r="M57" s="114"/>
      <c r="N57" s="114"/>
      <c r="O57" s="114"/>
    </row>
    <row r="58" spans="1:15" ht="15.75" x14ac:dyDescent="0.2">
      <c r="A58" s="109" t="s">
        <v>217</v>
      </c>
      <c r="B58" s="134" t="s">
        <v>218</v>
      </c>
      <c r="C58" s="121"/>
      <c r="D58" s="121"/>
      <c r="E58" s="121"/>
      <c r="F58" s="121"/>
      <c r="I58" s="114"/>
      <c r="J58" s="114"/>
      <c r="K58" s="114"/>
      <c r="L58" s="114"/>
      <c r="M58" s="114"/>
      <c r="N58" s="114"/>
      <c r="O58" s="114"/>
    </row>
    <row r="59" spans="1:15" ht="15.75" x14ac:dyDescent="0.25">
      <c r="A59" s="135" t="s">
        <v>219</v>
      </c>
      <c r="B59" s="134" t="s">
        <v>220</v>
      </c>
      <c r="C59" s="136">
        <f>C12+C30+C44+C45+C46+C47+C48+C49+C50+C51+C57+C58</f>
        <v>1060933</v>
      </c>
      <c r="D59" s="136">
        <f>D12+D30+D44+D45+D46+D47+D48+D49+D50+D51+D57+D58</f>
        <v>6387363</v>
      </c>
      <c r="E59" s="136">
        <f>E12+E30+E44+E45+E46+E47+E48+E49+E50+E51+E57+E58</f>
        <v>1014962</v>
      </c>
      <c r="F59" s="136">
        <f>F12+F30+F44+F45+F46+F47+F48+F49+F50+F51+F57+F58</f>
        <v>7313838</v>
      </c>
      <c r="I59" s="114"/>
      <c r="J59" s="114"/>
      <c r="K59" s="114"/>
      <c r="L59" s="114"/>
      <c r="M59" s="114"/>
      <c r="N59" s="114"/>
      <c r="O59" s="114"/>
    </row>
    <row r="60" spans="1:15" ht="15.75" x14ac:dyDescent="0.25">
      <c r="A60" s="109" t="s">
        <v>221</v>
      </c>
      <c r="B60" s="134">
        <v>14</v>
      </c>
      <c r="C60" s="131">
        <f>SUM(C62:C65)</f>
        <v>14</v>
      </c>
      <c r="D60" s="131">
        <f t="shared" ref="D60:F60" si="0">SUM(D62:D65)</f>
        <v>26</v>
      </c>
      <c r="E60" s="131">
        <f t="shared" si="0"/>
        <v>21</v>
      </c>
      <c r="F60" s="131">
        <f t="shared" si="0"/>
        <v>472</v>
      </c>
      <c r="G60" s="116"/>
      <c r="H60" s="116"/>
      <c r="I60" s="114"/>
      <c r="J60" s="114"/>
      <c r="K60" s="114"/>
      <c r="L60" s="114"/>
      <c r="M60" s="114"/>
      <c r="N60" s="114"/>
      <c r="O60" s="114"/>
    </row>
    <row r="61" spans="1:15" ht="15.75" x14ac:dyDescent="0.25">
      <c r="A61" s="109" t="s">
        <v>22</v>
      </c>
      <c r="B61" s="134"/>
      <c r="C61" s="131"/>
      <c r="D61" s="131"/>
      <c r="E61" s="131"/>
      <c r="F61" s="131"/>
      <c r="I61" s="114"/>
      <c r="J61" s="114"/>
      <c r="K61" s="114"/>
      <c r="L61" s="114"/>
      <c r="M61" s="114"/>
      <c r="N61" s="114"/>
      <c r="O61" s="114"/>
    </row>
    <row r="62" spans="1:15" ht="15.75" x14ac:dyDescent="0.25">
      <c r="A62" s="109" t="s">
        <v>222</v>
      </c>
      <c r="B62" s="134" t="s">
        <v>223</v>
      </c>
      <c r="C62" s="137"/>
      <c r="D62" s="137"/>
      <c r="E62" s="137"/>
      <c r="F62" s="137"/>
      <c r="I62" s="114"/>
      <c r="J62" s="114"/>
      <c r="K62" s="114"/>
      <c r="L62" s="114"/>
      <c r="M62" s="114"/>
      <c r="N62" s="114"/>
      <c r="O62" s="114"/>
    </row>
    <row r="63" spans="1:15" ht="15.75" x14ac:dyDescent="0.25">
      <c r="A63" s="109" t="s">
        <v>224</v>
      </c>
      <c r="B63" s="134" t="s">
        <v>225</v>
      </c>
      <c r="C63" s="131"/>
      <c r="D63" s="131"/>
      <c r="E63" s="131"/>
      <c r="F63" s="131"/>
      <c r="I63" s="114"/>
      <c r="J63" s="114"/>
      <c r="K63" s="114"/>
      <c r="L63" s="114"/>
      <c r="M63" s="114"/>
      <c r="N63" s="114"/>
      <c r="O63" s="114"/>
    </row>
    <row r="64" spans="1:15" ht="15.75" x14ac:dyDescent="0.25">
      <c r="A64" s="109" t="s">
        <v>226</v>
      </c>
      <c r="B64" s="134" t="s">
        <v>227</v>
      </c>
      <c r="C64" s="131"/>
      <c r="D64" s="131"/>
      <c r="E64" s="131"/>
      <c r="F64" s="131"/>
      <c r="I64" s="114"/>
      <c r="J64" s="114"/>
      <c r="K64" s="114"/>
      <c r="L64" s="114"/>
      <c r="M64" s="114"/>
      <c r="N64" s="114"/>
      <c r="O64" s="114"/>
    </row>
    <row r="65" spans="1:15" ht="15.75" x14ac:dyDescent="0.25">
      <c r="A65" s="109" t="s">
        <v>228</v>
      </c>
      <c r="B65" s="134" t="s">
        <v>229</v>
      </c>
      <c r="C65" s="131">
        <v>14</v>
      </c>
      <c r="D65" s="131">
        <v>26</v>
      </c>
      <c r="E65" s="131">
        <v>21</v>
      </c>
      <c r="F65" s="131">
        <v>472</v>
      </c>
      <c r="I65" s="114"/>
      <c r="J65" s="114"/>
      <c r="K65" s="114"/>
      <c r="L65" s="114"/>
      <c r="M65" s="114"/>
      <c r="N65" s="114"/>
      <c r="O65" s="114"/>
    </row>
    <row r="66" spans="1:15" ht="15.75" x14ac:dyDescent="0.25">
      <c r="A66" s="109" t="s">
        <v>230</v>
      </c>
      <c r="B66" s="134">
        <v>15</v>
      </c>
      <c r="C66" s="131">
        <v>4061</v>
      </c>
      <c r="D66" s="131">
        <v>32455</v>
      </c>
      <c r="E66" s="131">
        <v>3489</v>
      </c>
      <c r="F66" s="131">
        <v>21002</v>
      </c>
      <c r="I66" s="114"/>
      <c r="J66" s="114"/>
      <c r="K66" s="114"/>
      <c r="L66" s="114"/>
      <c r="M66" s="114"/>
      <c r="N66" s="114"/>
      <c r="O66" s="114"/>
    </row>
    <row r="67" spans="1:15" s="114" customFormat="1" ht="15.75" x14ac:dyDescent="0.25">
      <c r="A67" s="119" t="s">
        <v>22</v>
      </c>
      <c r="B67" s="138"/>
      <c r="C67" s="132"/>
      <c r="D67" s="132"/>
      <c r="E67" s="132"/>
      <c r="F67" s="132"/>
    </row>
    <row r="68" spans="1:15" s="114" customFormat="1" ht="15.75" x14ac:dyDescent="0.25">
      <c r="A68" s="119" t="s">
        <v>231</v>
      </c>
      <c r="B68" s="138" t="s">
        <v>232</v>
      </c>
      <c r="C68" s="132"/>
      <c r="D68" s="132"/>
      <c r="E68" s="132"/>
      <c r="F68" s="132"/>
      <c r="G68" s="126"/>
      <c r="H68" s="126"/>
    </row>
    <row r="69" spans="1:15" s="114" customFormat="1" ht="15.75" x14ac:dyDescent="0.2">
      <c r="A69" s="119" t="s">
        <v>233</v>
      </c>
      <c r="B69" s="138" t="s">
        <v>234</v>
      </c>
      <c r="C69" s="124">
        <v>350</v>
      </c>
      <c r="D69" s="124">
        <v>1819</v>
      </c>
      <c r="E69" s="124">
        <v>192</v>
      </c>
      <c r="F69" s="124">
        <v>1605</v>
      </c>
    </row>
    <row r="70" spans="1:15" s="114" customFormat="1" ht="15.75" x14ac:dyDescent="0.2">
      <c r="A70" s="119" t="s">
        <v>235</v>
      </c>
      <c r="B70" s="138" t="s">
        <v>236</v>
      </c>
      <c r="C70" s="124">
        <v>967</v>
      </c>
      <c r="D70" s="124">
        <v>14629</v>
      </c>
      <c r="E70" s="124">
        <v>675</v>
      </c>
      <c r="F70" s="124">
        <v>3913</v>
      </c>
    </row>
    <row r="71" spans="1:15" s="114" customFormat="1" ht="15.75" x14ac:dyDescent="0.2">
      <c r="A71" s="119" t="s">
        <v>237</v>
      </c>
      <c r="B71" s="138" t="s">
        <v>238</v>
      </c>
      <c r="C71" s="124">
        <v>419</v>
      </c>
      <c r="D71" s="124">
        <v>2093</v>
      </c>
      <c r="E71" s="124">
        <v>246</v>
      </c>
      <c r="F71" s="124">
        <v>1705</v>
      </c>
    </row>
    <row r="72" spans="1:15" s="114" customFormat="1" ht="15.75" x14ac:dyDescent="0.2">
      <c r="A72" s="119" t="s">
        <v>239</v>
      </c>
      <c r="B72" s="138" t="s">
        <v>240</v>
      </c>
      <c r="C72" s="124">
        <v>889</v>
      </c>
      <c r="D72" s="124">
        <v>5294</v>
      </c>
      <c r="E72" s="124">
        <v>715</v>
      </c>
      <c r="F72" s="124">
        <v>4682</v>
      </c>
      <c r="G72" s="126"/>
      <c r="H72" s="126"/>
      <c r="I72" s="126"/>
      <c r="J72" s="126"/>
    </row>
    <row r="73" spans="1:15" s="114" customFormat="1" ht="15.75" x14ac:dyDescent="0.2">
      <c r="A73" s="119" t="s">
        <v>241</v>
      </c>
      <c r="B73" s="138" t="s">
        <v>242</v>
      </c>
      <c r="C73" s="124">
        <f>C66-SUM(C69:C72)</f>
        <v>1436</v>
      </c>
      <c r="D73" s="124">
        <f>D66-SUM(D69:D72)</f>
        <v>8620</v>
      </c>
      <c r="E73" s="124">
        <f>E66-SUM(E69:E72)</f>
        <v>1661</v>
      </c>
      <c r="F73" s="124">
        <f>F66-SUM(F69:F72)</f>
        <v>9097</v>
      </c>
    </row>
    <row r="74" spans="1:15" ht="15.75" x14ac:dyDescent="0.25">
      <c r="A74" s="109" t="s">
        <v>243</v>
      </c>
      <c r="B74" s="134">
        <v>16</v>
      </c>
      <c r="C74" s="131">
        <f>SUM(C76:C80)</f>
        <v>0</v>
      </c>
      <c r="D74" s="131">
        <f>SUM(D76:D80)</f>
        <v>0</v>
      </c>
      <c r="E74" s="131">
        <v>0</v>
      </c>
      <c r="F74" s="131">
        <v>0</v>
      </c>
    </row>
    <row r="75" spans="1:15" ht="15.75" x14ac:dyDescent="0.25">
      <c r="A75" s="109" t="s">
        <v>22</v>
      </c>
      <c r="B75" s="134"/>
      <c r="C75" s="131"/>
      <c r="D75" s="131"/>
      <c r="E75" s="131"/>
      <c r="F75" s="131"/>
    </row>
    <row r="76" spans="1:15" ht="15.75" x14ac:dyDescent="0.25">
      <c r="A76" s="109" t="s">
        <v>244</v>
      </c>
      <c r="B76" s="134" t="s">
        <v>44</v>
      </c>
      <c r="C76" s="131"/>
      <c r="D76" s="131"/>
      <c r="E76" s="131"/>
      <c r="F76" s="131"/>
    </row>
    <row r="77" spans="1:15" ht="15.75" x14ac:dyDescent="0.25">
      <c r="A77" s="109" t="s">
        <v>245</v>
      </c>
      <c r="B77" s="134" t="s">
        <v>50</v>
      </c>
      <c r="C77" s="131"/>
      <c r="D77" s="131"/>
      <c r="E77" s="131"/>
      <c r="F77" s="131"/>
    </row>
    <row r="78" spans="1:15" ht="15.75" x14ac:dyDescent="0.25">
      <c r="A78" s="109" t="s">
        <v>246</v>
      </c>
      <c r="B78" s="134" t="s">
        <v>52</v>
      </c>
      <c r="C78" s="131"/>
      <c r="D78" s="131"/>
      <c r="E78" s="131"/>
      <c r="F78" s="131"/>
    </row>
    <row r="79" spans="1:15" ht="15.75" x14ac:dyDescent="0.25">
      <c r="A79" s="109" t="s">
        <v>247</v>
      </c>
      <c r="B79" s="134" t="s">
        <v>54</v>
      </c>
      <c r="C79" s="131"/>
      <c r="D79" s="131"/>
      <c r="E79" s="131"/>
      <c r="F79" s="131"/>
      <c r="G79" s="116"/>
      <c r="H79" s="116"/>
      <c r="I79" s="116"/>
      <c r="J79" s="116"/>
    </row>
    <row r="80" spans="1:15" ht="15.75" x14ac:dyDescent="0.25">
      <c r="A80" s="109" t="s">
        <v>248</v>
      </c>
      <c r="B80" s="134" t="s">
        <v>56</v>
      </c>
      <c r="C80" s="131"/>
      <c r="D80" s="131"/>
      <c r="E80" s="131"/>
      <c r="F80" s="131"/>
      <c r="G80" s="114"/>
      <c r="H80" s="114"/>
      <c r="I80" s="114"/>
      <c r="J80" s="114"/>
      <c r="K80" s="114"/>
      <c r="L80" s="114"/>
      <c r="M80" s="114"/>
      <c r="N80" s="114"/>
    </row>
    <row r="81" spans="1:14" ht="15.75" x14ac:dyDescent="0.25">
      <c r="A81" s="109" t="s">
        <v>249</v>
      </c>
      <c r="B81" s="134">
        <v>17</v>
      </c>
      <c r="C81" s="131">
        <v>2778</v>
      </c>
      <c r="D81" s="131">
        <v>30431</v>
      </c>
      <c r="E81" s="131">
        <v>17549</v>
      </c>
      <c r="F81" s="131">
        <v>105523</v>
      </c>
      <c r="G81" s="114"/>
      <c r="H81" s="114"/>
      <c r="I81" s="114"/>
      <c r="J81" s="114"/>
      <c r="K81" s="114"/>
      <c r="L81" s="114"/>
      <c r="M81" s="114"/>
      <c r="N81" s="114"/>
    </row>
    <row r="82" spans="1:14" ht="31.5" x14ac:dyDescent="0.25">
      <c r="A82" s="109" t="s">
        <v>250</v>
      </c>
      <c r="B82" s="134">
        <v>18</v>
      </c>
      <c r="C82" s="131">
        <v>130646</v>
      </c>
      <c r="D82" s="131">
        <v>1534114</v>
      </c>
      <c r="E82" s="131">
        <v>90242</v>
      </c>
      <c r="F82" s="131">
        <v>786461</v>
      </c>
      <c r="G82" s="114"/>
      <c r="H82" s="114"/>
      <c r="I82" s="114"/>
      <c r="J82" s="114"/>
      <c r="K82" s="114"/>
      <c r="L82" s="114"/>
      <c r="M82" s="114"/>
      <c r="N82" s="114"/>
    </row>
    <row r="83" spans="1:14" ht="15.75" x14ac:dyDescent="0.25">
      <c r="A83" s="109" t="s">
        <v>251</v>
      </c>
      <c r="B83" s="134">
        <v>19</v>
      </c>
      <c r="C83" s="131"/>
      <c r="D83" s="131"/>
      <c r="E83" s="131"/>
      <c r="F83" s="131">
        <v>1258</v>
      </c>
      <c r="G83" s="114"/>
      <c r="H83" s="114"/>
      <c r="I83" s="114"/>
      <c r="J83" s="114"/>
      <c r="K83" s="114"/>
      <c r="L83" s="114"/>
      <c r="M83" s="114"/>
      <c r="N83" s="114"/>
    </row>
    <row r="84" spans="1:14" ht="15.75" x14ac:dyDescent="0.25">
      <c r="A84" s="109" t="s">
        <v>252</v>
      </c>
      <c r="B84" s="134">
        <v>20</v>
      </c>
      <c r="C84" s="131">
        <v>746799</v>
      </c>
      <c r="D84" s="131">
        <v>4007933</v>
      </c>
      <c r="E84" s="131">
        <v>852096</v>
      </c>
      <c r="F84" s="131">
        <v>5553412</v>
      </c>
      <c r="G84" s="114"/>
      <c r="H84" s="114"/>
      <c r="I84" s="114"/>
      <c r="J84" s="114"/>
      <c r="K84" s="114"/>
      <c r="L84" s="114"/>
      <c r="M84" s="114"/>
      <c r="N84" s="114"/>
    </row>
    <row r="85" spans="1:14" ht="15.75" x14ac:dyDescent="0.25">
      <c r="A85" s="109" t="s">
        <v>253</v>
      </c>
      <c r="B85" s="134">
        <v>21</v>
      </c>
      <c r="C85" s="131"/>
      <c r="D85" s="131"/>
      <c r="E85" s="131"/>
      <c r="F85" s="131"/>
      <c r="G85" s="114"/>
      <c r="H85" s="114"/>
      <c r="I85" s="114"/>
      <c r="J85" s="114"/>
      <c r="K85" s="114"/>
      <c r="L85" s="114"/>
      <c r="M85" s="114"/>
      <c r="N85" s="114"/>
    </row>
    <row r="86" spans="1:14" ht="15.75" x14ac:dyDescent="0.25">
      <c r="A86" s="109" t="s">
        <v>254</v>
      </c>
      <c r="B86" s="134">
        <v>22</v>
      </c>
      <c r="C86" s="131"/>
      <c r="D86" s="131"/>
      <c r="E86" s="131"/>
      <c r="F86" s="131"/>
      <c r="G86" s="114"/>
      <c r="H86" s="114"/>
      <c r="I86" s="114"/>
      <c r="J86" s="114"/>
      <c r="K86" s="114"/>
      <c r="L86" s="114"/>
      <c r="M86" s="114"/>
      <c r="N86" s="114"/>
    </row>
    <row r="87" spans="1:14" ht="15.75" x14ac:dyDescent="0.25">
      <c r="A87" s="109" t="s">
        <v>255</v>
      </c>
      <c r="B87" s="134">
        <v>23</v>
      </c>
      <c r="C87" s="131"/>
      <c r="D87" s="131"/>
      <c r="E87" s="131"/>
      <c r="F87" s="131"/>
      <c r="G87" s="114"/>
      <c r="H87" s="114"/>
      <c r="I87" s="114"/>
      <c r="J87" s="114"/>
      <c r="K87" s="114"/>
      <c r="L87" s="114"/>
      <c r="M87" s="114"/>
      <c r="N87" s="114"/>
    </row>
    <row r="88" spans="1:14" ht="15.75" x14ac:dyDescent="0.25">
      <c r="A88" s="109" t="s">
        <v>256</v>
      </c>
      <c r="B88" s="134">
        <v>24</v>
      </c>
      <c r="C88" s="131"/>
      <c r="D88" s="131"/>
      <c r="E88" s="131"/>
      <c r="F88" s="131"/>
      <c r="G88" s="114"/>
      <c r="H88" s="114"/>
      <c r="I88" s="114"/>
      <c r="J88" s="114"/>
      <c r="K88" s="114"/>
      <c r="L88" s="114"/>
      <c r="M88" s="114"/>
      <c r="N88" s="114"/>
    </row>
    <row r="89" spans="1:14" ht="15.75" x14ac:dyDescent="0.25">
      <c r="A89" s="109" t="s">
        <v>22</v>
      </c>
      <c r="B89" s="134"/>
      <c r="C89" s="131"/>
      <c r="D89" s="131"/>
      <c r="E89" s="131"/>
      <c r="F89" s="131"/>
      <c r="G89" s="114"/>
      <c r="H89" s="114"/>
      <c r="I89" s="114"/>
      <c r="J89" s="114"/>
      <c r="K89" s="114"/>
      <c r="L89" s="114"/>
      <c r="M89" s="114"/>
      <c r="N89" s="114"/>
    </row>
    <row r="90" spans="1:14" ht="15.75" x14ac:dyDescent="0.25">
      <c r="A90" s="109" t="s">
        <v>257</v>
      </c>
      <c r="B90" s="134" t="s">
        <v>258</v>
      </c>
      <c r="C90" s="131"/>
      <c r="D90" s="131"/>
      <c r="E90" s="131"/>
      <c r="F90" s="131"/>
      <c r="G90" s="114"/>
      <c r="H90" s="114"/>
      <c r="I90" s="114"/>
      <c r="J90" s="114"/>
      <c r="K90" s="114"/>
      <c r="L90" s="114"/>
      <c r="M90" s="114"/>
      <c r="N90" s="114"/>
    </row>
    <row r="91" spans="1:14" ht="15.75" x14ac:dyDescent="0.25">
      <c r="A91" s="109" t="s">
        <v>259</v>
      </c>
      <c r="B91" s="134" t="s">
        <v>260</v>
      </c>
      <c r="C91" s="131"/>
      <c r="D91" s="131"/>
      <c r="E91" s="131"/>
      <c r="F91" s="131"/>
      <c r="G91" s="114"/>
      <c r="H91" s="114"/>
      <c r="I91" s="114"/>
      <c r="J91" s="114"/>
      <c r="K91" s="114"/>
      <c r="L91" s="114"/>
      <c r="M91" s="114"/>
      <c r="N91" s="114"/>
    </row>
    <row r="92" spans="1:14" ht="15.75" x14ac:dyDescent="0.25">
      <c r="A92" s="109" t="s">
        <v>261</v>
      </c>
      <c r="B92" s="134" t="s">
        <v>262</v>
      </c>
      <c r="C92" s="131"/>
      <c r="D92" s="131"/>
      <c r="E92" s="131"/>
      <c r="F92" s="131"/>
      <c r="G92" s="114"/>
      <c r="H92" s="114"/>
      <c r="I92" s="114"/>
      <c r="J92" s="114"/>
      <c r="K92" s="114"/>
      <c r="L92" s="114"/>
      <c r="M92" s="114"/>
      <c r="N92" s="114"/>
    </row>
    <row r="93" spans="1:14" ht="15.75" x14ac:dyDescent="0.25">
      <c r="A93" s="109" t="s">
        <v>263</v>
      </c>
      <c r="B93" s="134" t="s">
        <v>264</v>
      </c>
      <c r="C93" s="131"/>
      <c r="D93" s="131"/>
      <c r="E93" s="131"/>
      <c r="F93" s="131"/>
      <c r="G93" s="114"/>
      <c r="H93" s="114"/>
      <c r="I93" s="114"/>
      <c r="J93" s="114"/>
      <c r="K93" s="114"/>
      <c r="L93" s="114"/>
      <c r="M93" s="114"/>
      <c r="N93" s="114"/>
    </row>
    <row r="94" spans="1:14" ht="31.5" x14ac:dyDescent="0.25">
      <c r="A94" s="109" t="s">
        <v>265</v>
      </c>
      <c r="B94" s="134">
        <v>25</v>
      </c>
      <c r="C94" s="131">
        <v>1080</v>
      </c>
      <c r="D94" s="131">
        <v>16669</v>
      </c>
      <c r="E94" s="131">
        <v>1435</v>
      </c>
      <c r="F94" s="131">
        <v>19005</v>
      </c>
      <c r="G94" s="114"/>
      <c r="H94" s="114"/>
      <c r="I94" s="114"/>
      <c r="J94" s="114"/>
      <c r="K94" s="114"/>
      <c r="L94" s="114"/>
      <c r="M94" s="114"/>
      <c r="N94" s="114"/>
    </row>
    <row r="95" spans="1:14" ht="15.75" x14ac:dyDescent="0.25">
      <c r="A95" s="109" t="s">
        <v>266</v>
      </c>
      <c r="B95" s="134">
        <v>26</v>
      </c>
      <c r="C95" s="131">
        <v>37534</v>
      </c>
      <c r="D95" s="131">
        <v>540130</v>
      </c>
      <c r="E95" s="131">
        <v>48652</v>
      </c>
      <c r="F95" s="131">
        <v>715382</v>
      </c>
      <c r="G95" s="114"/>
      <c r="H95" s="114"/>
      <c r="I95" s="114"/>
      <c r="J95" s="114"/>
      <c r="K95" s="114"/>
      <c r="L95" s="114"/>
      <c r="M95" s="114"/>
      <c r="N95" s="114"/>
    </row>
    <row r="96" spans="1:14" s="114" customFormat="1" ht="15.75" x14ac:dyDescent="0.25">
      <c r="A96" s="119" t="s">
        <v>22</v>
      </c>
      <c r="B96" s="138"/>
      <c r="C96" s="132"/>
      <c r="D96" s="132"/>
      <c r="E96" s="131"/>
      <c r="F96" s="131"/>
    </row>
    <row r="97" spans="1:14" s="114" customFormat="1" ht="15.75" x14ac:dyDescent="0.25">
      <c r="A97" s="119" t="s">
        <v>267</v>
      </c>
      <c r="B97" s="138" t="s">
        <v>268</v>
      </c>
      <c r="C97" s="132">
        <v>30780</v>
      </c>
      <c r="D97" s="132">
        <v>473322</v>
      </c>
      <c r="E97" s="131">
        <v>41275</v>
      </c>
      <c r="F97" s="131">
        <v>582204</v>
      </c>
    </row>
    <row r="98" spans="1:14" s="114" customFormat="1" ht="15.75" x14ac:dyDescent="0.25">
      <c r="A98" s="119" t="s">
        <v>269</v>
      </c>
      <c r="B98" s="138" t="s">
        <v>270</v>
      </c>
      <c r="C98" s="132"/>
      <c r="D98" s="132"/>
      <c r="E98" s="132"/>
      <c r="F98" s="132"/>
    </row>
    <row r="99" spans="1:14" s="114" customFormat="1" ht="15.75" x14ac:dyDescent="0.25">
      <c r="A99" s="119" t="s">
        <v>271</v>
      </c>
      <c r="B99" s="138" t="s">
        <v>272</v>
      </c>
      <c r="C99" s="132">
        <f>C95-C97-C100-C101-C102</f>
        <v>3489</v>
      </c>
      <c r="D99" s="132">
        <f>D95-D97-D100-D101-D102</f>
        <v>18519</v>
      </c>
      <c r="E99" s="132">
        <f>E95-E97-E100-E101-E102</f>
        <v>2847</v>
      </c>
      <c r="F99" s="132">
        <f>F95-F97-F100-F101-F102</f>
        <v>64888</v>
      </c>
    </row>
    <row r="100" spans="1:14" s="114" customFormat="1" ht="15.75" x14ac:dyDescent="0.25">
      <c r="A100" s="119" t="s">
        <v>273</v>
      </c>
      <c r="B100" s="138" t="s">
        <v>274</v>
      </c>
      <c r="C100" s="132">
        <v>561</v>
      </c>
      <c r="D100" s="132">
        <v>3360</v>
      </c>
      <c r="E100" s="132">
        <v>564</v>
      </c>
      <c r="F100" s="132">
        <v>3367</v>
      </c>
    </row>
    <row r="101" spans="1:14" s="114" customFormat="1" ht="31.5" x14ac:dyDescent="0.25">
      <c r="A101" s="119" t="s">
        <v>275</v>
      </c>
      <c r="B101" s="138" t="s">
        <v>276</v>
      </c>
      <c r="C101" s="132">
        <v>2704</v>
      </c>
      <c r="D101" s="132">
        <v>44929</v>
      </c>
      <c r="E101" s="132">
        <v>3966</v>
      </c>
      <c r="F101" s="132">
        <v>64923</v>
      </c>
    </row>
    <row r="102" spans="1:14" s="114" customFormat="1" ht="15.75" x14ac:dyDescent="0.25">
      <c r="A102" s="119" t="s">
        <v>277</v>
      </c>
      <c r="B102" s="138" t="s">
        <v>278</v>
      </c>
      <c r="C102" s="132"/>
      <c r="D102" s="132"/>
      <c r="E102" s="132"/>
      <c r="F102" s="132"/>
    </row>
    <row r="103" spans="1:14" ht="15.75" x14ac:dyDescent="0.25">
      <c r="A103" s="139" t="s">
        <v>279</v>
      </c>
      <c r="B103" s="140" t="s">
        <v>280</v>
      </c>
      <c r="C103" s="131"/>
      <c r="D103" s="131"/>
      <c r="E103" s="131"/>
      <c r="F103" s="131"/>
      <c r="G103" s="114"/>
      <c r="H103" s="114"/>
      <c r="I103" s="114"/>
      <c r="J103" s="114"/>
      <c r="K103" s="114"/>
      <c r="L103" s="114"/>
      <c r="M103" s="114"/>
      <c r="N103" s="114"/>
    </row>
    <row r="104" spans="1:14" ht="15.75" x14ac:dyDescent="0.25">
      <c r="A104" s="141" t="s">
        <v>281</v>
      </c>
      <c r="B104" s="140" t="s">
        <v>282</v>
      </c>
      <c r="C104" s="136">
        <f>C60+C66+C74+C81+C82+C83+C84+C85+C86+C87+C88+C94+C95+C103</f>
        <v>922912</v>
      </c>
      <c r="D104" s="136">
        <f>D60+D66+D74+D81+D82+D83+D84+D85+D86+D87+D88+D94+D95+D103</f>
        <v>6161758</v>
      </c>
      <c r="E104" s="136">
        <f t="shared" ref="E104:F104" si="1">E60+E66+E74+E81+E82+E83+E84+E85+E86+E87+E88+E94+E95+E103</f>
        <v>1013484</v>
      </c>
      <c r="F104" s="136">
        <f t="shared" si="1"/>
        <v>7202515</v>
      </c>
      <c r="G104" s="114"/>
      <c r="H104" s="114"/>
      <c r="I104" s="114"/>
      <c r="J104" s="114"/>
      <c r="K104" s="114"/>
      <c r="L104" s="114"/>
      <c r="M104" s="114"/>
      <c r="N104" s="114"/>
    </row>
    <row r="105" spans="1:14" ht="15.75" x14ac:dyDescent="0.25">
      <c r="A105" s="141" t="s">
        <v>283</v>
      </c>
      <c r="B105" s="140" t="s">
        <v>284</v>
      </c>
      <c r="C105" s="136">
        <f>C59-C104</f>
        <v>138021</v>
      </c>
      <c r="D105" s="136">
        <f>D59-D104</f>
        <v>225605</v>
      </c>
      <c r="E105" s="136">
        <f t="shared" ref="E105:F105" si="2">E59-E104</f>
        <v>1478</v>
      </c>
      <c r="F105" s="136">
        <f t="shared" si="2"/>
        <v>111323</v>
      </c>
      <c r="G105" s="114"/>
      <c r="H105" s="114"/>
      <c r="I105" s="114"/>
      <c r="J105" s="114"/>
      <c r="K105" s="114"/>
      <c r="L105" s="114"/>
      <c r="M105" s="114"/>
      <c r="N105" s="114"/>
    </row>
    <row r="106" spans="1:14" ht="15.75" x14ac:dyDescent="0.25">
      <c r="A106" s="139" t="s">
        <v>285</v>
      </c>
      <c r="B106" s="140" t="s">
        <v>286</v>
      </c>
      <c r="C106" s="131">
        <v>28</v>
      </c>
      <c r="D106" s="131">
        <v>-895</v>
      </c>
      <c r="E106" s="131">
        <v>71</v>
      </c>
      <c r="F106" s="131">
        <v>-3054</v>
      </c>
      <c r="G106" s="114"/>
      <c r="H106" s="114"/>
      <c r="I106" s="114"/>
      <c r="J106" s="114"/>
      <c r="K106" s="114"/>
      <c r="L106" s="114"/>
      <c r="M106" s="114"/>
      <c r="N106" s="114"/>
    </row>
    <row r="107" spans="1:14" ht="15.75" x14ac:dyDescent="0.25">
      <c r="A107" s="141" t="s">
        <v>287</v>
      </c>
      <c r="B107" s="140" t="s">
        <v>288</v>
      </c>
      <c r="C107" s="136">
        <f>C105-C106</f>
        <v>137993</v>
      </c>
      <c r="D107" s="136">
        <f>D105-D106</f>
        <v>226500</v>
      </c>
      <c r="E107" s="136">
        <f t="shared" ref="E107:F107" si="3">E105-E106</f>
        <v>1407</v>
      </c>
      <c r="F107" s="136">
        <f t="shared" si="3"/>
        <v>114377</v>
      </c>
      <c r="G107" s="114"/>
      <c r="H107" s="114"/>
      <c r="I107" s="114"/>
      <c r="J107" s="114"/>
      <c r="K107" s="114"/>
      <c r="L107" s="114"/>
      <c r="M107" s="114"/>
      <c r="N107" s="114"/>
    </row>
    <row r="108" spans="1:14" ht="15.75" x14ac:dyDescent="0.25">
      <c r="A108" s="139" t="s">
        <v>289</v>
      </c>
      <c r="B108" s="140" t="s">
        <v>290</v>
      </c>
      <c r="C108" s="142"/>
      <c r="D108" s="131"/>
      <c r="E108" s="142"/>
      <c r="F108" s="142"/>
      <c r="G108" s="114"/>
      <c r="H108" s="114"/>
      <c r="I108" s="114"/>
      <c r="J108" s="114"/>
      <c r="K108" s="114"/>
      <c r="L108" s="114"/>
      <c r="M108" s="114"/>
      <c r="N108" s="114"/>
    </row>
    <row r="109" spans="1:14" ht="15.75" x14ac:dyDescent="0.25">
      <c r="A109" s="141" t="s">
        <v>291</v>
      </c>
      <c r="B109" s="140" t="s">
        <v>292</v>
      </c>
      <c r="C109" s="136">
        <f>C107+C108</f>
        <v>137993</v>
      </c>
      <c r="D109" s="136">
        <f>D107+D108</f>
        <v>226500</v>
      </c>
      <c r="E109" s="136">
        <f t="shared" ref="E109:F109" si="4">E107+E108</f>
        <v>1407</v>
      </c>
      <c r="F109" s="136">
        <f t="shared" si="4"/>
        <v>114377</v>
      </c>
      <c r="G109" s="114"/>
      <c r="H109" s="114"/>
      <c r="I109" s="114"/>
      <c r="J109" s="114"/>
      <c r="K109" s="114"/>
      <c r="L109" s="114"/>
      <c r="M109" s="114"/>
      <c r="N109" s="114"/>
    </row>
    <row r="110" spans="1:14" x14ac:dyDescent="0.2">
      <c r="C110" s="143"/>
      <c r="D110" s="143">
        <f>D109-ф1!C113</f>
        <v>0</v>
      </c>
      <c r="G110" s="114"/>
      <c r="H110" s="114"/>
      <c r="I110" s="114"/>
      <c r="J110" s="114"/>
      <c r="K110" s="114"/>
      <c r="L110" s="114"/>
      <c r="M110" s="114"/>
      <c r="N110" s="114"/>
    </row>
    <row r="111" spans="1:14" x14ac:dyDescent="0.2">
      <c r="A111" s="144" t="s">
        <v>293</v>
      </c>
      <c r="B111" s="144"/>
      <c r="C111" s="144"/>
      <c r="D111" s="145"/>
      <c r="E111" s="144"/>
      <c r="F111" s="144"/>
      <c r="G111" s="114"/>
      <c r="H111" s="114"/>
      <c r="I111" s="114"/>
      <c r="J111" s="114"/>
      <c r="K111" s="114"/>
      <c r="L111" s="114"/>
      <c r="M111" s="114"/>
      <c r="N111" s="114"/>
    </row>
    <row r="112" spans="1:14" x14ac:dyDescent="0.2">
      <c r="A112" s="146"/>
      <c r="B112" s="146"/>
      <c r="C112" s="146"/>
      <c r="D112" s="147"/>
      <c r="E112" s="146"/>
      <c r="F112" s="146"/>
      <c r="G112" s="114"/>
      <c r="H112" s="114"/>
      <c r="I112" s="114"/>
      <c r="J112" s="114"/>
      <c r="K112" s="114"/>
      <c r="L112" s="114"/>
      <c r="M112" s="114"/>
      <c r="N112" s="114"/>
    </row>
    <row r="113" spans="1:8" s="71" customFormat="1" ht="15" customHeight="1" x14ac:dyDescent="0.2">
      <c r="A113" s="69" t="s">
        <v>149</v>
      </c>
      <c r="B113" s="70"/>
      <c r="D113" s="70"/>
      <c r="E113" s="70"/>
      <c r="F113" s="73"/>
      <c r="G113" s="74"/>
    </row>
    <row r="114" spans="1:8" s="71" customFormat="1" ht="15" customHeight="1" x14ac:dyDescent="0.2">
      <c r="A114" s="69"/>
      <c r="B114" s="70"/>
      <c r="D114" s="70"/>
      <c r="E114" s="70"/>
      <c r="F114" s="73"/>
      <c r="G114" s="74"/>
    </row>
    <row r="115" spans="1:8" s="71" customFormat="1" ht="15" customHeight="1" x14ac:dyDescent="0.2">
      <c r="A115" s="69" t="s">
        <v>150</v>
      </c>
      <c r="B115" s="70"/>
      <c r="D115" s="70"/>
      <c r="E115" s="70"/>
      <c r="F115" s="70"/>
      <c r="G115" s="70"/>
    </row>
    <row r="116" spans="1:8" s="77" customFormat="1" x14ac:dyDescent="0.2">
      <c r="A116" s="69"/>
      <c r="B116" s="70"/>
      <c r="C116" s="70"/>
      <c r="D116" s="70"/>
      <c r="E116" s="70"/>
      <c r="F116" s="70"/>
      <c r="G116" s="70"/>
    </row>
    <row r="117" spans="1:8" s="77" customFormat="1" x14ac:dyDescent="0.2">
      <c r="A117" s="69" t="s">
        <v>151</v>
      </c>
      <c r="B117" s="70"/>
      <c r="C117" s="70"/>
      <c r="D117" s="70"/>
      <c r="E117" s="70"/>
      <c r="F117" s="70"/>
      <c r="G117" s="70"/>
    </row>
    <row r="118" spans="1:8" s="77" customFormat="1" x14ac:dyDescent="0.2">
      <c r="A118" s="69"/>
      <c r="B118" s="70"/>
      <c r="C118" s="70"/>
      <c r="D118" s="70"/>
      <c r="E118" s="70"/>
      <c r="F118" s="70"/>
      <c r="G118" s="70"/>
    </row>
    <row r="119" spans="1:8" s="77" customFormat="1" x14ac:dyDescent="0.2">
      <c r="A119" s="69" t="s">
        <v>152</v>
      </c>
      <c r="B119" s="70"/>
      <c r="C119" s="70"/>
      <c r="D119" s="70"/>
      <c r="E119" s="70"/>
      <c r="F119" s="70"/>
      <c r="G119" s="70"/>
    </row>
    <row r="120" spans="1:8" s="77" customFormat="1" x14ac:dyDescent="0.2">
      <c r="A120" s="78"/>
      <c r="B120" s="78"/>
      <c r="C120" s="70"/>
      <c r="D120" s="70"/>
      <c r="E120" s="70"/>
      <c r="F120" s="70"/>
      <c r="G120" s="70"/>
    </row>
    <row r="121" spans="1:8" s="77" customFormat="1" x14ac:dyDescent="0.2">
      <c r="A121" s="70"/>
      <c r="B121" s="70"/>
      <c r="C121" s="70"/>
      <c r="D121" s="70"/>
      <c r="E121" s="70"/>
      <c r="F121" s="70"/>
      <c r="G121" s="70"/>
    </row>
    <row r="122" spans="1:8" s="77" customFormat="1" x14ac:dyDescent="0.2">
      <c r="A122" s="81" t="s">
        <v>153</v>
      </c>
      <c r="B122" s="69"/>
      <c r="C122" s="70"/>
      <c r="D122" s="70"/>
      <c r="E122" s="70"/>
      <c r="F122" s="70"/>
      <c r="G122" s="70"/>
    </row>
    <row r="123" spans="1:8" s="77" customFormat="1" x14ac:dyDescent="0.2">
      <c r="A123" s="69"/>
      <c r="B123" s="69"/>
      <c r="C123" s="70"/>
      <c r="D123" s="70"/>
      <c r="E123" s="70"/>
      <c r="F123" s="70"/>
      <c r="G123" s="70"/>
      <c r="H123" s="82"/>
    </row>
    <row r="124" spans="1:8" s="77" customFormat="1" x14ac:dyDescent="0.2">
      <c r="A124" s="69"/>
      <c r="B124" s="69"/>
      <c r="C124" s="70"/>
      <c r="D124" s="70"/>
      <c r="E124" s="70"/>
      <c r="F124" s="70"/>
      <c r="G124" s="70"/>
    </row>
    <row r="125" spans="1:8" s="77" customFormat="1" x14ac:dyDescent="0.2">
      <c r="A125" s="81" t="s">
        <v>154</v>
      </c>
      <c r="B125" s="69"/>
      <c r="C125" s="70"/>
      <c r="D125" s="70"/>
      <c r="E125" s="70"/>
      <c r="F125" s="70"/>
      <c r="G125" s="70"/>
      <c r="H125" s="69"/>
    </row>
    <row r="126" spans="1:8" s="77" customFormat="1" x14ac:dyDescent="0.2">
      <c r="A126" s="69"/>
      <c r="B126" s="69"/>
      <c r="C126" s="70"/>
      <c r="D126" s="70"/>
      <c r="E126" s="70"/>
      <c r="F126" s="70"/>
      <c r="G126" s="70"/>
      <c r="H126" s="69"/>
    </row>
    <row r="127" spans="1:8" s="77" customFormat="1" x14ac:dyDescent="0.2">
      <c r="A127" s="69"/>
      <c r="B127" s="69"/>
      <c r="C127" s="70"/>
      <c r="D127" s="70"/>
      <c r="E127" s="70"/>
      <c r="F127" s="70"/>
      <c r="G127" s="70"/>
      <c r="H127" s="69"/>
    </row>
    <row r="128" spans="1:8" s="77" customFormat="1" x14ac:dyDescent="0.2">
      <c r="A128" s="83" t="s">
        <v>155</v>
      </c>
      <c r="B128" s="69"/>
      <c r="C128" s="70"/>
      <c r="D128" s="70"/>
      <c r="E128" s="70"/>
      <c r="F128" s="70"/>
      <c r="G128" s="70"/>
      <c r="H128" s="69"/>
    </row>
    <row r="129" spans="1:1" x14ac:dyDescent="0.2">
      <c r="A129" s="148"/>
    </row>
    <row r="130" spans="1:1" x14ac:dyDescent="0.2">
      <c r="A130" s="148"/>
    </row>
    <row r="131" spans="1:1" x14ac:dyDescent="0.2">
      <c r="A131" s="148"/>
    </row>
  </sheetData>
  <mergeCells count="1">
    <mergeCell ref="E1:F1"/>
  </mergeCells>
  <pageMargins left="0.74803149606299213" right="0.31496062992125984" top="0.55118110236220474" bottom="0.65" header="0.51181102362204722" footer="0.26"/>
  <pageSetup paperSize="9" scale="48" fitToHeight="2" orientation="portrait" r:id="rId1"/>
  <headerFooter alignWithMargins="0">
    <oddFooter>&amp;R&amp;P</oddFooter>
  </headerFooter>
  <rowBreaks count="1" manualBreakCount="1">
    <brk id="8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Satpayeva</dc:creator>
  <cp:lastModifiedBy>Sholpan Satpayeva</cp:lastModifiedBy>
  <dcterms:created xsi:type="dcterms:W3CDTF">2021-07-09T05:41:11Z</dcterms:created>
  <dcterms:modified xsi:type="dcterms:W3CDTF">2021-07-13T10:56:45Z</dcterms:modified>
</cp:coreProperties>
</file>