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1.48\kz_fin.dir\ID Collect IFRS reporting\2024\9m2024\для отправки\"/>
    </mc:Choice>
  </mc:AlternateContent>
  <xr:revisionPtr revIDLastSave="0" documentId="13_ncr:1_{B02010B2-AE96-46BC-8D5A-EA72B7725836}" xr6:coauthVersionLast="47" xr6:coauthVersionMax="47" xr10:uidLastSave="{00000000-0000-0000-0000-000000000000}"/>
  <bookViews>
    <workbookView xWindow="-108" yWindow="-108" windowWidth="23256" windowHeight="12456" activeTab="3" xr2:uid="{5AF1186D-D791-4212-AF6F-FDFE6E1340E0}"/>
  </bookViews>
  <sheets>
    <sheet name="ОПУ" sheetId="1" r:id="rId1"/>
    <sheet name="Баланс" sheetId="2" r:id="rId2"/>
    <sheet name="Капитал" sheetId="3" r:id="rId3"/>
    <sheet name="ОДДС" sheetId="4" r:id="rId4"/>
  </sheets>
  <definedNames>
    <definedName name="_Hlk124237241" localSheetId="0">ОПУ!#REF!</definedName>
    <definedName name="_Toc99674028" localSheetId="0">ОПУ!$A$6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 l="1"/>
  <c r="F17" i="3"/>
  <c r="F18" i="3"/>
  <c r="F15" i="3"/>
  <c r="F14" i="3" l="1"/>
  <c r="C19" i="3"/>
  <c r="D19" i="3"/>
  <c r="E19" i="3"/>
  <c r="D45" i="2"/>
  <c r="D44" i="2"/>
  <c r="D43" i="2"/>
  <c r="D36" i="2"/>
  <c r="D28" i="2"/>
  <c r="D21" i="2"/>
  <c r="D14" i="2"/>
  <c r="B43" i="4"/>
  <c r="B34" i="4"/>
  <c r="B19" i="4"/>
  <c r="B27" i="4" s="1"/>
  <c r="C43" i="4"/>
  <c r="C34" i="4"/>
  <c r="C19" i="4"/>
  <c r="C27" i="4" s="1"/>
  <c r="D12" i="3"/>
  <c r="E12" i="3"/>
  <c r="C12" i="3"/>
  <c r="F8" i="3"/>
  <c r="F9" i="3"/>
  <c r="F10" i="3"/>
  <c r="F11" i="3"/>
  <c r="F7" i="3"/>
  <c r="C43" i="2"/>
  <c r="C36" i="2"/>
  <c r="C28" i="2"/>
  <c r="C21" i="2"/>
  <c r="C14" i="2"/>
  <c r="C12" i="1"/>
  <c r="C19" i="1" s="1"/>
  <c r="C22" i="1" s="1"/>
  <c r="C25" i="1" s="1"/>
  <c r="D12" i="1"/>
  <c r="D19" i="1" s="1"/>
  <c r="D22" i="1" s="1"/>
  <c r="D25" i="1" s="1"/>
  <c r="B45" i="4" l="1"/>
  <c r="F19" i="3"/>
  <c r="C45" i="4"/>
  <c r="C48" i="4" s="1"/>
  <c r="B48" i="4"/>
  <c r="C44" i="2"/>
  <c r="C45" i="2" s="1"/>
  <c r="C22" i="2"/>
  <c r="D22" i="2"/>
  <c r="F12" i="3"/>
</calcChain>
</file>

<file path=xl/sharedStrings.xml><?xml version="1.0" encoding="utf-8"?>
<sst xmlns="http://schemas.openxmlformats.org/spreadsheetml/2006/main" count="143" uniqueCount="114">
  <si>
    <t>ТОО «Коллекторское агентство
«ID Collect (АйДи Коллект)»</t>
  </si>
  <si>
    <t>Процентные доходы по приобретенным правам требования, рассчитанные по эффективной процентной ставке</t>
  </si>
  <si>
    <t>Комиссионные доходы</t>
  </si>
  <si>
    <t>Чистые доходы по финансовым активам за минусом резерва под обесценение</t>
  </si>
  <si>
    <t>Операционные расходы</t>
  </si>
  <si>
    <t>Процентные доходы</t>
  </si>
  <si>
    <t>Процентные расходы</t>
  </si>
  <si>
    <t>Доходы / (расходы) по курсовой разнице, нетто</t>
  </si>
  <si>
    <t>Прочие доходы / (расходы), нетто</t>
  </si>
  <si>
    <t>Прибыль / (убыток) до налогообожения</t>
  </si>
  <si>
    <t>Расходы по КПН</t>
  </si>
  <si>
    <t>Чистая прибыль / (убыток)</t>
  </si>
  <si>
    <t>Прочий совокупный доход</t>
  </si>
  <si>
    <t xml:space="preserve"> ИТОГО СОВОКУПНЫЙ ДОХОД</t>
  </si>
  <si>
    <t>Прим.</t>
  </si>
  <si>
    <r>
      <rPr>
        <i/>
        <sz val="9"/>
        <color rgb="FF000000"/>
        <rFont val="Arial"/>
        <family val="2"/>
        <charset val="204"/>
      </rPr>
      <t>В тыс. тенге</t>
    </r>
    <r>
      <rPr>
        <sz val="9"/>
        <color rgb="FFFFFFFF"/>
        <rFont val="Arial"/>
        <family val="2"/>
        <charset val="204"/>
      </rPr>
      <t xml:space="preserve"> ходе</t>
    </r>
  </si>
  <si>
    <t>АКТИВЫ</t>
  </si>
  <si>
    <t>Долгосрочные активы</t>
  </si>
  <si>
    <t>Основные средства</t>
  </si>
  <si>
    <t>Нематериальные активы</t>
  </si>
  <si>
    <t>Отложенные налоговые активы</t>
  </si>
  <si>
    <t>Итого долгосрочные активы</t>
  </si>
  <si>
    <t>Текущие активы</t>
  </si>
  <si>
    <t>Денежные средства и их эквиваленты</t>
  </si>
  <si>
    <t>Займы выданные</t>
  </si>
  <si>
    <t>Приобретенные права требования</t>
  </si>
  <si>
    <t>Прочие текущие активы</t>
  </si>
  <si>
    <t>Итого текущие активы</t>
  </si>
  <si>
    <t>ИТОГО АКТИВЫ</t>
  </si>
  <si>
    <t>КАПИТАЛ</t>
  </si>
  <si>
    <t>Уставный капитал</t>
  </si>
  <si>
    <t>Субординированные займы</t>
  </si>
  <si>
    <t>Нераспределенная прибыль / (накопленный убыток)</t>
  </si>
  <si>
    <t>ИТОГО КАПИТАЛ</t>
  </si>
  <si>
    <t>ОБЯЗАТЕЛЬСТВА</t>
  </si>
  <si>
    <t>Долгосрочные обязательства</t>
  </si>
  <si>
    <t>Займы полученные, долгосрочная часть</t>
  </si>
  <si>
    <t>Итого долгосрочные обязательства</t>
  </si>
  <si>
    <t>Текущие обязательства</t>
  </si>
  <si>
    <t>Займы полученные, текущая часть</t>
  </si>
  <si>
    <t>КПН к оплате</t>
  </si>
  <si>
    <t>Прочие текущие обязательства</t>
  </si>
  <si>
    <t>Итого текущие обязательства</t>
  </si>
  <si>
    <t xml:space="preserve">ИТОГО ОБЯЗАТЕЛЬСТВА </t>
  </si>
  <si>
    <t>ИТОГО ОБЯЗАТЕЛЬСТВА И КАПИТАЛ</t>
  </si>
  <si>
    <t>Нераспределенная прибыль</t>
  </si>
  <si>
    <t>Итого капитал</t>
  </si>
  <si>
    <t>Уменьшение субординированных займов</t>
  </si>
  <si>
    <t>Курсовые разницы по субординированным займам</t>
  </si>
  <si>
    <t>Проценты, выплаченные по субординированным займам</t>
  </si>
  <si>
    <t>Увеличение субординированных займов</t>
  </si>
  <si>
    <t>Субординированные займы учитываемые в капитале</t>
  </si>
  <si>
    <t>Прибыль до налогообложения</t>
  </si>
  <si>
    <t>Денежные потоки от операционной деятельности до изменений кредитного портфеля и оборотного капитала</t>
  </si>
  <si>
    <t>Проценты полученные</t>
  </si>
  <si>
    <t>Приобретение основных средств</t>
  </si>
  <si>
    <t>Погашение займов</t>
  </si>
  <si>
    <t>Проценты уплаченные по субординированным займам</t>
  </si>
  <si>
    <t>ОПЕРАЦИОННАЯ ДЕЯТЕЛЬНОСТЬ:</t>
  </si>
  <si>
    <t>Износ и амортизация</t>
  </si>
  <si>
    <t>Резерв по отпускам</t>
  </si>
  <si>
    <t>Процентный доход по займам выданным</t>
  </si>
  <si>
    <t>Затраты по финансированию</t>
  </si>
  <si>
    <t>Изменения в оборотном капитале:</t>
  </si>
  <si>
    <t>Изменения в приобретенных правах требования</t>
  </si>
  <si>
    <t>Изменение в прочих текущих активах</t>
  </si>
  <si>
    <t>Изменение в прочих текущих обязательствах</t>
  </si>
  <si>
    <t>Корпоративный подоходный налог уплаченный</t>
  </si>
  <si>
    <t>Проценты оплаченные</t>
  </si>
  <si>
    <t>ИНВЕСТИЦИОННАЯ ДЕЯТЕЛЬНОСТЬ:</t>
  </si>
  <si>
    <t>Приобретение нематериальных активов</t>
  </si>
  <si>
    <t>Погашение/(выдача) кредитов и займов</t>
  </si>
  <si>
    <t>Чистые денежные потоки, полученные от инвестиционной деятельности</t>
  </si>
  <si>
    <t>ФИНАНСОВАЯ ДЕЯТЕЛЬНОСТЬ:</t>
  </si>
  <si>
    <t>Выплата дивидендов</t>
  </si>
  <si>
    <t>Чистое изменение в денежных средствах и их эквивалентах</t>
  </si>
  <si>
    <t>Влияние изменения валютных курсов на денежные средства</t>
  </si>
  <si>
    <t>Денежные средства и их эквиваленты на начало года</t>
  </si>
  <si>
    <t>Корректировки:</t>
  </si>
  <si>
    <t>Чистые денежные потоки от / (направленные в) операционной деятельности</t>
  </si>
  <si>
    <t>Поступления от кредитов и займов</t>
  </si>
  <si>
    <t>ПРОМЕЖУТОЧНЫЙ ОТЧЕТ О СОВОКУПНОМ ДОХОДЕ</t>
  </si>
  <si>
    <t>ПРОМЕЖУТОЧНЫЙ ОТЧЕТ О ФИНАНСОВОМ ПОЛОЖЕНИИ</t>
  </si>
  <si>
    <t>ПРОМЕЖУТОЧНЫЙ ОТЧЕТ ОБ ИЗМЕНЕНИЯХ В КАПИТАЛЕ</t>
  </si>
  <si>
    <t>на 01.01.2023</t>
  </si>
  <si>
    <t>Генеральный директор</t>
  </si>
  <si>
    <t>Главный бухгалтер</t>
  </si>
  <si>
    <t>ПРОМЕЖУТОЧНЫЙ ОТЧЕТ О ДВИЖЕНИИ ДЕНЕЖНЫХ СРЕДСТВ</t>
  </si>
  <si>
    <t>г-жа Зайцева М.В.</t>
  </si>
  <si>
    <t>Отложенные налоговые обязательства</t>
  </si>
  <si>
    <t>Взнос в уставный капитал</t>
  </si>
  <si>
    <t>Положительная/(отрицательная) переоценка приобретенных прав требования</t>
  </si>
  <si>
    <t>Кредиторская задолженность за приобретенные права требования</t>
  </si>
  <si>
    <t>31 декабря 2023 года</t>
  </si>
  <si>
    <t>(Положительная)/отрицательная переоценка приобретенных прав требования</t>
  </si>
  <si>
    <t>Обязательства по облигациям, долгосрочная часть</t>
  </si>
  <si>
    <t>Обязательства по облигациям, текущая часть</t>
  </si>
  <si>
    <t>на 01.01.2024</t>
  </si>
  <si>
    <t>Денежные средства и их эквиваленты на конец периода</t>
  </si>
  <si>
    <t>-</t>
  </si>
  <si>
    <t>г-жа Мелдеханова А.К.</t>
  </si>
  <si>
    <t>За период</t>
  </si>
  <si>
    <t>За девять месяцев, закончившихся</t>
  </si>
  <si>
    <t>30 сентября 2024 года</t>
  </si>
  <si>
    <t>30 сентября 2023 года</t>
  </si>
  <si>
    <t>на 30.09.2023</t>
  </si>
  <si>
    <t>на 30.09.2024</t>
  </si>
  <si>
    <t>Чистая прибыль за 9 месяцев 2023 года</t>
  </si>
  <si>
    <t>ЗА ДЕВЯТЬ МЕСЯЦЕВ, ЗАКОНЧИВШИХСЯ 30 СЕНТЯБРЯ 2024 ГОДА</t>
  </si>
  <si>
    <t>01.01.23-30.09.23</t>
  </si>
  <si>
    <t>01.01.24-30.09.24</t>
  </si>
  <si>
    <t>(Доходы) / убытки от курсовой разницы, нетто</t>
  </si>
  <si>
    <t>Чистые денежные потоки, полученные / (использованные) от финансовой деятельности</t>
  </si>
  <si>
    <t>Чистая прибыль за 9 месяцев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</si>
</sst>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\ _₽_-;\-* #,##0\ _₽_-;_-* &quot;-&quot;??\ _₽_-;_-@_-"/>
    <numFmt numFmtId="165" formatCode="_(* #,##0_);_(* \(#,##0\);_(* &quot;-&quot;??_);_(@_)"/>
    <numFmt numFmtId="166" formatCode="_ * #,##0_)_ ;_ * \(#,##0\)_ ;_ * &quot;-&quot;??_)_ ;_ @_ "/>
    <numFmt numFmtId="170" formatCode="_-* #,##0.00_-;\-* #,##0.00_-;_-* &quot;-&quot;??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9"/>
      <color rgb="FFFFFFFF"/>
      <name val="Arial"/>
      <family val="2"/>
      <charset val="204"/>
    </font>
    <font>
      <b/>
      <sz val="11"/>
      <color theme="1"/>
      <name val="Arial"/>
      <family val="2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04"/>
    </font>
    <font>
      <b/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3" fillId="0" borderId="0"/>
    <xf numFmtId="0" fontId="5" fillId="0" borderId="0"/>
    <xf numFmtId="0" fontId="15" fillId="0" borderId="0"/>
    <xf numFmtId="0" fontId="15" fillId="0" borderId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98">
    <xf numFmtId="0" fontId="0" fillId="0" borderId="0" xfId="0"/>
    <xf numFmtId="0" fontId="4" fillId="0" borderId="0" xfId="0" applyFont="1" applyAlignment="1">
      <alignment vertical="center" wrapText="1"/>
    </xf>
    <xf numFmtId="164" fontId="3" fillId="0" borderId="0" xfId="1" applyNumberFormat="1" applyFont="1" applyFill="1"/>
    <xf numFmtId="0" fontId="3" fillId="0" borderId="0" xfId="0" applyFont="1" applyAlignment="1">
      <alignment wrapText="1"/>
    </xf>
    <xf numFmtId="0" fontId="7" fillId="0" borderId="2" xfId="3" applyFont="1" applyBorder="1" applyAlignment="1">
      <alignment wrapText="1"/>
    </xf>
    <xf numFmtId="165" fontId="8" fillId="0" borderId="1" xfId="1" applyNumberFormat="1" applyFont="1" applyBorder="1" applyAlignment="1">
      <alignment horizontal="left" vertical="top" wrapText="1"/>
    </xf>
    <xf numFmtId="0" fontId="7" fillId="0" borderId="3" xfId="0" applyFont="1" applyBorder="1" applyAlignment="1">
      <alignment wrapText="1"/>
    </xf>
    <xf numFmtId="164" fontId="3" fillId="0" borderId="0" xfId="1" applyNumberFormat="1" applyFont="1" applyFill="1" applyAlignment="1">
      <alignment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165" fontId="3" fillId="0" borderId="0" xfId="1" applyNumberFormat="1" applyFont="1" applyFill="1" applyAlignment="1">
      <alignment vertical="top"/>
    </xf>
    <xf numFmtId="165" fontId="7" fillId="0" borderId="2" xfId="1" applyNumberFormat="1" applyFont="1" applyFill="1" applyBorder="1" applyAlignment="1">
      <alignment vertical="top"/>
    </xf>
    <xf numFmtId="165" fontId="0" fillId="0" borderId="0" xfId="0" applyNumberFormat="1" applyAlignment="1">
      <alignment vertical="top"/>
    </xf>
    <xf numFmtId="165" fontId="7" fillId="0" borderId="3" xfId="0" applyNumberFormat="1" applyFont="1" applyBorder="1" applyAlignment="1">
      <alignment vertical="top"/>
    </xf>
    <xf numFmtId="0" fontId="12" fillId="0" borderId="0" xfId="0" applyFont="1"/>
    <xf numFmtId="0" fontId="13" fillId="0" borderId="0" xfId="0" applyFont="1" applyAlignment="1">
      <alignment horizontal="left" wrapText="1"/>
    </xf>
    <xf numFmtId="165" fontId="12" fillId="0" borderId="0" xfId="0" applyNumberFormat="1" applyFont="1" applyAlignment="1">
      <alignment vertical="top"/>
    </xf>
    <xf numFmtId="0" fontId="7" fillId="0" borderId="0" xfId="2" applyFont="1" applyAlignment="1">
      <alignment horizontal="left" vertical="center"/>
    </xf>
    <xf numFmtId="0" fontId="14" fillId="0" borderId="0" xfId="0" applyFont="1"/>
    <xf numFmtId="0" fontId="2" fillId="0" borderId="0" xfId="0" applyFont="1"/>
    <xf numFmtId="0" fontId="3" fillId="0" borderId="0" xfId="0" applyFont="1"/>
    <xf numFmtId="0" fontId="7" fillId="0" borderId="0" xfId="0" applyFont="1"/>
    <xf numFmtId="0" fontId="10" fillId="0" borderId="0" xfId="0" applyFont="1" applyAlignment="1">
      <alignment horizontal="right" wrapText="1"/>
    </xf>
    <xf numFmtId="0" fontId="11" fillId="0" borderId="0" xfId="0" applyFont="1" applyAlignment="1">
      <alignment horizontal="right" wrapText="1"/>
    </xf>
    <xf numFmtId="0" fontId="11" fillId="0" borderId="1" xfId="0" applyFont="1" applyBorder="1" applyAlignment="1">
      <alignment horizontal="right" wrapText="1"/>
    </xf>
    <xf numFmtId="0" fontId="16" fillId="0" borderId="2" xfId="7" applyFont="1" applyBorder="1" applyAlignment="1">
      <alignment horizontal="left" vertical="top"/>
    </xf>
    <xf numFmtId="9" fontId="7" fillId="0" borderId="3" xfId="8" applyFont="1" applyBorder="1" applyAlignment="1">
      <alignment vertical="top"/>
    </xf>
    <xf numFmtId="9" fontId="7" fillId="0" borderId="5" xfId="8" applyFont="1" applyBorder="1" applyAlignment="1">
      <alignment vertical="top"/>
    </xf>
    <xf numFmtId="165" fontId="0" fillId="0" borderId="0" xfId="0" applyNumberFormat="1"/>
    <xf numFmtId="0" fontId="8" fillId="0" borderId="0" xfId="0" applyFont="1"/>
    <xf numFmtId="0" fontId="7" fillId="0" borderId="2" xfId="0" applyFont="1" applyBorder="1"/>
    <xf numFmtId="0" fontId="7" fillId="0" borderId="4" xfId="0" applyFont="1" applyBorder="1"/>
    <xf numFmtId="0" fontId="7" fillId="0" borderId="3" xfId="0" applyFont="1" applyBorder="1"/>
    <xf numFmtId="0" fontId="7" fillId="0" borderId="3" xfId="3" applyFont="1" applyBorder="1"/>
    <xf numFmtId="0" fontId="7" fillId="0" borderId="0" xfId="3" applyFont="1"/>
    <xf numFmtId="0" fontId="16" fillId="0" borderId="2" xfId="7" applyFont="1" applyBorder="1" applyAlignment="1">
      <alignment horizontal="left"/>
    </xf>
    <xf numFmtId="165" fontId="3" fillId="0" borderId="1" xfId="1" applyNumberFormat="1" applyFont="1" applyFill="1" applyBorder="1" applyAlignment="1">
      <alignment vertical="top"/>
    </xf>
    <xf numFmtId="165" fontId="7" fillId="0" borderId="0" xfId="0" applyNumberFormat="1" applyFont="1" applyAlignment="1">
      <alignment vertical="top"/>
    </xf>
    <xf numFmtId="165" fontId="7" fillId="0" borderId="4" xfId="0" applyNumberFormat="1" applyFont="1" applyBorder="1" applyAlignment="1">
      <alignment vertical="top"/>
    </xf>
    <xf numFmtId="0" fontId="0" fillId="0" borderId="0" xfId="0" applyAlignment="1">
      <alignment horizontal="right"/>
    </xf>
    <xf numFmtId="0" fontId="7" fillId="0" borderId="1" xfId="0" applyFont="1" applyBorder="1" applyAlignment="1">
      <alignment horizontal="right" wrapText="1"/>
    </xf>
    <xf numFmtId="165" fontId="7" fillId="0" borderId="3" xfId="1" applyNumberFormat="1" applyFont="1" applyFill="1" applyBorder="1" applyAlignment="1">
      <alignment horizontal="right" vertical="top"/>
    </xf>
    <xf numFmtId="165" fontId="3" fillId="0" borderId="0" xfId="1" applyNumberFormat="1" applyFont="1" applyFill="1" applyAlignment="1">
      <alignment horizontal="right" vertical="top"/>
    </xf>
    <xf numFmtId="165" fontId="18" fillId="0" borderId="0" xfId="1" applyNumberFormat="1" applyFont="1" applyFill="1" applyAlignment="1">
      <alignment horizontal="right" vertical="top"/>
    </xf>
    <xf numFmtId="166" fontId="7" fillId="0" borderId="3" xfId="9" applyNumberFormat="1" applyFont="1" applyFill="1" applyBorder="1" applyAlignment="1">
      <alignment vertical="top"/>
    </xf>
    <xf numFmtId="0" fontId="3" fillId="0" borderId="0" xfId="0" applyFont="1" applyAlignment="1">
      <alignment vertical="top" wrapText="1"/>
    </xf>
    <xf numFmtId="0" fontId="13" fillId="0" borderId="0" xfId="0" applyFont="1" applyAlignment="1">
      <alignment horizontal="right" wrapText="1"/>
    </xf>
    <xf numFmtId="0" fontId="19" fillId="0" borderId="1" xfId="0" applyFont="1" applyBorder="1" applyAlignment="1">
      <alignment horizontal="center" wrapText="1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165" fontId="4" fillId="0" borderId="0" xfId="10" applyNumberFormat="1" applyFont="1" applyAlignment="1">
      <alignment horizontal="right" vertical="top"/>
    </xf>
    <xf numFmtId="165" fontId="4" fillId="0" borderId="1" xfId="10" applyNumberFormat="1" applyFont="1" applyBorder="1" applyAlignment="1">
      <alignment horizontal="right" vertical="top"/>
    </xf>
    <xf numFmtId="165" fontId="6" fillId="0" borderId="0" xfId="10" applyNumberFormat="1" applyFont="1" applyAlignment="1">
      <alignment horizontal="right" vertical="top"/>
    </xf>
    <xf numFmtId="165" fontId="6" fillId="0" borderId="3" xfId="10" applyNumberFormat="1" applyFont="1" applyBorder="1" applyAlignment="1">
      <alignment horizontal="right" vertical="top"/>
    </xf>
    <xf numFmtId="165" fontId="6" fillId="0" borderId="0" xfId="1" applyNumberFormat="1" applyFont="1" applyAlignment="1">
      <alignment horizontal="right" vertical="top"/>
    </xf>
    <xf numFmtId="165" fontId="0" fillId="0" borderId="0" xfId="0" applyNumberFormat="1" applyAlignment="1">
      <alignment horizontal="right" vertical="top"/>
    </xf>
    <xf numFmtId="0" fontId="16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16" fillId="0" borderId="3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3" fillId="0" borderId="0" xfId="4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7" fillId="0" borderId="0" xfId="3" applyFont="1" applyAlignment="1">
      <alignment vertical="top" wrapText="1"/>
    </xf>
    <xf numFmtId="0" fontId="3" fillId="0" borderId="0" xfId="5" applyFont="1" applyAlignment="1">
      <alignment vertical="top" wrapText="1"/>
    </xf>
    <xf numFmtId="0" fontId="7" fillId="0" borderId="2" xfId="3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7" fillId="0" borderId="2" xfId="0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4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3" xfId="3" applyFont="1" applyBorder="1" applyAlignment="1">
      <alignment vertical="top"/>
    </xf>
    <xf numFmtId="0" fontId="7" fillId="0" borderId="0" xfId="3" applyFont="1" applyAlignment="1">
      <alignment vertical="top"/>
    </xf>
    <xf numFmtId="166" fontId="3" fillId="0" borderId="3" xfId="9" applyNumberFormat="1" applyFont="1" applyFill="1" applyBorder="1" applyAlignment="1">
      <alignment vertical="top"/>
    </xf>
    <xf numFmtId="0" fontId="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165" fontId="4" fillId="0" borderId="0" xfId="10" applyNumberFormat="1" applyFont="1" applyFill="1" applyAlignment="1">
      <alignment horizontal="right" vertical="top"/>
    </xf>
    <xf numFmtId="165" fontId="4" fillId="0" borderId="1" xfId="10" applyNumberFormat="1" applyFont="1" applyFill="1" applyBorder="1" applyAlignment="1">
      <alignment horizontal="right" vertical="top"/>
    </xf>
    <xf numFmtId="0" fontId="13" fillId="0" borderId="0" xfId="0" applyFont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10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165" fontId="3" fillId="0" borderId="0" xfId="11" applyNumberFormat="1" applyFont="1" applyFill="1" applyAlignment="1">
      <alignment vertical="top"/>
    </xf>
    <xf numFmtId="165" fontId="3" fillId="0" borderId="0" xfId="11" applyNumberFormat="1" applyFont="1" applyFill="1" applyAlignment="1">
      <alignment vertical="top"/>
    </xf>
    <xf numFmtId="0" fontId="7" fillId="0" borderId="0" xfId="2" applyFont="1" applyAlignment="1">
      <alignment horizontal="left" vertical="center"/>
    </xf>
  </cellXfs>
  <cellStyles count="14">
    <cellStyle name="Comma" xfId="1" builtinId="3"/>
    <cellStyle name="Comma 2" xfId="11" xr:uid="{C9238D56-9E83-46AA-8234-488FD9793166}"/>
    <cellStyle name="Normal" xfId="0" builtinId="0"/>
    <cellStyle name="Normal 3 2" xfId="5" xr:uid="{05E5767D-A019-4971-A16D-88AB3CFBF917}"/>
    <cellStyle name="Normal_Sheet1" xfId="7" xr:uid="{A14D957D-948D-459A-A998-EF4FD65A2FCC}"/>
    <cellStyle name="Обычный 2 2" xfId="3" xr:uid="{E105D3C0-A5DA-4451-A59C-9F79DB88D1F1}"/>
    <cellStyle name="Обычный 2 6" xfId="4" xr:uid="{4B3A845F-65AA-4441-A08E-7F952E4F6A9A}"/>
    <cellStyle name="Обычный 8" xfId="2" xr:uid="{34852238-7C09-4964-B911-3CA985993608}"/>
    <cellStyle name="Обычный_A4.1 IDC_TB_12m2021" xfId="6" xr:uid="{A16AD55B-02E5-4EB1-96E9-88003EFDAC83}"/>
    <cellStyle name="Процентный 2 6" xfId="8" xr:uid="{C5E2389A-2978-4CA0-AB33-EFE2ACE2F14A}"/>
    <cellStyle name="Финансовый 17 4" xfId="10" xr:uid="{EA024E34-01A5-410E-B157-C92A7EB228BA}"/>
    <cellStyle name="Финансовый 17 4 2" xfId="13" xr:uid="{C5327A88-AB8D-49F8-9AFF-4D336631AE31}"/>
    <cellStyle name="Финансовый 3" xfId="9" xr:uid="{0D72C09E-8595-428D-B8BE-690F2D6227F4}"/>
    <cellStyle name="Финансовый 3 2" xfId="12" xr:uid="{4C28D5D3-034A-4C50-942A-B5080349B0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20CCA-55F8-4CCB-84FD-9D3B25A3DFB0}">
  <sheetPr>
    <pageSetUpPr fitToPage="1"/>
  </sheetPr>
  <dimension ref="A1:D35"/>
  <sheetViews>
    <sheetView showGridLines="0" zoomScale="80" zoomScaleNormal="80" workbookViewId="0">
      <selection activeCell="C22" sqref="C22"/>
    </sheetView>
  </sheetViews>
  <sheetFormatPr defaultRowHeight="14.4" x14ac:dyDescent="0.3"/>
  <cols>
    <col min="1" max="1" width="69.88671875" style="17" customWidth="1"/>
    <col min="2" max="2" width="9.109375" style="17" customWidth="1"/>
    <col min="3" max="3" width="17.6640625" style="17" customWidth="1"/>
    <col min="4" max="4" width="17.88671875" style="17" customWidth="1"/>
  </cols>
  <sheetData>
    <row r="1" spans="1:4" s="22" customFormat="1" x14ac:dyDescent="0.3">
      <c r="A1" s="20" t="s">
        <v>0</v>
      </c>
      <c r="B1" s="20"/>
      <c r="C1" s="21"/>
      <c r="D1" s="21"/>
    </row>
    <row r="2" spans="1:4" s="22" customFormat="1" x14ac:dyDescent="0.3">
      <c r="A2" s="20" t="s">
        <v>81</v>
      </c>
      <c r="B2" s="20"/>
      <c r="C2" s="21"/>
      <c r="D2" s="21"/>
    </row>
    <row r="3" spans="1:4" s="22" customFormat="1" x14ac:dyDescent="0.3">
      <c r="A3" s="20" t="s">
        <v>108</v>
      </c>
      <c r="B3" s="20"/>
      <c r="C3" s="21"/>
      <c r="D3" s="21"/>
    </row>
    <row r="5" spans="1:4" x14ac:dyDescent="0.3">
      <c r="A5" s="1"/>
      <c r="B5" s="1"/>
      <c r="C5" s="7"/>
      <c r="D5" s="2"/>
    </row>
    <row r="6" spans="1:4" ht="25.2" customHeight="1" x14ac:dyDescent="0.3">
      <c r="A6" s="91" t="s">
        <v>15</v>
      </c>
      <c r="B6" s="93" t="s">
        <v>14</v>
      </c>
      <c r="C6" s="9" t="s">
        <v>102</v>
      </c>
      <c r="D6" s="10" t="s">
        <v>102</v>
      </c>
    </row>
    <row r="7" spans="1:4" ht="24" x14ac:dyDescent="0.3">
      <c r="A7" s="92"/>
      <c r="B7" s="94"/>
      <c r="C7" s="11" t="s">
        <v>103</v>
      </c>
      <c r="D7" s="12" t="s">
        <v>104</v>
      </c>
    </row>
    <row r="8" spans="1:4" x14ac:dyDescent="0.3">
      <c r="A8" s="18"/>
      <c r="B8" s="8"/>
      <c r="C8" s="9"/>
      <c r="D8" s="10"/>
    </row>
    <row r="9" spans="1:4" ht="26.4" x14ac:dyDescent="0.3">
      <c r="A9" s="64" t="s">
        <v>1</v>
      </c>
      <c r="B9" s="8"/>
      <c r="C9" s="13">
        <v>1737676.2657649668</v>
      </c>
      <c r="D9" s="95">
        <v>1766529.0011696054</v>
      </c>
    </row>
    <row r="10" spans="1:4" ht="26.4" x14ac:dyDescent="0.3">
      <c r="A10" s="64" t="s">
        <v>91</v>
      </c>
      <c r="B10" s="8"/>
      <c r="C10" s="13">
        <v>-144315.75258362715</v>
      </c>
      <c r="D10" s="95">
        <v>-176142.87145063269</v>
      </c>
    </row>
    <row r="11" spans="1:4" x14ac:dyDescent="0.3">
      <c r="A11" s="66" t="s">
        <v>2</v>
      </c>
      <c r="B11" s="66"/>
      <c r="C11" s="13">
        <v>7838.91</v>
      </c>
      <c r="D11" s="95">
        <v>1812.34554</v>
      </c>
    </row>
    <row r="12" spans="1:4" ht="26.4" x14ac:dyDescent="0.3">
      <c r="A12" s="67" t="s">
        <v>3</v>
      </c>
      <c r="B12" s="67"/>
      <c r="C12" s="14">
        <f>SUM(C9:C11)</f>
        <v>1601199.4231813396</v>
      </c>
      <c r="D12" s="14">
        <f>SUM(D9:D11)</f>
        <v>1592198.4752589727</v>
      </c>
    </row>
    <row r="13" spans="1:4" x14ac:dyDescent="0.3">
      <c r="A13" s="48"/>
      <c r="B13" s="48"/>
      <c r="C13" s="19"/>
      <c r="D13" s="19"/>
    </row>
    <row r="14" spans="1:4" x14ac:dyDescent="0.3">
      <c r="A14" s="54" t="s">
        <v>4</v>
      </c>
      <c r="B14" s="54">
        <v>5</v>
      </c>
      <c r="C14" s="13">
        <v>-662786.15469000011</v>
      </c>
      <c r="D14" s="96">
        <v>-411147.23695000005</v>
      </c>
    </row>
    <row r="15" spans="1:4" x14ac:dyDescent="0.3">
      <c r="A15" s="68" t="s">
        <v>5</v>
      </c>
      <c r="B15" s="68">
        <v>3</v>
      </c>
      <c r="C15" s="13">
        <v>50011.968809999998</v>
      </c>
      <c r="D15" s="13">
        <v>86670.564100000003</v>
      </c>
    </row>
    <row r="16" spans="1:4" x14ac:dyDescent="0.3">
      <c r="A16" s="48" t="s">
        <v>6</v>
      </c>
      <c r="B16" s="48">
        <v>4</v>
      </c>
      <c r="C16" s="13">
        <v>-519826.30892000004</v>
      </c>
      <c r="D16" s="13">
        <v>-904867.9927099999</v>
      </c>
    </row>
    <row r="17" spans="1:4" x14ac:dyDescent="0.3">
      <c r="A17" s="48" t="s">
        <v>7</v>
      </c>
      <c r="B17" s="48"/>
      <c r="C17" s="13">
        <v>-79464.521470000152</v>
      </c>
      <c r="D17" s="13">
        <v>-74957.564449999991</v>
      </c>
    </row>
    <row r="18" spans="1:4" x14ac:dyDescent="0.3">
      <c r="A18" s="69" t="s">
        <v>8</v>
      </c>
      <c r="B18" s="69"/>
      <c r="C18" s="13">
        <v>68679.781328005512</v>
      </c>
      <c r="D18" s="45" t="s">
        <v>99</v>
      </c>
    </row>
    <row r="19" spans="1:4" x14ac:dyDescent="0.3">
      <c r="A19" s="70" t="s">
        <v>9</v>
      </c>
      <c r="B19" s="70"/>
      <c r="C19" s="14">
        <f>SUM(C12:C18)</f>
        <v>457814.18823934486</v>
      </c>
      <c r="D19" s="14">
        <f>SUM(D12:D18)</f>
        <v>287896.24524897285</v>
      </c>
    </row>
    <row r="20" spans="1:4" x14ac:dyDescent="0.3">
      <c r="A20" s="48"/>
      <c r="B20" s="48"/>
      <c r="C20" s="19"/>
      <c r="D20" s="19"/>
    </row>
    <row r="21" spans="1:4" x14ac:dyDescent="0.3">
      <c r="A21" s="71" t="s">
        <v>10</v>
      </c>
      <c r="B21" s="71">
        <v>6</v>
      </c>
      <c r="C21" s="13">
        <v>73895.885386131005</v>
      </c>
      <c r="D21" s="13">
        <v>-85331.035351999948</v>
      </c>
    </row>
    <row r="22" spans="1:4" x14ac:dyDescent="0.3">
      <c r="A22" s="72" t="s">
        <v>11</v>
      </c>
      <c r="B22" s="4"/>
      <c r="C22" s="14">
        <f>SUM(C19:C21)</f>
        <v>531710.07362547587</v>
      </c>
      <c r="D22" s="14">
        <f>SUM(D19:D21)</f>
        <v>202565.2098969729</v>
      </c>
    </row>
    <row r="23" spans="1:4" x14ac:dyDescent="0.3">
      <c r="A23" s="48"/>
      <c r="B23" s="3"/>
      <c r="C23" s="19"/>
      <c r="D23" s="19"/>
    </row>
    <row r="24" spans="1:4" x14ac:dyDescent="0.3">
      <c r="A24" s="5" t="s">
        <v>12</v>
      </c>
      <c r="B24" s="5"/>
      <c r="C24" s="13">
        <v>0</v>
      </c>
      <c r="D24" s="13">
        <v>0</v>
      </c>
    </row>
    <row r="25" spans="1:4" ht="15" thickBot="1" x14ac:dyDescent="0.35">
      <c r="A25" s="73" t="s">
        <v>13</v>
      </c>
      <c r="B25" s="6"/>
      <c r="C25" s="16">
        <f>SUM(C22:C24)</f>
        <v>531710.07362547587</v>
      </c>
      <c r="D25" s="16">
        <f>SUM(D22:D24)</f>
        <v>202565.2098969729</v>
      </c>
    </row>
    <row r="26" spans="1:4" ht="15" thickTop="1" x14ac:dyDescent="0.3"/>
    <row r="28" spans="1:4" x14ac:dyDescent="0.3">
      <c r="A28" s="83"/>
      <c r="B28"/>
    </row>
    <row r="29" spans="1:4" x14ac:dyDescent="0.3">
      <c r="A29" s="84" t="s">
        <v>85</v>
      </c>
      <c r="B29" s="86"/>
    </row>
    <row r="30" spans="1:4" x14ac:dyDescent="0.3">
      <c r="A30" s="84"/>
      <c r="D30" s="88" t="s">
        <v>88</v>
      </c>
    </row>
    <row r="31" spans="1:4" x14ac:dyDescent="0.3">
      <c r="A31" s="84"/>
      <c r="D31" s="85"/>
    </row>
    <row r="32" spans="1:4" x14ac:dyDescent="0.3">
      <c r="A32" s="84"/>
      <c r="D32" s="85"/>
    </row>
    <row r="33" spans="1:4" x14ac:dyDescent="0.3">
      <c r="A33" s="84"/>
      <c r="D33" s="85"/>
    </row>
    <row r="34" spans="1:4" x14ac:dyDescent="0.3">
      <c r="A34" s="84" t="s">
        <v>86</v>
      </c>
      <c r="D34" s="87"/>
    </row>
    <row r="35" spans="1:4" x14ac:dyDescent="0.3">
      <c r="A35" s="84"/>
      <c r="D35" s="88" t="s">
        <v>100</v>
      </c>
    </row>
  </sheetData>
  <mergeCells count="2">
    <mergeCell ref="A6:A7"/>
    <mergeCell ref="B6:B7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D085E-DA75-46B6-8D96-E42420E60E62}">
  <dimension ref="A1:G54"/>
  <sheetViews>
    <sheetView showGridLines="0" zoomScale="80" zoomScaleNormal="80" workbookViewId="0">
      <selection activeCell="A3" sqref="A3"/>
    </sheetView>
  </sheetViews>
  <sheetFormatPr defaultRowHeight="14.4" x14ac:dyDescent="0.3"/>
  <cols>
    <col min="1" max="1" width="56.21875" style="23" bestFit="1" customWidth="1"/>
    <col min="2" max="2" width="8.88671875" style="23"/>
    <col min="3" max="3" width="19.6640625" style="23" customWidth="1"/>
    <col min="4" max="4" width="21.77734375" style="23" customWidth="1"/>
    <col min="5" max="7" width="8.88671875" style="23"/>
  </cols>
  <sheetData>
    <row r="1" spans="1:7" s="22" customFormat="1" x14ac:dyDescent="0.3">
      <c r="A1" s="20" t="s">
        <v>0</v>
      </c>
      <c r="B1" s="24"/>
      <c r="C1" s="24"/>
      <c r="D1" s="24"/>
      <c r="E1" s="24"/>
      <c r="F1" s="24"/>
      <c r="G1" s="24"/>
    </row>
    <row r="2" spans="1:7" s="22" customFormat="1" x14ac:dyDescent="0.3">
      <c r="A2" s="20" t="s">
        <v>82</v>
      </c>
      <c r="B2" s="24"/>
      <c r="C2" s="24"/>
      <c r="D2" s="24"/>
      <c r="E2" s="24"/>
      <c r="F2" s="24"/>
      <c r="G2" s="24"/>
    </row>
    <row r="3" spans="1:7" s="22" customFormat="1" x14ac:dyDescent="0.3">
      <c r="A3" s="97" t="s">
        <v>108</v>
      </c>
      <c r="B3" s="24"/>
      <c r="C3" s="24"/>
      <c r="D3" s="24"/>
      <c r="E3" s="24"/>
      <c r="F3" s="24"/>
      <c r="G3" s="24"/>
    </row>
    <row r="6" spans="1:7" ht="14.4" customHeight="1" x14ac:dyDescent="0.3">
      <c r="A6" s="91" t="s">
        <v>15</v>
      </c>
      <c r="B6" s="93" t="s">
        <v>14</v>
      </c>
      <c r="C6" s="25"/>
      <c r="D6" s="26"/>
      <c r="E6"/>
      <c r="F6"/>
      <c r="G6"/>
    </row>
    <row r="7" spans="1:7" x14ac:dyDescent="0.3">
      <c r="A7" s="92"/>
      <c r="B7" s="94"/>
      <c r="C7" s="11" t="s">
        <v>103</v>
      </c>
      <c r="D7" s="27" t="s">
        <v>93</v>
      </c>
      <c r="E7"/>
      <c r="F7"/>
      <c r="G7"/>
    </row>
    <row r="9" spans="1:7" x14ac:dyDescent="0.3">
      <c r="A9" s="24" t="s">
        <v>16</v>
      </c>
      <c r="C9" s="31"/>
      <c r="D9" s="31"/>
    </row>
    <row r="10" spans="1:7" x14ac:dyDescent="0.3">
      <c r="A10" s="24" t="s">
        <v>17</v>
      </c>
      <c r="C10" s="31"/>
      <c r="D10" s="31"/>
    </row>
    <row r="11" spans="1:7" x14ac:dyDescent="0.3">
      <c r="A11" s="32" t="s">
        <v>18</v>
      </c>
      <c r="B11" s="74">
        <v>10</v>
      </c>
      <c r="C11" s="13">
        <v>15386.509869999998</v>
      </c>
      <c r="D11" s="13">
        <v>19923.358910000003</v>
      </c>
    </row>
    <row r="12" spans="1:7" x14ac:dyDescent="0.3">
      <c r="A12" s="32" t="s">
        <v>19</v>
      </c>
      <c r="B12" s="74">
        <v>11</v>
      </c>
      <c r="C12" s="13">
        <v>9375.5167699999984</v>
      </c>
      <c r="D12" s="13">
        <v>12741.591739999998</v>
      </c>
    </row>
    <row r="13" spans="1:7" x14ac:dyDescent="0.3">
      <c r="A13" s="32" t="s">
        <v>20</v>
      </c>
      <c r="B13" s="75"/>
      <c r="C13" s="39">
        <v>18344.07787362879</v>
      </c>
      <c r="D13" s="39">
        <v>0</v>
      </c>
    </row>
    <row r="14" spans="1:7" x14ac:dyDescent="0.3">
      <c r="A14" s="33" t="s">
        <v>21</v>
      </c>
      <c r="B14" s="76"/>
      <c r="C14" s="40">
        <f>SUM(C11:C13)</f>
        <v>43106.104513628787</v>
      </c>
      <c r="D14" s="40">
        <f>SUM(D11:D13)</f>
        <v>32664.950649999999</v>
      </c>
    </row>
    <row r="15" spans="1:7" x14ac:dyDescent="0.3">
      <c r="B15" s="74"/>
      <c r="C15" s="15"/>
      <c r="D15" s="15"/>
    </row>
    <row r="16" spans="1:7" x14ac:dyDescent="0.3">
      <c r="A16" s="24" t="s">
        <v>22</v>
      </c>
      <c r="B16" s="77"/>
      <c r="C16" s="13"/>
      <c r="D16" s="13"/>
    </row>
    <row r="17" spans="1:4" x14ac:dyDescent="0.3">
      <c r="A17" s="23" t="s">
        <v>23</v>
      </c>
      <c r="B17" s="74">
        <v>7</v>
      </c>
      <c r="C17" s="13">
        <v>377736.32306999998</v>
      </c>
      <c r="D17" s="13">
        <v>62827</v>
      </c>
    </row>
    <row r="18" spans="1:4" x14ac:dyDescent="0.3">
      <c r="A18" s="23" t="s">
        <v>24</v>
      </c>
      <c r="B18" s="74"/>
      <c r="C18" s="13">
        <v>216781.92558000001</v>
      </c>
      <c r="D18" s="13">
        <v>536732</v>
      </c>
    </row>
    <row r="19" spans="1:4" x14ac:dyDescent="0.3">
      <c r="A19" s="23" t="s">
        <v>25</v>
      </c>
      <c r="B19" s="74">
        <v>8</v>
      </c>
      <c r="C19" s="13">
        <v>14502646.213</v>
      </c>
      <c r="D19" s="13">
        <v>11690726</v>
      </c>
    </row>
    <row r="20" spans="1:4" x14ac:dyDescent="0.3">
      <c r="A20" s="23" t="s">
        <v>26</v>
      </c>
      <c r="B20" s="74">
        <v>9</v>
      </c>
      <c r="C20" s="13">
        <v>857657.18599000014</v>
      </c>
      <c r="D20" s="13">
        <v>200249.77016999997</v>
      </c>
    </row>
    <row r="21" spans="1:4" x14ac:dyDescent="0.3">
      <c r="A21" s="34" t="s">
        <v>27</v>
      </c>
      <c r="B21" s="78"/>
      <c r="C21" s="41">
        <f>SUM(C17:C20)</f>
        <v>15954821.647639999</v>
      </c>
      <c r="D21" s="41">
        <f>SUM(D17:D20)</f>
        <v>12490534.770169999</v>
      </c>
    </row>
    <row r="22" spans="1:4" ht="15" thickBot="1" x14ac:dyDescent="0.35">
      <c r="A22" s="35" t="s">
        <v>28</v>
      </c>
      <c r="B22" s="79"/>
      <c r="C22" s="16">
        <f>C14+C21</f>
        <v>15997927.752153628</v>
      </c>
      <c r="D22" s="16">
        <f>D21+D14</f>
        <v>12523199.720819999</v>
      </c>
    </row>
    <row r="23" spans="1:4" ht="15" thickTop="1" x14ac:dyDescent="0.3">
      <c r="B23" s="74"/>
      <c r="C23" s="15"/>
      <c r="D23" s="15"/>
    </row>
    <row r="24" spans="1:4" x14ac:dyDescent="0.3">
      <c r="A24" s="24" t="s">
        <v>29</v>
      </c>
      <c r="B24" s="77"/>
      <c r="C24" s="15"/>
      <c r="D24" s="15"/>
    </row>
    <row r="25" spans="1:4" x14ac:dyDescent="0.3">
      <c r="A25" s="23" t="s">
        <v>30</v>
      </c>
      <c r="B25" s="74">
        <v>15</v>
      </c>
      <c r="C25" s="13">
        <v>100000</v>
      </c>
      <c r="D25" s="13">
        <v>100000</v>
      </c>
    </row>
    <row r="26" spans="1:4" x14ac:dyDescent="0.3">
      <c r="A26" s="23" t="s">
        <v>31</v>
      </c>
      <c r="B26" s="74">
        <v>16</v>
      </c>
      <c r="C26" s="13">
        <v>10798749.47828</v>
      </c>
      <c r="D26" s="13">
        <v>4203622</v>
      </c>
    </row>
    <row r="27" spans="1:4" x14ac:dyDescent="0.3">
      <c r="A27" s="48" t="s">
        <v>32</v>
      </c>
      <c r="B27" s="74"/>
      <c r="C27" s="13">
        <v>-390399.96705451573</v>
      </c>
      <c r="D27" s="13">
        <v>-46270</v>
      </c>
    </row>
    <row r="28" spans="1:4" ht="15" thickBot="1" x14ac:dyDescent="0.35">
      <c r="A28" s="36" t="s">
        <v>33</v>
      </c>
      <c r="B28" s="80"/>
      <c r="C28" s="16">
        <f>SUM(C25:C27)</f>
        <v>10508349.511225484</v>
      </c>
      <c r="D28" s="16">
        <f>SUM(D25:D27)</f>
        <v>4257352</v>
      </c>
    </row>
    <row r="29" spans="1:4" ht="15" thickTop="1" x14ac:dyDescent="0.3">
      <c r="A29" s="37"/>
      <c r="B29" s="81"/>
      <c r="C29" s="15"/>
      <c r="D29" s="15"/>
    </row>
    <row r="30" spans="1:4" x14ac:dyDescent="0.3">
      <c r="A30" s="24" t="s">
        <v>34</v>
      </c>
      <c r="B30" s="77"/>
      <c r="C30" s="15"/>
      <c r="D30" s="15"/>
    </row>
    <row r="31" spans="1:4" x14ac:dyDescent="0.3">
      <c r="A31" s="24" t="s">
        <v>35</v>
      </c>
      <c r="B31" s="77"/>
      <c r="C31" s="15"/>
      <c r="D31" s="15"/>
    </row>
    <row r="32" spans="1:4" x14ac:dyDescent="0.3">
      <c r="A32" s="23" t="s">
        <v>36</v>
      </c>
      <c r="B32" s="74">
        <v>12</v>
      </c>
      <c r="C32" s="13">
        <v>865500.41096000001</v>
      </c>
      <c r="D32" s="13">
        <v>905500</v>
      </c>
    </row>
    <row r="33" spans="1:4" x14ac:dyDescent="0.3">
      <c r="A33" s="23" t="s">
        <v>95</v>
      </c>
      <c r="B33" s="74">
        <v>13</v>
      </c>
      <c r="C33" s="13">
        <v>2616395.3624300002</v>
      </c>
      <c r="D33" s="13">
        <v>2499943</v>
      </c>
    </row>
    <row r="34" spans="1:4" ht="27" x14ac:dyDescent="0.3">
      <c r="A34" s="3" t="s">
        <v>92</v>
      </c>
      <c r="B34" s="74"/>
      <c r="C34" s="13">
        <v>1781470.4794581428</v>
      </c>
      <c r="D34" s="13">
        <v>1715874.0807174887</v>
      </c>
    </row>
    <row r="35" spans="1:4" x14ac:dyDescent="0.3">
      <c r="A35" s="23" t="s">
        <v>89</v>
      </c>
      <c r="B35" s="74"/>
      <c r="C35" s="13">
        <v>0</v>
      </c>
      <c r="D35" s="45">
        <v>44893</v>
      </c>
    </row>
    <row r="36" spans="1:4" x14ac:dyDescent="0.3">
      <c r="A36" s="38" t="s">
        <v>37</v>
      </c>
      <c r="B36" s="28"/>
      <c r="C36" s="14">
        <f>SUM(C32:C35)</f>
        <v>5263366.2528481428</v>
      </c>
      <c r="D36" s="14">
        <f>SUM(D32:D35)</f>
        <v>5166210.0807174891</v>
      </c>
    </row>
    <row r="37" spans="1:4" x14ac:dyDescent="0.3">
      <c r="B37" s="74"/>
      <c r="C37" s="15"/>
      <c r="D37" s="15"/>
    </row>
    <row r="38" spans="1:4" x14ac:dyDescent="0.3">
      <c r="A38" s="24" t="s">
        <v>38</v>
      </c>
      <c r="B38" s="77"/>
      <c r="C38" s="15"/>
      <c r="D38" s="15"/>
    </row>
    <row r="39" spans="1:4" x14ac:dyDescent="0.3">
      <c r="A39" s="23" t="s">
        <v>39</v>
      </c>
      <c r="B39" s="74">
        <v>12</v>
      </c>
      <c r="C39" s="13">
        <v>15630</v>
      </c>
      <c r="D39" s="13">
        <v>2938090</v>
      </c>
    </row>
    <row r="40" spans="1:4" x14ac:dyDescent="0.3">
      <c r="A40" s="23" t="s">
        <v>96</v>
      </c>
      <c r="B40" s="74">
        <v>13</v>
      </c>
      <c r="C40" s="13">
        <v>15941.605109999999</v>
      </c>
      <c r="D40" s="13">
        <v>16089</v>
      </c>
    </row>
    <row r="41" spans="1:4" x14ac:dyDescent="0.3">
      <c r="A41" s="23" t="s">
        <v>40</v>
      </c>
      <c r="B41" s="74"/>
      <c r="C41" s="13">
        <v>9847.8315399999992</v>
      </c>
      <c r="D41" s="13">
        <v>24006.665919999999</v>
      </c>
    </row>
    <row r="42" spans="1:4" x14ac:dyDescent="0.3">
      <c r="A42" s="23" t="s">
        <v>41</v>
      </c>
      <c r="B42" s="74">
        <v>14</v>
      </c>
      <c r="C42" s="13">
        <v>184792.55143000002</v>
      </c>
      <c r="D42" s="13">
        <v>121452</v>
      </c>
    </row>
    <row r="43" spans="1:4" x14ac:dyDescent="0.3">
      <c r="A43" s="28" t="s">
        <v>42</v>
      </c>
      <c r="B43" s="28"/>
      <c r="C43" s="14">
        <f>SUM(C39:C42)</f>
        <v>226211.98808000001</v>
      </c>
      <c r="D43" s="14">
        <f>SUM(D39:D42)</f>
        <v>3099637.6659200001</v>
      </c>
    </row>
    <row r="44" spans="1:4" ht="15" thickBot="1" x14ac:dyDescent="0.35">
      <c r="A44" s="29" t="s">
        <v>43</v>
      </c>
      <c r="B44" s="29"/>
      <c r="C44" s="16">
        <f>C43+C36</f>
        <v>5489578.2409281423</v>
      </c>
      <c r="D44" s="16">
        <f>D36+D43</f>
        <v>8265847.7466374896</v>
      </c>
    </row>
    <row r="45" spans="1:4" ht="15.6" thickTop="1" thickBot="1" x14ac:dyDescent="0.35">
      <c r="A45" s="30" t="s">
        <v>44</v>
      </c>
      <c r="B45" s="30"/>
      <c r="C45" s="16">
        <f>C44+C28</f>
        <v>15997927.752153628</v>
      </c>
      <c r="D45" s="16">
        <f>D44+D28</f>
        <v>12523199.74663749</v>
      </c>
    </row>
    <row r="46" spans="1:4" ht="15" thickTop="1" x14ac:dyDescent="0.3"/>
    <row r="48" spans="1:4" x14ac:dyDescent="0.3">
      <c r="A48" s="84" t="s">
        <v>85</v>
      </c>
      <c r="B48" s="86"/>
    </row>
    <row r="49" spans="1:4" x14ac:dyDescent="0.3">
      <c r="A49" s="84"/>
      <c r="D49" s="88" t="s">
        <v>88</v>
      </c>
    </row>
    <row r="50" spans="1:4" x14ac:dyDescent="0.3">
      <c r="A50" s="84"/>
      <c r="D50" s="85"/>
    </row>
    <row r="51" spans="1:4" x14ac:dyDescent="0.3">
      <c r="A51" s="84"/>
      <c r="D51" s="85"/>
    </row>
    <row r="52" spans="1:4" x14ac:dyDescent="0.3">
      <c r="A52" s="84"/>
      <c r="D52" s="85"/>
    </row>
    <row r="53" spans="1:4" x14ac:dyDescent="0.3">
      <c r="A53" s="84" t="s">
        <v>86</v>
      </c>
      <c r="D53" s="87"/>
    </row>
    <row r="54" spans="1:4" x14ac:dyDescent="0.3">
      <c r="A54" s="84"/>
      <c r="D54" s="88" t="s">
        <v>100</v>
      </c>
    </row>
  </sheetData>
  <mergeCells count="2">
    <mergeCell ref="A6:A7"/>
    <mergeCell ref="B6:B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01591-80B3-4D14-9B88-1B441084A062}">
  <sheetPr>
    <pageSetUpPr fitToPage="1"/>
  </sheetPr>
  <dimension ref="A1:H28"/>
  <sheetViews>
    <sheetView showGridLines="0" zoomScale="80" zoomScaleNormal="80" workbookViewId="0">
      <selection activeCell="A9" sqref="A9"/>
    </sheetView>
  </sheetViews>
  <sheetFormatPr defaultRowHeight="14.4" x14ac:dyDescent="0.3"/>
  <cols>
    <col min="1" max="1" width="40.109375" customWidth="1"/>
    <col min="2" max="2" width="13.109375" customWidth="1"/>
    <col min="3" max="5" width="20.88671875" customWidth="1"/>
    <col min="6" max="6" width="20.77734375" customWidth="1"/>
  </cols>
  <sheetData>
    <row r="1" spans="1:8" s="22" customFormat="1" x14ac:dyDescent="0.3">
      <c r="A1" s="20" t="s">
        <v>0</v>
      </c>
      <c r="B1" s="20"/>
      <c r="C1" s="24"/>
      <c r="D1" s="24"/>
      <c r="E1" s="24"/>
      <c r="F1" s="24"/>
      <c r="G1" s="24"/>
      <c r="H1" s="24"/>
    </row>
    <row r="2" spans="1:8" s="22" customFormat="1" x14ac:dyDescent="0.3">
      <c r="A2" s="20" t="s">
        <v>83</v>
      </c>
      <c r="B2" s="20"/>
      <c r="C2" s="24"/>
      <c r="D2" s="24"/>
      <c r="E2" s="24"/>
      <c r="F2" s="24"/>
      <c r="G2" s="24"/>
      <c r="H2" s="24"/>
    </row>
    <row r="3" spans="1:8" s="22" customFormat="1" x14ac:dyDescent="0.3">
      <c r="A3" s="97" t="s">
        <v>108</v>
      </c>
      <c r="B3" s="20"/>
      <c r="C3" s="24"/>
      <c r="D3" s="24"/>
      <c r="E3" s="24"/>
      <c r="F3" s="24"/>
      <c r="G3" s="24"/>
      <c r="H3" s="24"/>
    </row>
    <row r="5" spans="1:8" x14ac:dyDescent="0.3">
      <c r="A5" s="91" t="s">
        <v>15</v>
      </c>
      <c r="B5" s="49"/>
      <c r="C5" s="42"/>
      <c r="D5" s="42"/>
      <c r="E5" s="42"/>
      <c r="F5" s="42"/>
    </row>
    <row r="6" spans="1:8" ht="53.4" x14ac:dyDescent="0.3">
      <c r="A6" s="92"/>
      <c r="B6" s="50" t="s">
        <v>14</v>
      </c>
      <c r="C6" s="43" t="s">
        <v>30</v>
      </c>
      <c r="D6" s="43" t="s">
        <v>51</v>
      </c>
      <c r="E6" s="43" t="s">
        <v>45</v>
      </c>
      <c r="F6" s="43" t="s">
        <v>46</v>
      </c>
    </row>
    <row r="7" spans="1:8" ht="15" thickBot="1" x14ac:dyDescent="0.35">
      <c r="A7" s="47" t="s">
        <v>97</v>
      </c>
      <c r="B7" s="47"/>
      <c r="C7" s="44">
        <v>100000</v>
      </c>
      <c r="D7" s="44">
        <v>4203622</v>
      </c>
      <c r="E7" s="44">
        <v>-46269.469109992497</v>
      </c>
      <c r="F7" s="44">
        <f>SUM(C7:E7)</f>
        <v>4257352.5308900075</v>
      </c>
    </row>
    <row r="8" spans="1:8" ht="15" thickTop="1" x14ac:dyDescent="0.3">
      <c r="A8" s="48" t="s">
        <v>113</v>
      </c>
      <c r="B8" s="48"/>
      <c r="C8" s="45"/>
      <c r="D8" s="45"/>
      <c r="E8" s="45">
        <v>531710.07362547587</v>
      </c>
      <c r="F8" s="45">
        <f t="shared" ref="F8:F11" si="0">SUM(C8:E8)</f>
        <v>531710.07362547587</v>
      </c>
    </row>
    <row r="9" spans="1:8" x14ac:dyDescent="0.3">
      <c r="A9" s="48" t="s">
        <v>50</v>
      </c>
      <c r="B9" s="48"/>
      <c r="C9" s="45"/>
      <c r="D9" s="45">
        <v>6595127.4782800004</v>
      </c>
      <c r="E9" s="45"/>
      <c r="F9" s="45">
        <f t="shared" si="0"/>
        <v>6595127.4782800004</v>
      </c>
    </row>
    <row r="10" spans="1:8" ht="26.4" x14ac:dyDescent="0.3">
      <c r="A10" s="48" t="s">
        <v>48</v>
      </c>
      <c r="B10" s="48"/>
      <c r="C10" s="45"/>
      <c r="D10" s="45"/>
      <c r="E10" s="45">
        <v>8868</v>
      </c>
      <c r="F10" s="45">
        <f t="shared" si="0"/>
        <v>8868</v>
      </c>
    </row>
    <row r="11" spans="1:8" ht="26.4" x14ac:dyDescent="0.3">
      <c r="A11" s="48" t="s">
        <v>49</v>
      </c>
      <c r="B11" s="48"/>
      <c r="C11" s="45"/>
      <c r="D11" s="45"/>
      <c r="E11" s="45">
        <v>-884708.57157000003</v>
      </c>
      <c r="F11" s="45">
        <f t="shared" si="0"/>
        <v>-884708.57157000003</v>
      </c>
    </row>
    <row r="12" spans="1:8" ht="15" thickBot="1" x14ac:dyDescent="0.35">
      <c r="A12" s="47" t="s">
        <v>106</v>
      </c>
      <c r="B12" s="82">
        <v>15</v>
      </c>
      <c r="C12" s="44">
        <f>SUM(C7:C11)</f>
        <v>100000</v>
      </c>
      <c r="D12" s="44">
        <f>SUM(D7:D11)</f>
        <v>10798749.47828</v>
      </c>
      <c r="E12" s="44">
        <f>SUM(E7:E11)</f>
        <v>-390399.96705451666</v>
      </c>
      <c r="F12" s="44">
        <f>SUM(F7:F11)</f>
        <v>10508349.511225484</v>
      </c>
    </row>
    <row r="13" spans="1:8" ht="15" thickTop="1" x14ac:dyDescent="0.3">
      <c r="A13" s="48"/>
      <c r="B13" s="48"/>
      <c r="C13" s="46"/>
      <c r="D13" s="46"/>
      <c r="E13" s="46"/>
      <c r="F13" s="46"/>
    </row>
    <row r="14" spans="1:8" ht="15" thickBot="1" x14ac:dyDescent="0.35">
      <c r="A14" s="47" t="s">
        <v>84</v>
      </c>
      <c r="B14" s="47"/>
      <c r="C14" s="44">
        <v>50000</v>
      </c>
      <c r="D14" s="44">
        <v>5471130</v>
      </c>
      <c r="E14" s="44">
        <v>-87638</v>
      </c>
      <c r="F14" s="44">
        <f t="shared" ref="F14" si="1">SUM(C14:E14)</f>
        <v>5433492</v>
      </c>
    </row>
    <row r="15" spans="1:8" ht="15" thickTop="1" x14ac:dyDescent="0.3">
      <c r="A15" s="48" t="s">
        <v>107</v>
      </c>
      <c r="B15" s="48"/>
      <c r="C15" s="45"/>
      <c r="D15" s="45"/>
      <c r="E15" s="45">
        <v>202565.2098969729</v>
      </c>
      <c r="F15" s="45">
        <f>SUM(C15:E15)</f>
        <v>202565.2098969729</v>
      </c>
    </row>
    <row r="16" spans="1:8" x14ac:dyDescent="0.3">
      <c r="A16" s="48" t="s">
        <v>47</v>
      </c>
      <c r="B16" s="48"/>
      <c r="C16" s="45"/>
      <c r="D16" s="45">
        <v>-2129920</v>
      </c>
      <c r="E16" s="45"/>
      <c r="F16" s="45">
        <f t="shared" ref="F16:F18" si="2">SUM(C16:E16)</f>
        <v>-2129920</v>
      </c>
    </row>
    <row r="17" spans="1:7" ht="26.4" x14ac:dyDescent="0.3">
      <c r="A17" s="48" t="s">
        <v>48</v>
      </c>
      <c r="B17" s="48"/>
      <c r="C17" s="45"/>
      <c r="D17" s="45"/>
      <c r="E17" s="45">
        <v>558828.04146000021</v>
      </c>
      <c r="F17" s="45">
        <f t="shared" si="2"/>
        <v>558828.04146000021</v>
      </c>
    </row>
    <row r="18" spans="1:7" ht="26.4" x14ac:dyDescent="0.3">
      <c r="A18" s="48" t="s">
        <v>49</v>
      </c>
      <c r="B18" s="48"/>
      <c r="C18" s="45"/>
      <c r="D18" s="45"/>
      <c r="E18" s="45">
        <v>-581885.84266999993</v>
      </c>
      <c r="F18" s="45">
        <f t="shared" si="2"/>
        <v>-581885.84266999993</v>
      </c>
    </row>
    <row r="19" spans="1:7" ht="15" thickBot="1" x14ac:dyDescent="0.35">
      <c r="A19" s="47" t="s">
        <v>105</v>
      </c>
      <c r="B19" s="47"/>
      <c r="C19" s="44">
        <f t="shared" ref="C19:E19" si="3">SUM(C14:C18)</f>
        <v>50000</v>
      </c>
      <c r="D19" s="44">
        <f t="shared" si="3"/>
        <v>3341210</v>
      </c>
      <c r="E19" s="44">
        <f t="shared" si="3"/>
        <v>91869.408686973155</v>
      </c>
      <c r="F19" s="44">
        <f>SUM(F14:F18)</f>
        <v>3483079.4086869732</v>
      </c>
    </row>
    <row r="20" spans="1:7" ht="15" thickTop="1" x14ac:dyDescent="0.3"/>
    <row r="22" spans="1:7" x14ac:dyDescent="0.3">
      <c r="A22" s="84" t="s">
        <v>85</v>
      </c>
      <c r="B22" s="86"/>
      <c r="D22" s="23"/>
      <c r="E22" s="23"/>
      <c r="F22" s="23"/>
      <c r="G22" s="23"/>
    </row>
    <row r="23" spans="1:7" x14ac:dyDescent="0.3">
      <c r="A23" s="84"/>
      <c r="B23" s="23"/>
      <c r="E23" s="23"/>
      <c r="F23" s="88" t="s">
        <v>88</v>
      </c>
      <c r="G23" s="23"/>
    </row>
    <row r="24" spans="1:7" x14ac:dyDescent="0.3">
      <c r="A24" s="84"/>
      <c r="B24" s="23"/>
      <c r="E24" s="23"/>
      <c r="F24" s="85"/>
      <c r="G24" s="23"/>
    </row>
    <row r="25" spans="1:7" x14ac:dyDescent="0.3">
      <c r="A25" s="84"/>
      <c r="B25" s="23"/>
      <c r="E25" s="23"/>
      <c r="F25" s="85"/>
      <c r="G25" s="23"/>
    </row>
    <row r="26" spans="1:7" x14ac:dyDescent="0.3">
      <c r="A26" s="84"/>
      <c r="B26" s="23"/>
      <c r="E26" s="23"/>
      <c r="F26" s="85"/>
      <c r="G26" s="23"/>
    </row>
    <row r="27" spans="1:7" x14ac:dyDescent="0.3">
      <c r="A27" s="84" t="s">
        <v>86</v>
      </c>
      <c r="B27" s="23"/>
      <c r="E27" s="23"/>
      <c r="F27" s="87"/>
      <c r="G27" s="23"/>
    </row>
    <row r="28" spans="1:7" x14ac:dyDescent="0.3">
      <c r="A28" s="84"/>
      <c r="B28" s="23"/>
      <c r="E28" s="23"/>
      <c r="F28" s="88" t="s">
        <v>100</v>
      </c>
      <c r="G28" s="23"/>
    </row>
  </sheetData>
  <mergeCells count="1">
    <mergeCell ref="A5:A6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CFC44-C08E-46C7-9805-B498202CD973}">
  <sheetPr>
    <pageSetUpPr fitToPage="1"/>
  </sheetPr>
  <dimension ref="A1:G57"/>
  <sheetViews>
    <sheetView showGridLines="0" tabSelected="1" zoomScale="70" zoomScaleNormal="70" workbookViewId="0">
      <selection activeCell="B34" sqref="B34"/>
    </sheetView>
  </sheetViews>
  <sheetFormatPr defaultRowHeight="14.4" x14ac:dyDescent="0.3"/>
  <cols>
    <col min="1" max="1" width="53.5546875" customWidth="1"/>
    <col min="2" max="2" width="22.5546875" customWidth="1"/>
    <col min="3" max="3" width="21.44140625" customWidth="1"/>
  </cols>
  <sheetData>
    <row r="1" spans="1:6" s="22" customFormat="1" x14ac:dyDescent="0.3">
      <c r="A1" s="20" t="s">
        <v>0</v>
      </c>
      <c r="B1" s="24"/>
      <c r="C1" s="24"/>
      <c r="D1" s="24"/>
      <c r="E1" s="24"/>
      <c r="F1" s="24"/>
    </row>
    <row r="2" spans="1:6" s="22" customFormat="1" x14ac:dyDescent="0.3">
      <c r="A2" s="20" t="s">
        <v>87</v>
      </c>
      <c r="B2" s="24"/>
      <c r="C2" s="24"/>
      <c r="D2" s="24"/>
      <c r="E2" s="24"/>
      <c r="F2" s="24"/>
    </row>
    <row r="3" spans="1:6" s="22" customFormat="1" x14ac:dyDescent="0.3">
      <c r="A3" s="97" t="s">
        <v>108</v>
      </c>
      <c r="B3" s="24"/>
      <c r="C3" s="24"/>
      <c r="D3" s="24"/>
      <c r="E3" s="24"/>
      <c r="F3" s="24"/>
    </row>
    <row r="6" spans="1:6" x14ac:dyDescent="0.3">
      <c r="A6" s="91" t="s">
        <v>15</v>
      </c>
      <c r="B6" s="9" t="s">
        <v>101</v>
      </c>
      <c r="C6" s="10" t="s">
        <v>101</v>
      </c>
    </row>
    <row r="7" spans="1:6" x14ac:dyDescent="0.3">
      <c r="A7" s="92"/>
      <c r="B7" s="11" t="s">
        <v>110</v>
      </c>
      <c r="C7" s="12" t="s">
        <v>109</v>
      </c>
    </row>
    <row r="8" spans="1:6" x14ac:dyDescent="0.3">
      <c r="A8" s="63" t="s">
        <v>58</v>
      </c>
    </row>
    <row r="9" spans="1:6" x14ac:dyDescent="0.3">
      <c r="A9" s="52"/>
    </row>
    <row r="10" spans="1:6" x14ac:dyDescent="0.3">
      <c r="A10" s="51" t="s">
        <v>52</v>
      </c>
      <c r="B10" s="61">
        <v>457814.18823934486</v>
      </c>
      <c r="C10" s="61">
        <v>287896.24524897285</v>
      </c>
    </row>
    <row r="11" spans="1:6" x14ac:dyDescent="0.3">
      <c r="A11" s="52"/>
      <c r="B11" s="62"/>
      <c r="C11" s="62"/>
    </row>
    <row r="12" spans="1:6" x14ac:dyDescent="0.3">
      <c r="A12" s="51" t="s">
        <v>78</v>
      </c>
      <c r="B12" s="62"/>
      <c r="C12" s="62"/>
    </row>
    <row r="13" spans="1:6" ht="26.4" x14ac:dyDescent="0.3">
      <c r="A13" s="52" t="s">
        <v>94</v>
      </c>
      <c r="B13" s="57">
        <v>144315.75258362715</v>
      </c>
      <c r="C13" s="57">
        <v>0</v>
      </c>
    </row>
    <row r="14" spans="1:6" x14ac:dyDescent="0.3">
      <c r="A14" s="52" t="s">
        <v>59</v>
      </c>
      <c r="B14" s="57">
        <v>11724.02311</v>
      </c>
      <c r="C14" s="57">
        <v>10519.98242</v>
      </c>
    </row>
    <row r="15" spans="1:6" x14ac:dyDescent="0.3">
      <c r="A15" s="52" t="s">
        <v>60</v>
      </c>
      <c r="B15" s="57">
        <v>40846.955929999996</v>
      </c>
      <c r="C15" s="57">
        <v>21894.623950000001</v>
      </c>
    </row>
    <row r="16" spans="1:6" x14ac:dyDescent="0.3">
      <c r="A16" s="52" t="s">
        <v>61</v>
      </c>
      <c r="B16" s="57">
        <v>-26087.53847</v>
      </c>
      <c r="C16" s="57">
        <v>-73432.439150000006</v>
      </c>
    </row>
    <row r="17" spans="1:3" x14ac:dyDescent="0.3">
      <c r="A17" s="52" t="s">
        <v>62</v>
      </c>
      <c r="B17" s="57">
        <v>519826.30891999998</v>
      </c>
      <c r="C17" s="57">
        <v>904867.9927099999</v>
      </c>
    </row>
    <row r="18" spans="1:3" x14ac:dyDescent="0.3">
      <c r="A18" s="53" t="s">
        <v>111</v>
      </c>
      <c r="B18" s="58">
        <v>79464.52</v>
      </c>
      <c r="C18" s="58">
        <v>74957.565000000017</v>
      </c>
    </row>
    <row r="19" spans="1:3" ht="39.6" x14ac:dyDescent="0.3">
      <c r="A19" s="51" t="s">
        <v>53</v>
      </c>
      <c r="B19" s="59">
        <f>SUM(B10:B18)</f>
        <v>1227904.2103129718</v>
      </c>
      <c r="C19" s="59">
        <f>SUM(C10:C18)</f>
        <v>1226703.9701789727</v>
      </c>
    </row>
    <row r="20" spans="1:3" x14ac:dyDescent="0.3">
      <c r="A20" s="51"/>
      <c r="B20" s="62"/>
      <c r="C20" s="62"/>
    </row>
    <row r="21" spans="1:3" x14ac:dyDescent="0.3">
      <c r="A21" s="51" t="s">
        <v>63</v>
      </c>
      <c r="B21" s="62"/>
      <c r="C21" s="62"/>
    </row>
    <row r="22" spans="1:3" x14ac:dyDescent="0.3">
      <c r="A22" s="52" t="s">
        <v>64</v>
      </c>
      <c r="B22" s="57">
        <v>-2956235.7205836293</v>
      </c>
      <c r="C22" s="57">
        <v>-2270934.8786113895</v>
      </c>
    </row>
    <row r="23" spans="1:3" x14ac:dyDescent="0.3">
      <c r="A23" s="52" t="s">
        <v>65</v>
      </c>
      <c r="B23" s="89">
        <v>-666857.3098200002</v>
      </c>
      <c r="C23" s="57">
        <v>31775.711179999984</v>
      </c>
    </row>
    <row r="24" spans="1:3" x14ac:dyDescent="0.3">
      <c r="A24" s="52" t="s">
        <v>66</v>
      </c>
      <c r="B24" s="90">
        <v>76491.885210654393</v>
      </c>
      <c r="C24" s="58">
        <v>1566658.4135224191</v>
      </c>
    </row>
    <row r="25" spans="1:3" x14ac:dyDescent="0.3">
      <c r="A25" s="55"/>
      <c r="B25" s="62"/>
      <c r="C25" s="62"/>
    </row>
    <row r="26" spans="1:3" x14ac:dyDescent="0.3">
      <c r="A26" s="52" t="s">
        <v>67</v>
      </c>
      <c r="B26" s="57">
        <v>-187501.66993999967</v>
      </c>
      <c r="C26" s="57">
        <v>-23272.092649999999</v>
      </c>
    </row>
    <row r="27" spans="1:3" ht="27" thickBot="1" x14ac:dyDescent="0.35">
      <c r="A27" s="56" t="s">
        <v>79</v>
      </c>
      <c r="B27" s="60">
        <f>SUM(B19:B26)</f>
        <v>-2506198.6048200028</v>
      </c>
      <c r="C27" s="60">
        <f>SUM(C19:C26)</f>
        <v>530931.12362000218</v>
      </c>
    </row>
    <row r="28" spans="1:3" ht="15" thickTop="1" x14ac:dyDescent="0.3">
      <c r="A28" s="52"/>
      <c r="B28" s="62"/>
      <c r="C28" s="62"/>
    </row>
    <row r="29" spans="1:3" x14ac:dyDescent="0.3">
      <c r="A29" s="63" t="s">
        <v>69</v>
      </c>
      <c r="B29" s="62"/>
      <c r="C29" s="62"/>
    </row>
    <row r="30" spans="1:3" x14ac:dyDescent="0.3">
      <c r="A30" s="52" t="s">
        <v>55</v>
      </c>
      <c r="B30" s="57">
        <v>-3821.0990999999958</v>
      </c>
      <c r="C30" s="57">
        <v>-5032.7892400000001</v>
      </c>
    </row>
    <row r="31" spans="1:3" x14ac:dyDescent="0.3">
      <c r="A31" s="52" t="s">
        <v>70</v>
      </c>
      <c r="B31" s="57"/>
      <c r="C31" s="57">
        <v>0</v>
      </c>
    </row>
    <row r="32" spans="1:3" x14ac:dyDescent="0.3">
      <c r="A32" s="52" t="s">
        <v>71</v>
      </c>
      <c r="B32" s="57">
        <v>332570.397</v>
      </c>
      <c r="C32" s="57">
        <v>-231361.80496999994</v>
      </c>
    </row>
    <row r="33" spans="1:3" x14ac:dyDescent="0.3">
      <c r="A33" s="52" t="s">
        <v>54</v>
      </c>
      <c r="B33" s="57">
        <v>13467.6252</v>
      </c>
      <c r="C33" s="57">
        <v>61768.235290000004</v>
      </c>
    </row>
    <row r="34" spans="1:3" ht="27" thickBot="1" x14ac:dyDescent="0.35">
      <c r="A34" s="56" t="s">
        <v>72</v>
      </c>
      <c r="B34" s="60">
        <f>SUM(B30:B33)</f>
        <v>342216.92310000001</v>
      </c>
      <c r="C34" s="60">
        <f>SUM(C30:C33)</f>
        <v>-174626.35891999994</v>
      </c>
    </row>
    <row r="35" spans="1:3" ht="15" thickTop="1" x14ac:dyDescent="0.3">
      <c r="A35" s="52"/>
      <c r="B35" s="62"/>
      <c r="C35" s="62"/>
    </row>
    <row r="36" spans="1:3" x14ac:dyDescent="0.3">
      <c r="A36" s="63" t="s">
        <v>73</v>
      </c>
      <c r="B36" s="62"/>
      <c r="C36" s="62"/>
    </row>
    <row r="37" spans="1:3" x14ac:dyDescent="0.3">
      <c r="A37" s="52" t="s">
        <v>80</v>
      </c>
      <c r="B37" s="57">
        <v>9886754.5665199999</v>
      </c>
      <c r="C37" s="57">
        <v>4209261.5687199999</v>
      </c>
    </row>
    <row r="38" spans="1:3" x14ac:dyDescent="0.3">
      <c r="A38" s="52" t="s">
        <v>56</v>
      </c>
      <c r="B38" s="57">
        <v>-6113553.32632</v>
      </c>
      <c r="C38" s="57">
        <v>-3315090.8585399999</v>
      </c>
    </row>
    <row r="39" spans="1:3" x14ac:dyDescent="0.3">
      <c r="A39" s="52" t="s">
        <v>68</v>
      </c>
      <c r="B39" s="57">
        <v>-598093.02555999998</v>
      </c>
      <c r="C39" s="57">
        <v>-758289.07399000006</v>
      </c>
    </row>
    <row r="40" spans="1:3" x14ac:dyDescent="0.3">
      <c r="A40" s="52" t="s">
        <v>57</v>
      </c>
      <c r="B40" s="57">
        <v>-757755.20556000003</v>
      </c>
      <c r="C40" s="57">
        <v>-581885.84266999993</v>
      </c>
    </row>
    <row r="41" spans="1:3" x14ac:dyDescent="0.3">
      <c r="A41" s="52" t="s">
        <v>90</v>
      </c>
      <c r="B41" s="57">
        <v>0</v>
      </c>
      <c r="C41" s="57">
        <v>0</v>
      </c>
    </row>
    <row r="42" spans="1:3" x14ac:dyDescent="0.3">
      <c r="A42" s="52" t="s">
        <v>74</v>
      </c>
      <c r="B42" s="57">
        <v>0</v>
      </c>
      <c r="C42" s="57">
        <v>0</v>
      </c>
    </row>
    <row r="43" spans="1:3" ht="27" thickBot="1" x14ac:dyDescent="0.35">
      <c r="A43" s="56" t="s">
        <v>112</v>
      </c>
      <c r="B43" s="60">
        <f>SUM(B37:B42)</f>
        <v>2417353.0090799998</v>
      </c>
      <c r="C43" s="60">
        <f>SUM(C37:C42)</f>
        <v>-446004.20648000005</v>
      </c>
    </row>
    <row r="44" spans="1:3" ht="15" thickTop="1" x14ac:dyDescent="0.3">
      <c r="A44" s="52"/>
      <c r="B44" s="62"/>
      <c r="C44" s="62"/>
    </row>
    <row r="45" spans="1:3" ht="26.4" x14ac:dyDescent="0.3">
      <c r="A45" s="52" t="s">
        <v>75</v>
      </c>
      <c r="B45" s="57">
        <f>B27+B34+B43</f>
        <v>253371.3273599972</v>
      </c>
      <c r="C45" s="57">
        <f>C27+C34+C43</f>
        <v>-89699.441779997782</v>
      </c>
    </row>
    <row r="46" spans="1:3" ht="26.4" x14ac:dyDescent="0.3">
      <c r="A46" s="64" t="s">
        <v>76</v>
      </c>
      <c r="B46" s="57">
        <v>61537.197</v>
      </c>
      <c r="C46" s="57">
        <v>-39159.144999999997</v>
      </c>
    </row>
    <row r="47" spans="1:3" x14ac:dyDescent="0.3">
      <c r="A47" s="52" t="s">
        <v>77</v>
      </c>
      <c r="B47" s="58">
        <v>62827.387749999994</v>
      </c>
      <c r="C47" s="58">
        <v>164987</v>
      </c>
    </row>
    <row r="48" spans="1:3" ht="27" thickBot="1" x14ac:dyDescent="0.35">
      <c r="A48" s="65" t="s">
        <v>98</v>
      </c>
      <c r="B48" s="60">
        <f>SUM(B45:B47)</f>
        <v>377735.91210999718</v>
      </c>
      <c r="C48" s="60">
        <f>SUM(C45:C47)</f>
        <v>36128.413220002229</v>
      </c>
    </row>
    <row r="49" spans="1:7" ht="15" thickTop="1" x14ac:dyDescent="0.3"/>
    <row r="51" spans="1:7" x14ac:dyDescent="0.3">
      <c r="A51" s="84" t="s">
        <v>85</v>
      </c>
      <c r="B51" s="86"/>
      <c r="C51" s="23"/>
      <c r="D51" s="23"/>
      <c r="E51" s="23"/>
      <c r="F51" s="23"/>
      <c r="G51" s="23"/>
    </row>
    <row r="52" spans="1:7" x14ac:dyDescent="0.3">
      <c r="A52" s="84"/>
      <c r="B52" s="23"/>
      <c r="C52" s="88" t="s">
        <v>88</v>
      </c>
      <c r="E52" s="23"/>
      <c r="F52" s="23"/>
      <c r="G52" s="23"/>
    </row>
    <row r="53" spans="1:7" x14ac:dyDescent="0.3">
      <c r="A53" s="84"/>
      <c r="B53" s="23"/>
      <c r="C53" s="85"/>
      <c r="E53" s="23"/>
      <c r="F53" s="23"/>
      <c r="G53" s="23"/>
    </row>
    <row r="54" spans="1:7" x14ac:dyDescent="0.3">
      <c r="A54" s="84"/>
      <c r="B54" s="23"/>
      <c r="C54" s="85"/>
      <c r="E54" s="23"/>
      <c r="F54" s="23"/>
      <c r="G54" s="23"/>
    </row>
    <row r="55" spans="1:7" x14ac:dyDescent="0.3">
      <c r="A55" s="84"/>
      <c r="B55" s="23"/>
      <c r="C55" s="85"/>
      <c r="E55" s="23"/>
      <c r="F55" s="23"/>
      <c r="G55" s="23"/>
    </row>
    <row r="56" spans="1:7" x14ac:dyDescent="0.3">
      <c r="A56" s="84" t="s">
        <v>86</v>
      </c>
      <c r="B56" s="23"/>
      <c r="C56" s="87"/>
      <c r="E56" s="23"/>
      <c r="F56" s="23"/>
      <c r="G56" s="23"/>
    </row>
    <row r="57" spans="1:7" x14ac:dyDescent="0.3">
      <c r="A57" s="84"/>
      <c r="B57" s="23"/>
      <c r="C57" s="88" t="s">
        <v>100</v>
      </c>
      <c r="E57" s="23"/>
      <c r="F57" s="23"/>
      <c r="G57" s="23"/>
    </row>
  </sheetData>
  <mergeCells count="1">
    <mergeCell ref="A6:A7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ОПУ</vt:lpstr>
      <vt:lpstr>Баланс</vt:lpstr>
      <vt:lpstr>Капитал</vt:lpstr>
      <vt:lpstr>ОДДС</vt:lpstr>
      <vt:lpstr>ОПУ!_Toc99674028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Mikhail Galanov</dc:creator>
  <cp:lastModifiedBy>Mikhail Galanov</cp:lastModifiedBy>
  <cp:lastPrinted>2023-05-05T13:43:08Z</cp:lastPrinted>
  <dcterms:created xsi:type="dcterms:W3CDTF">2023-05-04T08:29:45Z</dcterms:created>
  <dcterms:modified xsi:type="dcterms:W3CDTF">2024-11-02T10:34:42Z</dcterms:modified>
</cp:coreProperties>
</file>