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seidakhmetova\Documents\отчетность\01102023\KASE\"/>
    </mc:Choice>
  </mc:AlternateContent>
  <xr:revisionPtr revIDLastSave="0" documentId="13_ncr:1_{AE5DBCBC-C405-4882-A0D3-9DFBE5975EC8}" xr6:coauthVersionLast="47" xr6:coauthVersionMax="47" xr10:uidLastSave="{00000000-0000-0000-0000-000000000000}"/>
  <bookViews>
    <workbookView xWindow="-28920" yWindow="-120" windowWidth="29040" windowHeight="15840" activeTab="1" xr2:uid="{02F47899-BA20-4A1C-932C-85372FF83AB0}"/>
  </bookViews>
  <sheets>
    <sheet name="Ф1" sheetId="2" r:id="rId1"/>
    <sheet name="Ф2" sheetId="1" r:id="rId2"/>
    <sheet name="Ф3" sheetId="4" r:id="rId3"/>
    <sheet name="Ф4" sheetId="3" r:id="rId4"/>
  </sheets>
  <definedNames>
    <definedName name="_xlnm.Print_Area" localSheetId="0">Ф1!$A$1:$D$51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 l="1"/>
  <c r="L12" i="3"/>
  <c r="L13" i="3"/>
  <c r="L11" i="3"/>
  <c r="D24" i="1"/>
  <c r="C24" i="1"/>
  <c r="D12" i="1"/>
  <c r="C12" i="1"/>
  <c r="C42" i="2"/>
  <c r="C34" i="2"/>
  <c r="F24" i="1"/>
  <c r="E24" i="1"/>
  <c r="E12" i="1"/>
  <c r="F12" i="1"/>
  <c r="L18" i="3"/>
  <c r="D42" i="2"/>
  <c r="D44" i="2" s="1"/>
  <c r="D34" i="2"/>
  <c r="C23" i="2"/>
  <c r="D23" i="2"/>
  <c r="H30" i="3"/>
  <c r="H29" i="3"/>
  <c r="B30" i="3"/>
  <c r="B29" i="3"/>
  <c r="B5" i="3"/>
  <c r="A5" i="4"/>
  <c r="C67" i="4"/>
  <c r="C66" i="4"/>
  <c r="A67" i="4"/>
  <c r="A66" i="4"/>
  <c r="E40" i="1"/>
  <c r="E39" i="1"/>
  <c r="A40" i="1"/>
  <c r="A39" i="1"/>
  <c r="D52" i="4"/>
  <c r="F28" i="1" l="1"/>
  <c r="F32" i="1" s="1"/>
  <c r="D28" i="1"/>
  <c r="D32" i="1" s="1"/>
  <c r="E28" i="1"/>
  <c r="E32" i="1" s="1"/>
  <c r="C28" i="1"/>
  <c r="C32" i="1" s="1"/>
  <c r="C44" i="2"/>
  <c r="J24" i="3"/>
  <c r="H24" i="3"/>
  <c r="F24" i="3"/>
  <c r="D24" i="3"/>
  <c r="D45" i="4" l="1"/>
  <c r="D25" i="4"/>
  <c r="L22" i="3"/>
  <c r="L21" i="3"/>
  <c r="L20" i="3"/>
  <c r="D15" i="3"/>
  <c r="F15" i="3"/>
  <c r="H15" i="3"/>
  <c r="L15" i="3" s="1"/>
  <c r="D36" i="4" l="1"/>
  <c r="L24" i="3"/>
  <c r="C52" i="4"/>
  <c r="C45" i="4"/>
  <c r="C25" i="4"/>
  <c r="C36" i="4" l="1"/>
  <c r="D39" i="4"/>
  <c r="D54" i="4" s="1"/>
  <c r="D56" i="4" s="1"/>
  <c r="D59" i="4" s="1"/>
  <c r="C39" i="4" l="1"/>
  <c r="C54" i="4" s="1"/>
  <c r="C56" i="4" l="1"/>
  <c r="C59" i="4" s="1"/>
</calcChain>
</file>

<file path=xl/sharedStrings.xml><?xml version="1.0" encoding="utf-8"?>
<sst xmlns="http://schemas.openxmlformats.org/spreadsheetml/2006/main" count="145" uniqueCount="117">
  <si>
    <t>Акционерное Общество «Дочерняя Организация</t>
  </si>
  <si>
    <t>Народного Банка Казахстана «Halyk Finance»</t>
  </si>
  <si>
    <t>(в тысячах Казахстанских Тенге)</t>
  </si>
  <si>
    <t>Приме-
чания</t>
  </si>
  <si>
    <t>Процентный доход</t>
  </si>
  <si>
    <t>Процентный расход</t>
  </si>
  <si>
    <t>ЧИСТЫЙ ПРОЦЕНТНЫЙ ДОХОД</t>
  </si>
  <si>
    <t>Чистая прибыль по операциям с финансовыми активами по справедливой стоимости через прибыль или убыток</t>
  </si>
  <si>
    <t>Чистая прибыль/(убыток) по операциям с иностранной валютой</t>
  </si>
  <si>
    <t>Комиссионные доходы</t>
  </si>
  <si>
    <t>Комиссионные расходы</t>
  </si>
  <si>
    <t>Чистая реализованная прибыль/(убыток) от финансовых активов, оцениваемых по справедливой стоимости через прочий совокупный доход</t>
  </si>
  <si>
    <t>Восстановление резервов под ожидаемые кредитные убытки по финансовым активам, оцениваемым по справедливой стоимости через прочий совокупный доход</t>
  </si>
  <si>
    <t>Доходы по дивидендам</t>
  </si>
  <si>
    <t>(Формирование)/восстановление резерва под ожидаемые кредитные убытки</t>
  </si>
  <si>
    <t>Прочие доходы, нетто</t>
  </si>
  <si>
    <t>ЧИСТЫЕ НЕПРОЦЕНТНЫЕ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</si>
  <si>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</si>
  <si>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</si>
  <si>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</si>
  <si>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</si>
  <si>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>От имени Правления Компании:</t>
  </si>
  <si>
    <t>Сейдахметова Б.Е.</t>
  </si>
  <si>
    <t>Главный бухгалтер</t>
  </si>
  <si>
    <t>АКТИВЫ:</t>
  </si>
  <si>
    <t>Денежные средства и их эквиваленты</t>
  </si>
  <si>
    <t>Средства в банках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</si>
  <si>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</si>
  <si>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</si>
  <si>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Инвестиционная недвижимость</t>
  </si>
  <si>
    <t>Основные средства</t>
  </si>
  <si>
    <t>Нематериальные активы</t>
  </si>
  <si>
    <t>Дебиторская задолженность</t>
  </si>
  <si>
    <t>Требования по текущему налогу на прибыль</t>
  </si>
  <si>
    <t>Отложенные налоговые активы</t>
  </si>
  <si>
    <t>Прочие активы</t>
  </si>
  <si>
    <t>ИТОГО АКТИВЫ</t>
  </si>
  <si>
    <t>ОБЯЗАТЕЛЬСТВА И КАПИТАЛ</t>
  </si>
  <si>
    <t>ОБЯЗАТЕЛЬСТВА:</t>
  </si>
  <si>
    <t>Займы, полученные от связанных сторон</t>
  </si>
  <si>
    <t>Обязательства по договорам репо</t>
  </si>
  <si>
    <t>Прочие обязательства</t>
  </si>
  <si>
    <t>Итого обязательства</t>
  </si>
  <si>
    <t>КАПИТАЛ:</t>
  </si>
  <si>
    <t>Акционерный капитал – простые акции</t>
  </si>
  <si>
    <t>Акционерный капитал – привилегированные акции</t>
  </si>
  <si>
    <t>Резерв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</si>
  <si>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</si>
  <si>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Итого капитал</t>
  </si>
  <si>
    <t xml:space="preserve"> </t>
  </si>
  <si>
    <t>ИТОГО ОБЯЗАТЕЛЬСТВА И КАПИТАЛ</t>
  </si>
  <si>
    <t>check</t>
  </si>
  <si>
    <t>Акционерный капитал простые
акции</t>
  </si>
  <si>
    <t>Акционерный капитал
привилеги-рованные акции</t>
  </si>
  <si>
    <t xml:space="preserve">Резерв переоценки финансовых активов, оцениваемых по справедливой стоимости через прочий совокупный 
доход </t>
  </si>
  <si>
    <t xml:space="preserve"> Нераспреде-ленная прибыль</t>
  </si>
  <si>
    <t>Итого
капитал</t>
  </si>
  <si>
    <t>Чистая прибыль</t>
  </si>
  <si>
    <t>Прочий совокупный доход</t>
  </si>
  <si>
    <t>Дивиденды объявленные и оплаченные</t>
  </si>
  <si>
    <t>Дивиденды объявленные</t>
  </si>
  <si>
    <t>ДВИЖЕНИЕ ДЕНЕЖНЫХ СРЕДСТВ ОТ ОПЕРАЦИОННОЙ ДЕЯТЕЛЬНОСТИ:</t>
  </si>
  <si>
    <t>Проценты, полученные от финансовых активов по справедливой стоимости через прибыль или убыток</t>
  </si>
  <si>
    <t>Проценты, полученные от финансовых активов, оцениваемых по справедливой стоимости через прочий совокупный доход</t>
  </si>
  <si>
    <t>Проценты, полученные от транзакций обратное репо</t>
  </si>
  <si>
    <t>Проценты, полученные от средств в кредитных учреждениях</t>
  </si>
  <si>
    <t>Доход от дивидендов, полученный</t>
  </si>
  <si>
    <t>Комиссионные доходы, полученные</t>
  </si>
  <si>
    <t>Чистая прибыль, полученная по операциям с финансовыми активами по справедливой стоимости через прибыль или убыток</t>
  </si>
  <si>
    <t>Чистая реализованная прибыль полученная/(убыток уплаченный) от финансовых активов, оцениваемых по справедливой стоимости через прочий совокупный доход</t>
  </si>
  <si>
    <t>Проценты, уплаченные по займам от связанных сторон</t>
  </si>
  <si>
    <t>Проценты, уплаченные по транзакциям репо</t>
  </si>
  <si>
    <t>Комиссионные расходы, уплаченные</t>
  </si>
  <si>
    <t>Операционные расходы, уплаченные</t>
  </si>
  <si>
    <t>Прочие доходы полученные/(расходы) уплаченные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</si>
  <si>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</si>
  <si>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</si>
  <si>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</si>
  <si>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 оцениваемые по справедливой стоимости через прочий совокупный доход</t>
  </si>
  <si>
    <t>Приток денежных средств от операционной деятельности до налогообложения</t>
  </si>
  <si>
    <t>Налог на прибыль полученный/(уплаченный)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</si>
  <si>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</si>
  <si>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</si>
  <si>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</si>
  <si>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Приобретение инвестиционной недвижимости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</si>
  <si>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</si>
  <si>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</si>
  <si>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Дивиденды уплаченные</t>
  </si>
  <si>
    <t>Поступление займа от связанной стороны</t>
  </si>
  <si>
    <t>Погашение займа от связанной стороны</t>
  </si>
  <si>
    <t>Чистый отток денежных средств от финансовой деятельности</t>
  </si>
  <si>
    <t>ЧИСТОЕ УВЕЛИЧЕНИЕ/(УМЕНЬШЕНИЕ) ДЕНЕЖНЫХ СРЕДСТВ И ИХ ЭКВИВАЛЕНТОВ</t>
  </si>
  <si>
    <t>Влияние изменения курса иностранной валюты на денежные средства и их эквиваленты</t>
  </si>
  <si>
    <t>ЧИСТЫЕ ИЗМЕНЕНИЯ ДЕНЕЖНЫХ СРЕДСТВ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</si>
  <si>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</si>
  <si>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</si>
  <si>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Примечания</t>
  </si>
  <si>
    <t>Период, закончившийся</t>
  </si>
  <si>
    <t>Прибыль на акцию, в тенге</t>
  </si>
  <si>
    <t>Промежуточный сокращенный</t>
  </si>
  <si>
    <t>2022 года</t>
  </si>
  <si>
    <t>Джамышева Н.Н.</t>
  </si>
  <si>
    <t>Член Правления - заместитель председателя Правления</t>
  </si>
  <si>
    <t>Промежуточный сокращенный Отчет о прибылях и убытках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</si>
  <si>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</si>
  <si>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</si>
  <si>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>31 декабря
2022 года</t>
  </si>
  <si>
    <t>Обязательства по текущему налогу на прибыль</t>
  </si>
  <si>
    <t>2023 года</t>
  </si>
  <si>
    <t>Отчет о финансовом положении на 30 сентября 2023 года</t>
  </si>
  <si>
    <t>за период, закончившийся 30 сентября 2023 года</t>
  </si>
  <si>
    <t>30 сентября 
2023 года</t>
  </si>
  <si>
    <t>3 месяца, закончившихся 30 сентября 2023 года</t>
  </si>
  <si>
    <t>3 месяца, закончившихся 30 сентября 2022 года</t>
  </si>
  <si>
    <t>9 месяцев, закончившихся 30 сентября 2023 года</t>
  </si>
  <si>
    <t>9 месяцев, закончившихся 30 сентября 2022 года</t>
  </si>
  <si>
    <t>30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</si>
</sst>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2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10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sz val="8"/>
      <name val="Arial"/>
      <family val="2"/>
      <charset val="204"/>
    </font>
    <font>
      <sz val="10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3" fillId="0" borderId="0"/>
    <xf numFmtId="165" fontId="4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/>
    <xf numFmtId="0" fontId="5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14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10" fillId="0" borderId="0" xfId="2" applyFont="1" applyAlignment="1">
      <alignment vertical="center"/>
    </xf>
    <xf numFmtId="164" fontId="11" fillId="0" borderId="0" xfId="1" applyNumberFormat="1" applyFont="1"/>
    <xf numFmtId="0" fontId="12" fillId="0" borderId="1" xfId="2" applyFont="1" applyBorder="1" applyAlignment="1">
      <alignment vertical="center"/>
    </xf>
    <xf numFmtId="164" fontId="11" fillId="0" borderId="1" xfId="1" applyNumberFormat="1" applyFont="1" applyBorder="1"/>
    <xf numFmtId="0" fontId="12" fillId="0" borderId="0" xfId="2" applyFont="1" applyAlignment="1">
      <alignment vertical="center"/>
    </xf>
    <xf numFmtId="0" fontId="11" fillId="0" borderId="0" xfId="1" applyFont="1"/>
    <xf numFmtId="0" fontId="13" fillId="0" borderId="1" xfId="2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1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9" fillId="0" borderId="2" xfId="0" applyFont="1" applyBorder="1"/>
    <xf numFmtId="164" fontId="11" fillId="0" borderId="2" xfId="1" applyNumberFormat="1" applyFont="1" applyBorder="1"/>
    <xf numFmtId="0" fontId="14" fillId="0" borderId="0" xfId="0" applyFont="1"/>
    <xf numFmtId="164" fontId="3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0" borderId="0" xfId="1" applyFont="1"/>
    <xf numFmtId="0" fontId="16" fillId="0" borderId="0" xfId="0" applyFont="1"/>
    <xf numFmtId="0" fontId="16" fillId="0" borderId="1" xfId="0" applyFont="1" applyBorder="1"/>
    <xf numFmtId="0" fontId="9" fillId="0" borderId="1" xfId="1" applyFont="1" applyBorder="1"/>
    <xf numFmtId="0" fontId="9" fillId="0" borderId="0" xfId="1" applyFont="1"/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0" xfId="0" applyFont="1" applyAlignment="1">
      <alignment vertical="center"/>
    </xf>
    <xf numFmtId="16" fontId="18" fillId="0" borderId="0" xfId="1" applyNumberFormat="1" applyFont="1" applyAlignment="1">
      <alignment vertical="center"/>
    </xf>
    <xf numFmtId="0" fontId="19" fillId="0" borderId="0" xfId="1" applyFont="1" applyAlignment="1">
      <alignment horizontal="center"/>
    </xf>
    <xf numFmtId="16" fontId="18" fillId="0" borderId="1" xfId="1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4" fontId="22" fillId="0" borderId="0" xfId="3" applyNumberFormat="1" applyFont="1"/>
    <xf numFmtId="0" fontId="24" fillId="0" borderId="0" xfId="1" applyFont="1"/>
    <xf numFmtId="0" fontId="9" fillId="0" borderId="1" xfId="0" applyFont="1" applyBorder="1"/>
    <xf numFmtId="0" fontId="24" fillId="0" borderId="1" xfId="1" applyFont="1" applyBorder="1"/>
    <xf numFmtId="0" fontId="9" fillId="0" borderId="0" xfId="1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3" fillId="0" borderId="0" xfId="0" applyNumberFormat="1" applyFont="1"/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164" fontId="22" fillId="0" borderId="0" xfId="0" applyNumberFormat="1" applyFont="1"/>
    <xf numFmtId="0" fontId="22" fillId="0" borderId="0" xfId="0" applyFont="1"/>
    <xf numFmtId="0" fontId="26" fillId="2" borderId="0" xfId="0" applyFont="1" applyFill="1" applyAlignment="1">
      <alignment horizontal="left" vertical="center" wrapText="1"/>
    </xf>
    <xf numFmtId="0" fontId="12" fillId="2" borderId="1" xfId="0" applyFont="1" applyFill="1" applyBorder="1"/>
    <xf numFmtId="0" fontId="11" fillId="0" borderId="1" xfId="0" applyFont="1" applyBorder="1"/>
    <xf numFmtId="166" fontId="25" fillId="2" borderId="1" xfId="4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4" fontId="13" fillId="0" borderId="2" xfId="0" applyNumberFormat="1" applyFont="1" applyBorder="1"/>
    <xf numFmtId="0" fontId="11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9" fillId="0" borderId="0" xfId="0" applyFont="1"/>
    <xf numFmtId="3" fontId="0" fillId="0" borderId="0" xfId="0" applyNumberFormat="1"/>
    <xf numFmtId="3" fontId="12" fillId="0" borderId="0" xfId="0" applyNumberFormat="1" applyFont="1" applyAlignment="1">
      <alignment vertical="center"/>
    </xf>
    <xf numFmtId="0" fontId="31" fillId="0" borderId="0" xfId="1" applyFont="1"/>
    <xf numFmtId="0" fontId="12" fillId="0" borderId="0" xfId="0" applyFont="1" applyAlignment="1">
      <alignment horizontal="right" vertical="center"/>
    </xf>
    <xf numFmtId="0" fontId="30" fillId="0" borderId="0" xfId="0" applyFont="1"/>
    <xf numFmtId="0" fontId="12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7" fillId="0" borderId="0" xfId="0" applyFont="1"/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0" borderId="1" xfId="1" applyFont="1" applyBorder="1"/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3" fontId="13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</cellXfs>
  <cellStyles count="5">
    <cellStyle name="Comma 2" xfId="4" xr:uid="{9B46BAF1-6135-4B49-9334-62810E779931}"/>
    <cellStyle name="Normal 2" xfId="3" xr:uid="{97CE4E87-5344-439A-885A-2A977BF33E35}"/>
    <cellStyle name="Normal 2 2" xfId="2" xr:uid="{4C788B8D-F0AC-439E-91E3-2A937CE56179}"/>
    <cellStyle name="Normal 3" xfId="1" xr:uid="{E17FD611-0FFB-44AD-9EA7-1FBD17C46ABB}"/>
    <cellStyle name="Обычный" xfId="0" builtinId="0"/>
  </cellStyles>
  <dxfs count="0"/>
  <tableStyles count="0" defaultTableStyle="TableStyleMedium2" defaultPivotStyle="PivotStyleLight16"/>
  <colors>
    <mruColors>
      <color rgb="FFDCC5ED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C753-8E2F-4907-AF0C-CCCA9FD79509}">
  <sheetPr>
    <tabColor rgb="FF92D050"/>
    <pageSetUpPr fitToPage="1"/>
  </sheetPr>
  <dimension ref="A1:D51"/>
  <sheetViews>
    <sheetView zoomScaleNormal="100" workbookViewId="0">
      <selection activeCell="C44" sqref="C44"/>
    </sheetView>
  </sheetViews>
  <sheetFormatPr defaultRowHeight="15" x14ac:dyDescent="0.25"/>
  <cols>
    <col min="1" max="1" width="44.42578125" customWidth="1"/>
    <col min="2" max="2" width="11.140625" bestFit="1" customWidth="1"/>
    <col min="3" max="4" width="14.28515625" customWidth="1"/>
    <col min="8" max="8" width="24.85546875" bestFit="1" customWidth="1"/>
    <col min="9" max="9" width="14.28515625" customWidth="1"/>
  </cols>
  <sheetData>
    <row r="1" spans="1:4" x14ac:dyDescent="0.25">
      <c r="A1" s="35" t="s">
        <v>0</v>
      </c>
      <c r="B1" s="14"/>
      <c r="C1" s="10"/>
      <c r="D1" s="10"/>
    </row>
    <row r="2" spans="1:4" x14ac:dyDescent="0.25">
      <c r="A2" s="35" t="s">
        <v>1</v>
      </c>
      <c r="B2" s="14"/>
      <c r="C2" s="10"/>
      <c r="D2" s="10"/>
    </row>
    <row r="3" spans="1:4" x14ac:dyDescent="0.25">
      <c r="A3" s="14"/>
      <c r="B3" s="14"/>
      <c r="C3" s="10"/>
      <c r="D3" s="10"/>
    </row>
    <row r="4" spans="1:4" x14ac:dyDescent="0.25">
      <c r="A4" s="36" t="s">
        <v>99</v>
      </c>
      <c r="B4" s="14"/>
      <c r="C4" s="10"/>
      <c r="D4" s="10"/>
    </row>
    <row r="5" spans="1:4" x14ac:dyDescent="0.25">
      <c r="A5" s="36" t="s">
        <v>109</v>
      </c>
      <c r="B5" s="14"/>
      <c r="C5" s="10"/>
      <c r="D5" s="10"/>
    </row>
    <row r="6" spans="1:4" x14ac:dyDescent="0.25">
      <c r="A6" s="14"/>
      <c r="B6" s="14"/>
      <c r="C6" s="10"/>
      <c r="D6" s="10"/>
    </row>
    <row r="7" spans="1:4" x14ac:dyDescent="0.25">
      <c r="A7" s="37" t="s">
        <v>2</v>
      </c>
      <c r="B7" s="14"/>
      <c r="C7" s="10"/>
      <c r="D7" s="10"/>
    </row>
    <row r="8" spans="1:4" x14ac:dyDescent="0.25">
      <c r="A8" s="38"/>
      <c r="B8" s="14"/>
      <c r="C8" s="39"/>
      <c r="D8" s="39"/>
    </row>
    <row r="9" spans="1:4" ht="22.5" x14ac:dyDescent="0.25">
      <c r="A9" s="40"/>
      <c r="B9" s="7" t="s">
        <v>3</v>
      </c>
      <c r="C9" s="8" t="s">
        <v>111</v>
      </c>
      <c r="D9" s="8" t="s">
        <v>106</v>
      </c>
    </row>
    <row r="10" spans="1:4" x14ac:dyDescent="0.25">
      <c r="A10" s="41" t="s">
        <v>24</v>
      </c>
      <c r="B10" s="14"/>
      <c r="C10" s="10"/>
      <c r="D10" s="10"/>
    </row>
    <row r="11" spans="1:4" x14ac:dyDescent="0.25">
      <c r="A11" s="42" t="s">
        <v>25</v>
      </c>
      <c r="B11" s="108">
        <v>12</v>
      </c>
      <c r="C11" s="10">
        <v>2676763</v>
      </c>
      <c r="D11" s="10">
        <v>1318743</v>
      </c>
    </row>
    <row r="12" spans="1:4" x14ac:dyDescent="0.25">
      <c r="A12" s="42" t="s">
        <v>26</v>
      </c>
      <c r="B12" s="108"/>
      <c r="C12" s="10">
        <v>0</v>
      </c>
      <c r="D12" s="10">
        <v>0</v>
      </c>
    </row>
    <row r="13" spans="1:4" ht="31.5" x14ac:dyDescent="0.25">
      <c r="A13" s="42" t="s">
        <v>27</v>
      </c>
      <c r="B13" s="108">
        <v>13</v>
      </c>
      <c r="C13" s="10">
        <v>43579623</v>
      </c>
      <c r="D13" s="10">
        <v>47060338</v>
      </c>
    </row>
    <row r="14" spans="1:4" ht="31.5" x14ac:dyDescent="0.25">
      <c r="A14" s="42" t="s">
        <v>28</v>
      </c>
      <c r="B14" s="108">
        <v>14</v>
      </c>
      <c r="C14" s="10">
        <v>4309696</v>
      </c>
      <c r="D14" s="10">
        <v>4347139</v>
      </c>
    </row>
    <row r="15" spans="1:4" x14ac:dyDescent="0.25">
      <c r="A15" s="42" t="s">
        <v>29</v>
      </c>
      <c r="B15" s="108"/>
      <c r="C15" s="10">
        <v>36944</v>
      </c>
      <c r="D15" s="10">
        <v>36847</v>
      </c>
    </row>
    <row r="16" spans="1:4" x14ac:dyDescent="0.25">
      <c r="A16" s="42" t="s">
        <v>30</v>
      </c>
      <c r="B16" s="108"/>
      <c r="C16" s="10">
        <v>193438</v>
      </c>
      <c r="D16" s="10">
        <v>209083</v>
      </c>
    </row>
    <row r="17" spans="1:4" x14ac:dyDescent="0.25">
      <c r="A17" s="42" t="s">
        <v>31</v>
      </c>
      <c r="B17" s="108"/>
      <c r="C17" s="10">
        <v>305906</v>
      </c>
      <c r="D17" s="10">
        <v>325079</v>
      </c>
    </row>
    <row r="18" spans="1:4" x14ac:dyDescent="0.25">
      <c r="A18" s="42" t="s">
        <v>32</v>
      </c>
      <c r="B18" s="108">
        <v>15</v>
      </c>
      <c r="C18" s="10">
        <v>863563</v>
      </c>
      <c r="D18" s="10">
        <v>1935633</v>
      </c>
    </row>
    <row r="19" spans="1:4" x14ac:dyDescent="0.25">
      <c r="A19" s="43" t="s">
        <v>33</v>
      </c>
      <c r="B19" s="108"/>
      <c r="C19" s="10">
        <v>0</v>
      </c>
      <c r="D19" s="10">
        <v>0</v>
      </c>
    </row>
    <row r="20" spans="1:4" x14ac:dyDescent="0.25">
      <c r="A20" s="43" t="s">
        <v>34</v>
      </c>
      <c r="B20" s="108"/>
      <c r="C20" s="10">
        <v>56568</v>
      </c>
      <c r="D20" s="10">
        <v>40934</v>
      </c>
    </row>
    <row r="21" spans="1:4" x14ac:dyDescent="0.25">
      <c r="A21" s="44" t="s">
        <v>35</v>
      </c>
      <c r="B21" s="109">
        <v>16</v>
      </c>
      <c r="C21" s="12">
        <v>146146</v>
      </c>
      <c r="D21" s="12">
        <v>85465</v>
      </c>
    </row>
    <row r="22" spans="1:4" x14ac:dyDescent="0.25">
      <c r="A22" s="43"/>
      <c r="B22" s="108"/>
      <c r="C22" s="10"/>
      <c r="D22" s="10"/>
    </row>
    <row r="23" spans="1:4" x14ac:dyDescent="0.25">
      <c r="A23" s="45" t="s">
        <v>36</v>
      </c>
      <c r="B23" s="110"/>
      <c r="C23" s="16">
        <f>SUM(C11:C21)</f>
        <v>52168647</v>
      </c>
      <c r="D23" s="16">
        <f>SUM(D11:D21)</f>
        <v>55359261</v>
      </c>
    </row>
    <row r="24" spans="1:4" x14ac:dyDescent="0.25">
      <c r="A24" s="46"/>
      <c r="B24" s="108"/>
      <c r="C24" s="10"/>
      <c r="D24" s="10"/>
    </row>
    <row r="25" spans="1:4" x14ac:dyDescent="0.25">
      <c r="A25" s="47" t="s">
        <v>37</v>
      </c>
      <c r="B25" s="108"/>
      <c r="C25" s="10"/>
      <c r="D25" s="10"/>
    </row>
    <row r="26" spans="1:4" x14ac:dyDescent="0.25">
      <c r="A26" s="47"/>
      <c r="B26" s="108"/>
      <c r="C26" s="10"/>
      <c r="D26" s="10"/>
    </row>
    <row r="27" spans="1:4" x14ac:dyDescent="0.25">
      <c r="A27" s="46" t="s">
        <v>38</v>
      </c>
      <c r="B27" s="108"/>
      <c r="C27" s="10"/>
      <c r="D27" s="10"/>
    </row>
    <row r="28" spans="1:4" x14ac:dyDescent="0.25">
      <c r="A28" s="19"/>
      <c r="B28" s="108"/>
      <c r="C28" s="10"/>
      <c r="D28" s="10"/>
    </row>
    <row r="29" spans="1:4" x14ac:dyDescent="0.25">
      <c r="A29" s="42" t="s">
        <v>39</v>
      </c>
      <c r="B29" s="108">
        <v>17</v>
      </c>
      <c r="C29" s="10">
        <v>11928210</v>
      </c>
      <c r="D29" s="10">
        <v>16064837</v>
      </c>
    </row>
    <row r="30" spans="1:4" x14ac:dyDescent="0.25">
      <c r="A30" s="42" t="s">
        <v>40</v>
      </c>
      <c r="B30" s="108">
        <v>18</v>
      </c>
      <c r="C30" s="10">
        <v>12358467</v>
      </c>
      <c r="D30" s="10">
        <v>14472756</v>
      </c>
    </row>
    <row r="31" spans="1:4" x14ac:dyDescent="0.25">
      <c r="A31" s="42" t="s">
        <v>107</v>
      </c>
      <c r="B31" s="108"/>
      <c r="C31" s="10">
        <v>7699</v>
      </c>
      <c r="D31" s="10">
        <v>4840</v>
      </c>
    </row>
    <row r="32" spans="1:4" x14ac:dyDescent="0.25">
      <c r="A32" s="44" t="s">
        <v>41</v>
      </c>
      <c r="B32" s="109"/>
      <c r="C32" s="12">
        <v>607777</v>
      </c>
      <c r="D32" s="12">
        <v>271278</v>
      </c>
    </row>
    <row r="33" spans="1:4" x14ac:dyDescent="0.25">
      <c r="A33" s="48"/>
      <c r="B33" s="108"/>
      <c r="C33" s="10"/>
      <c r="D33" s="10"/>
    </row>
    <row r="34" spans="1:4" x14ac:dyDescent="0.25">
      <c r="A34" s="49" t="s">
        <v>42</v>
      </c>
      <c r="B34" s="110"/>
      <c r="C34" s="16">
        <f>SUM(C29:C32)</f>
        <v>24902153</v>
      </c>
      <c r="D34" s="16">
        <f>SUM(D29:D32)</f>
        <v>30813711</v>
      </c>
    </row>
    <row r="35" spans="1:4" x14ac:dyDescent="0.25">
      <c r="A35" s="46"/>
      <c r="B35" s="108"/>
      <c r="C35" s="10"/>
      <c r="D35" s="10"/>
    </row>
    <row r="36" spans="1:4" x14ac:dyDescent="0.25">
      <c r="A36" s="46" t="s">
        <v>43</v>
      </c>
      <c r="B36" s="108"/>
      <c r="C36" s="10"/>
      <c r="D36" s="10"/>
    </row>
    <row r="37" spans="1:4" x14ac:dyDescent="0.25">
      <c r="A37" s="43" t="s">
        <v>44</v>
      </c>
      <c r="B37" s="108">
        <v>19</v>
      </c>
      <c r="C37" s="10">
        <v>11240188</v>
      </c>
      <c r="D37" s="10">
        <v>11240188</v>
      </c>
    </row>
    <row r="38" spans="1:4" ht="21" x14ac:dyDescent="0.25">
      <c r="A38" s="43" t="s">
        <v>45</v>
      </c>
      <c r="B38" s="14"/>
      <c r="C38" s="10">
        <v>0</v>
      </c>
      <c r="D38" s="10">
        <v>0</v>
      </c>
    </row>
    <row r="39" spans="1:4" ht="31.5" x14ac:dyDescent="0.25">
      <c r="A39" s="42" t="s">
        <v>46</v>
      </c>
      <c r="B39" s="14"/>
      <c r="C39" s="10">
        <v>-218609</v>
      </c>
      <c r="D39" s="10">
        <v>-141586</v>
      </c>
    </row>
    <row r="40" spans="1:4" x14ac:dyDescent="0.25">
      <c r="A40" s="50" t="s">
        <v>47</v>
      </c>
      <c r="B40" s="111"/>
      <c r="C40" s="12">
        <v>16244915</v>
      </c>
      <c r="D40" s="12">
        <v>13446948</v>
      </c>
    </row>
    <row r="41" spans="1:4" x14ac:dyDescent="0.25">
      <c r="A41" s="51"/>
      <c r="B41" s="14"/>
      <c r="C41" s="10"/>
      <c r="D41" s="10"/>
    </row>
    <row r="42" spans="1:4" x14ac:dyDescent="0.25">
      <c r="A42" s="52" t="s">
        <v>48</v>
      </c>
      <c r="B42" s="33"/>
      <c r="C42" s="16">
        <f>SUM(C37:C40)</f>
        <v>27266494</v>
      </c>
      <c r="D42" s="16">
        <f>SUM(D37:D40)</f>
        <v>24545550</v>
      </c>
    </row>
    <row r="43" spans="1:4" x14ac:dyDescent="0.25">
      <c r="A43" s="51" t="s">
        <v>49</v>
      </c>
      <c r="B43" s="14"/>
      <c r="C43" s="10"/>
      <c r="D43" s="10"/>
    </row>
    <row r="44" spans="1:4" x14ac:dyDescent="0.25">
      <c r="A44" s="52" t="s">
        <v>50</v>
      </c>
      <c r="B44" s="33"/>
      <c r="C44" s="16">
        <f>C34+C42</f>
        <v>52168647</v>
      </c>
      <c r="D44" s="16">
        <f>D42+D34</f>
        <v>55359261</v>
      </c>
    </row>
    <row r="45" spans="1:4" x14ac:dyDescent="0.25">
      <c r="A45" s="53" t="s">
        <v>51</v>
      </c>
      <c r="B45" s="54"/>
      <c r="C45" s="55">
        <v>0</v>
      </c>
      <c r="D45" s="55">
        <v>0.85063999891281128</v>
      </c>
    </row>
    <row r="46" spans="1:4" x14ac:dyDescent="0.25">
      <c r="A46" s="14"/>
      <c r="B46" s="14"/>
      <c r="C46" s="10"/>
      <c r="D46" s="10"/>
    </row>
    <row r="47" spans="1:4" x14ac:dyDescent="0.25">
      <c r="A47" s="28" t="s">
        <v>21</v>
      </c>
      <c r="B47" s="10"/>
      <c r="C47" s="14"/>
      <c r="D47" s="56"/>
    </row>
    <row r="48" spans="1:4" x14ac:dyDescent="0.25">
      <c r="A48" s="28"/>
      <c r="B48" s="10"/>
      <c r="C48" s="14"/>
      <c r="D48" s="56"/>
    </row>
    <row r="49" spans="1:4" x14ac:dyDescent="0.25">
      <c r="A49" s="57"/>
      <c r="B49" s="10"/>
      <c r="C49" s="33"/>
      <c r="D49" s="58"/>
    </row>
    <row r="50" spans="1:4" x14ac:dyDescent="0.25">
      <c r="A50" s="34" t="s">
        <v>101</v>
      </c>
      <c r="B50" s="10"/>
      <c r="C50" s="34" t="s">
        <v>22</v>
      </c>
      <c r="D50" s="56"/>
    </row>
    <row r="51" spans="1:4" ht="24" customHeight="1" x14ac:dyDescent="0.25">
      <c r="A51" s="59" t="s">
        <v>102</v>
      </c>
      <c r="B51" s="10"/>
      <c r="C51" s="34" t="s">
        <v>23</v>
      </c>
      <c r="D51" s="56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CCA-5C43-4538-A3CF-163D5C0A2934}">
  <sheetPr>
    <tabColor rgb="FF92D050"/>
    <pageSetUpPr fitToPage="1"/>
  </sheetPr>
  <dimension ref="A1:I42"/>
  <sheetViews>
    <sheetView tabSelected="1" workbookViewId="0">
      <selection activeCell="E35" sqref="E35"/>
    </sheetView>
  </sheetViews>
  <sheetFormatPr defaultRowHeight="15" x14ac:dyDescent="0.25"/>
  <cols>
    <col min="1" max="1" width="64" customWidth="1"/>
    <col min="2" max="2" width="11.85546875" bestFit="1" customWidth="1"/>
    <col min="3" max="3" width="15.5703125" customWidth="1"/>
    <col min="4" max="5" width="15.85546875" customWidth="1"/>
    <col min="6" max="6" width="15.7109375" bestFit="1" customWidth="1"/>
  </cols>
  <sheetData>
    <row r="1" spans="1:9" s="2" customFormat="1" ht="15.75" x14ac:dyDescent="0.2">
      <c r="A1" s="1" t="s">
        <v>0</v>
      </c>
    </row>
    <row r="2" spans="1:9" s="2" customFormat="1" ht="15.75" x14ac:dyDescent="0.2">
      <c r="A2" s="1" t="s">
        <v>1</v>
      </c>
    </row>
    <row r="3" spans="1:9" s="2" customFormat="1" ht="15.75" x14ac:dyDescent="0.2">
      <c r="A3" s="1"/>
    </row>
    <row r="4" spans="1:9" s="2" customFormat="1" ht="12.75" x14ac:dyDescent="0.2">
      <c r="A4" s="36" t="s">
        <v>103</v>
      </c>
    </row>
    <row r="5" spans="1:9" s="2" customFormat="1" ht="12.75" x14ac:dyDescent="0.2">
      <c r="A5" s="3" t="s">
        <v>110</v>
      </c>
    </row>
    <row r="6" spans="1:9" s="2" customFormat="1" ht="27" customHeight="1" x14ac:dyDescent="0.2">
      <c r="A6" s="4" t="s">
        <v>2</v>
      </c>
    </row>
    <row r="7" spans="1:9" s="2" customFormat="1" ht="12.75" x14ac:dyDescent="0.2">
      <c r="A7" s="5"/>
    </row>
    <row r="8" spans="1:9" s="2" customFormat="1" ht="42.75" customHeight="1" x14ac:dyDescent="0.2">
      <c r="A8" s="6"/>
      <c r="B8" s="7" t="s">
        <v>3</v>
      </c>
      <c r="C8" s="8" t="s">
        <v>112</v>
      </c>
      <c r="D8" s="8" t="s">
        <v>113</v>
      </c>
      <c r="E8" s="8" t="s">
        <v>114</v>
      </c>
      <c r="F8" s="8" t="s">
        <v>115</v>
      </c>
    </row>
    <row r="9" spans="1:9" s="2" customFormat="1" ht="15" customHeight="1" x14ac:dyDescent="0.2">
      <c r="A9" s="9" t="s">
        <v>4</v>
      </c>
      <c r="B9" s="10">
        <v>5</v>
      </c>
      <c r="C9" s="10">
        <v>1248412</v>
      </c>
      <c r="D9" s="10">
        <v>1262466</v>
      </c>
      <c r="E9" s="10">
        <v>3724631</v>
      </c>
      <c r="F9" s="10">
        <v>3784618</v>
      </c>
    </row>
    <row r="10" spans="1:9" s="2" customFormat="1" ht="15" customHeight="1" x14ac:dyDescent="0.2">
      <c r="A10" s="11" t="s">
        <v>5</v>
      </c>
      <c r="B10" s="12">
        <v>5</v>
      </c>
      <c r="C10" s="12">
        <v>-595973</v>
      </c>
      <c r="D10" s="12">
        <v>-890022</v>
      </c>
      <c r="E10" s="12">
        <v>-1994668</v>
      </c>
      <c r="F10" s="12">
        <v>-2591113</v>
      </c>
    </row>
    <row r="11" spans="1:9" s="2" customFormat="1" ht="15" customHeight="1" x14ac:dyDescent="0.2">
      <c r="A11" s="13"/>
      <c r="B11" s="14"/>
      <c r="C11" s="14"/>
      <c r="D11" s="14"/>
      <c r="E11" s="14"/>
      <c r="F11" s="14"/>
    </row>
    <row r="12" spans="1:9" s="96" customFormat="1" ht="15" customHeight="1" x14ac:dyDescent="0.2">
      <c r="A12" s="15" t="s">
        <v>6</v>
      </c>
      <c r="B12" s="16"/>
      <c r="C12" s="16">
        <f>C9+C10</f>
        <v>652439</v>
      </c>
      <c r="D12" s="16">
        <f>D9+D10</f>
        <v>372444</v>
      </c>
      <c r="E12" s="16">
        <f>E9+E10</f>
        <v>1729963</v>
      </c>
      <c r="F12" s="16">
        <f>F9+F10</f>
        <v>1193505</v>
      </c>
    </row>
    <row r="13" spans="1:9" s="2" customFormat="1" ht="15" customHeight="1" x14ac:dyDescent="0.2">
      <c r="A13" s="13"/>
      <c r="B13" s="14"/>
      <c r="C13" s="14"/>
      <c r="D13" s="14"/>
      <c r="E13" s="14"/>
      <c r="F13" s="14"/>
    </row>
    <row r="14" spans="1:9" s="2" customFormat="1" ht="21" x14ac:dyDescent="0.2">
      <c r="A14" s="17" t="s">
        <v>7</v>
      </c>
      <c r="B14" s="10">
        <v>6</v>
      </c>
      <c r="C14" s="10">
        <v>308596</v>
      </c>
      <c r="D14" s="10">
        <v>152240</v>
      </c>
      <c r="E14" s="10">
        <v>1716828</v>
      </c>
      <c r="F14" s="10">
        <v>-6720196</v>
      </c>
      <c r="I14" s="27"/>
    </row>
    <row r="15" spans="1:9" s="2" customFormat="1" ht="15" customHeight="1" x14ac:dyDescent="0.2">
      <c r="A15" s="17" t="s">
        <v>8</v>
      </c>
      <c r="B15" s="10">
        <v>7</v>
      </c>
      <c r="C15" s="10">
        <v>-187069</v>
      </c>
      <c r="D15" s="10">
        <v>-1175962</v>
      </c>
      <c r="E15" s="10">
        <v>-150158</v>
      </c>
      <c r="F15" s="10">
        <v>3053106</v>
      </c>
      <c r="I15" s="27"/>
    </row>
    <row r="16" spans="1:9" s="2" customFormat="1" ht="15" customHeight="1" x14ac:dyDescent="0.2">
      <c r="A16" s="17" t="s">
        <v>9</v>
      </c>
      <c r="B16" s="10">
        <v>8</v>
      </c>
      <c r="C16" s="10">
        <v>591284</v>
      </c>
      <c r="D16" s="10">
        <v>340716</v>
      </c>
      <c r="E16" s="10">
        <v>1858955</v>
      </c>
      <c r="F16" s="10">
        <v>821030</v>
      </c>
    </row>
    <row r="17" spans="1:6" s="2" customFormat="1" ht="15" customHeight="1" x14ac:dyDescent="0.2">
      <c r="A17" s="17" t="s">
        <v>10</v>
      </c>
      <c r="B17" s="10">
        <v>8</v>
      </c>
      <c r="C17" s="10">
        <v>-21990</v>
      </c>
      <c r="D17" s="10">
        <v>-31409</v>
      </c>
      <c r="E17" s="10">
        <v>-48454</v>
      </c>
      <c r="F17" s="10">
        <v>-92866</v>
      </c>
    </row>
    <row r="18" spans="1:6" s="2" customFormat="1" ht="31.5" x14ac:dyDescent="0.2">
      <c r="A18" s="17" t="s">
        <v>11</v>
      </c>
      <c r="B18" s="10"/>
      <c r="C18" s="10">
        <v>0</v>
      </c>
      <c r="D18" s="10">
        <v>0</v>
      </c>
      <c r="E18" s="10">
        <v>0</v>
      </c>
      <c r="F18" s="10">
        <v>0</v>
      </c>
    </row>
    <row r="19" spans="1:6" s="2" customFormat="1" ht="31.5" x14ac:dyDescent="0.2">
      <c r="A19" s="17" t="s">
        <v>12</v>
      </c>
      <c r="B19" s="10"/>
      <c r="C19" s="10">
        <v>2887</v>
      </c>
      <c r="D19" s="10">
        <v>-16091</v>
      </c>
      <c r="E19" s="10">
        <v>17468</v>
      </c>
      <c r="F19" s="10">
        <v>-44908</v>
      </c>
    </row>
    <row r="20" spans="1:6" s="2" customFormat="1" ht="15" customHeight="1" x14ac:dyDescent="0.2">
      <c r="A20" s="17" t="s">
        <v>13</v>
      </c>
      <c r="B20" s="10"/>
      <c r="C20" s="10">
        <v>40433</v>
      </c>
      <c r="D20" s="10">
        <v>36329</v>
      </c>
      <c r="E20" s="10">
        <v>256545</v>
      </c>
      <c r="F20" s="10">
        <v>104807</v>
      </c>
    </row>
    <row r="21" spans="1:6" s="2" customFormat="1" ht="21" x14ac:dyDescent="0.2">
      <c r="A21" s="17" t="s">
        <v>14</v>
      </c>
      <c r="B21" s="10"/>
      <c r="C21" s="10">
        <v>-612478</v>
      </c>
      <c r="D21" s="10">
        <v>-816934</v>
      </c>
      <c r="E21" s="10">
        <v>-612117</v>
      </c>
      <c r="F21" s="10">
        <v>-818516</v>
      </c>
    </row>
    <row r="22" spans="1:6" s="2" customFormat="1" ht="15" customHeight="1" x14ac:dyDescent="0.2">
      <c r="A22" s="18" t="s">
        <v>15</v>
      </c>
      <c r="B22" s="12"/>
      <c r="C22" s="12">
        <v>755</v>
      </c>
      <c r="D22" s="12">
        <v>523</v>
      </c>
      <c r="E22" s="12">
        <v>1537</v>
      </c>
      <c r="F22" s="12">
        <v>52095</v>
      </c>
    </row>
    <row r="23" spans="1:6" s="2" customFormat="1" ht="12.75" x14ac:dyDescent="0.2">
      <c r="A23" s="19"/>
      <c r="B23" s="10"/>
      <c r="C23" s="10"/>
      <c r="D23" s="10"/>
      <c r="E23" s="10"/>
      <c r="F23" s="10"/>
    </row>
    <row r="24" spans="1:6" s="2" customFormat="1" ht="12.75" x14ac:dyDescent="0.2">
      <c r="A24" s="20" t="s">
        <v>16</v>
      </c>
      <c r="B24" s="16"/>
      <c r="C24" s="16">
        <f t="shared" ref="C24:D24" si="0">SUM(C14:C22)</f>
        <v>122418</v>
      </c>
      <c r="D24" s="16">
        <f t="shared" si="0"/>
        <v>-1510588</v>
      </c>
      <c r="E24" s="16">
        <f>SUM(E14:E22)</f>
        <v>3040604</v>
      </c>
      <c r="F24" s="16">
        <f>SUM(F14:F22)</f>
        <v>-3645448</v>
      </c>
    </row>
    <row r="25" spans="1:6" s="2" customFormat="1" ht="12.75" x14ac:dyDescent="0.2">
      <c r="A25" s="17"/>
      <c r="B25" s="10"/>
      <c r="C25" s="10"/>
      <c r="D25" s="10"/>
      <c r="E25" s="10"/>
      <c r="F25" s="10"/>
    </row>
    <row r="26" spans="1:6" s="2" customFormat="1" ht="12.75" x14ac:dyDescent="0.2">
      <c r="A26" s="11" t="s">
        <v>17</v>
      </c>
      <c r="B26" s="12">
        <v>9</v>
      </c>
      <c r="C26" s="12">
        <v>-728686</v>
      </c>
      <c r="D26" s="12">
        <v>-365642</v>
      </c>
      <c r="E26" s="12">
        <v>-1954857</v>
      </c>
      <c r="F26" s="12">
        <v>-1143130</v>
      </c>
    </row>
    <row r="27" spans="1:6" s="2" customFormat="1" ht="12.75" x14ac:dyDescent="0.2">
      <c r="A27" s="21"/>
      <c r="B27" s="10"/>
      <c r="C27" s="10"/>
      <c r="D27" s="10"/>
      <c r="E27" s="10"/>
      <c r="F27" s="10"/>
    </row>
    <row r="28" spans="1:6" s="2" customFormat="1" ht="12.75" x14ac:dyDescent="0.2">
      <c r="A28" s="22" t="s">
        <v>18</v>
      </c>
      <c r="B28" s="16"/>
      <c r="C28" s="16">
        <f>C12+C24+C26</f>
        <v>46171</v>
      </c>
      <c r="D28" s="16">
        <f>D12+D24+D26</f>
        <v>-1503786</v>
      </c>
      <c r="E28" s="16">
        <f>E12+E24+E26</f>
        <v>2815710</v>
      </c>
      <c r="F28" s="16">
        <f>F12+F24+F26</f>
        <v>-3595073</v>
      </c>
    </row>
    <row r="29" spans="1:6" s="2" customFormat="1" ht="12.75" x14ac:dyDescent="0.2">
      <c r="A29" s="9"/>
      <c r="B29" s="10"/>
      <c r="C29" s="10"/>
      <c r="D29" s="10"/>
      <c r="E29" s="10"/>
      <c r="F29" s="10"/>
    </row>
    <row r="30" spans="1:6" s="2" customFormat="1" ht="12.75" x14ac:dyDescent="0.2">
      <c r="A30" s="23" t="s">
        <v>19</v>
      </c>
      <c r="B30" s="12"/>
      <c r="C30" s="12">
        <v>17589</v>
      </c>
      <c r="D30" s="12">
        <v>2358</v>
      </c>
      <c r="E30" s="12">
        <v>-17742</v>
      </c>
      <c r="F30" s="12">
        <v>-70120</v>
      </c>
    </row>
    <row r="31" spans="1:6" s="2" customFormat="1" ht="12.75" x14ac:dyDescent="0.2">
      <c r="A31" s="9"/>
      <c r="B31" s="10"/>
      <c r="C31" s="10"/>
      <c r="D31" s="10"/>
      <c r="E31" s="10"/>
      <c r="F31" s="10"/>
    </row>
    <row r="32" spans="1:6" s="2" customFormat="1" ht="12.75" x14ac:dyDescent="0.2">
      <c r="A32" s="22" t="s">
        <v>20</v>
      </c>
      <c r="B32" s="16"/>
      <c r="C32" s="16">
        <f>C28+C30</f>
        <v>63760</v>
      </c>
      <c r="D32" s="16">
        <f>D28+D30</f>
        <v>-1501428</v>
      </c>
      <c r="E32" s="16">
        <f>E28+E30</f>
        <v>2797968</v>
      </c>
      <c r="F32" s="16">
        <f>F28+F30</f>
        <v>-3665193</v>
      </c>
    </row>
    <row r="33" spans="1:6" s="2" customFormat="1" ht="12.75" x14ac:dyDescent="0.2">
      <c r="A33" s="21"/>
      <c r="B33" s="10"/>
      <c r="C33" s="10"/>
      <c r="D33" s="10"/>
      <c r="E33" s="10"/>
      <c r="F33" s="10"/>
    </row>
    <row r="34" spans="1:6" s="2" customFormat="1" ht="13.5" thickBot="1" x14ac:dyDescent="0.25">
      <c r="A34" s="24" t="s">
        <v>98</v>
      </c>
      <c r="B34" s="25">
        <v>10</v>
      </c>
      <c r="C34" s="25">
        <v>10.52581358381336</v>
      </c>
      <c r="D34" s="25">
        <v>-247.86309971012741</v>
      </c>
      <c r="E34" s="25">
        <v>462</v>
      </c>
      <c r="F34" s="25">
        <v>-605.06804056928547</v>
      </c>
    </row>
    <row r="35" spans="1:6" s="2" customFormat="1" ht="15.75" x14ac:dyDescent="0.25">
      <c r="A35" s="26"/>
      <c r="B35" s="27"/>
      <c r="C35" s="27"/>
      <c r="D35" s="27"/>
      <c r="E35" s="27"/>
      <c r="F35" s="27"/>
    </row>
    <row r="36" spans="1:6" s="2" customFormat="1" ht="12.75" x14ac:dyDescent="0.2">
      <c r="A36" s="28" t="s">
        <v>21</v>
      </c>
      <c r="B36" s="29"/>
      <c r="C36" s="29"/>
      <c r="D36" s="29"/>
      <c r="E36" s="29"/>
      <c r="F36" s="29"/>
    </row>
    <row r="37" spans="1:6" s="2" customFormat="1" ht="12.75" x14ac:dyDescent="0.2">
      <c r="A37" s="31"/>
      <c r="B37" s="29"/>
      <c r="C37" s="29"/>
      <c r="D37" s="29"/>
      <c r="E37" s="29"/>
      <c r="F37" s="29"/>
    </row>
    <row r="38" spans="1:6" s="2" customFormat="1" ht="12.75" x14ac:dyDescent="0.2">
      <c r="A38" s="32"/>
      <c r="B38" s="29"/>
      <c r="C38" s="29"/>
      <c r="D38" s="29"/>
      <c r="E38" s="33"/>
      <c r="F38" s="33"/>
    </row>
    <row r="39" spans="1:6" s="2" customFormat="1" ht="12.75" x14ac:dyDescent="0.2">
      <c r="A39" s="34" t="str">
        <f>Ф1!A50</f>
        <v>Джамышева Н.Н.</v>
      </c>
      <c r="B39" s="29"/>
      <c r="C39" s="29"/>
      <c r="D39" s="29"/>
      <c r="E39" s="34" t="str">
        <f>Ф1!C50</f>
        <v>Сейдахметова Б.Е.</v>
      </c>
      <c r="F39" s="29"/>
    </row>
    <row r="40" spans="1:6" s="2" customFormat="1" ht="12.75" x14ac:dyDescent="0.2">
      <c r="A40" s="59" t="str">
        <f>Ф1!A51</f>
        <v>Член Правления - заместитель председателя Правления</v>
      </c>
      <c r="B40" s="29"/>
      <c r="C40" s="29"/>
      <c r="D40" s="29"/>
      <c r="E40" s="34" t="str">
        <f>Ф1!C51</f>
        <v>Главный бухгалтер</v>
      </c>
      <c r="F40" s="29"/>
    </row>
    <row r="41" spans="1:6" x14ac:dyDescent="0.25">
      <c r="A41" s="31"/>
      <c r="B41" s="29"/>
      <c r="C41" s="29"/>
      <c r="D41" s="29"/>
      <c r="E41" s="30"/>
      <c r="F41" s="2"/>
    </row>
    <row r="42" spans="1:6" ht="15.75" x14ac:dyDescent="0.25">
      <c r="A42" s="26"/>
      <c r="B42" s="27"/>
      <c r="C42" s="27"/>
      <c r="D42" s="27"/>
      <c r="E42" s="2"/>
      <c r="F42" s="2"/>
    </row>
  </sheetData>
  <pageMargins left="1.1023622047244095" right="0.70866141732283472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5C58-E61A-4D39-9DCE-1741CB458FDA}">
  <sheetPr>
    <tabColor rgb="FF92D050"/>
    <pageSetUpPr fitToPage="1"/>
  </sheetPr>
  <dimension ref="A1:E67"/>
  <sheetViews>
    <sheetView topLeftCell="A25" workbookViewId="0">
      <selection activeCell="A50" sqref="A50"/>
    </sheetView>
  </sheetViews>
  <sheetFormatPr defaultRowHeight="15" x14ac:dyDescent="0.25"/>
  <cols>
    <col min="1" max="1" width="78.140625" customWidth="1"/>
    <col min="2" max="2" width="13.5703125" customWidth="1"/>
    <col min="3" max="4" width="18.5703125" bestFit="1" customWidth="1"/>
    <col min="5" max="5" width="9.5703125" bestFit="1" customWidth="1"/>
  </cols>
  <sheetData>
    <row r="1" spans="1:5" x14ac:dyDescent="0.25">
      <c r="A1" s="35" t="s">
        <v>0</v>
      </c>
    </row>
    <row r="2" spans="1:5" x14ac:dyDescent="0.25">
      <c r="A2" s="35" t="s">
        <v>1</v>
      </c>
    </row>
    <row r="4" spans="1:5" x14ac:dyDescent="0.25">
      <c r="A4" s="36" t="s">
        <v>104</v>
      </c>
    </row>
    <row r="5" spans="1:5" x14ac:dyDescent="0.25">
      <c r="A5" s="3" t="str">
        <f>Ф2!A5</f>
        <v>за период, закончившийся 30 сентября 2023 года</v>
      </c>
    </row>
    <row r="6" spans="1:5" x14ac:dyDescent="0.25">
      <c r="A6" s="37" t="s">
        <v>2</v>
      </c>
    </row>
    <row r="7" spans="1:5" ht="21" x14ac:dyDescent="0.25">
      <c r="A7" s="123"/>
      <c r="B7" s="125" t="s">
        <v>96</v>
      </c>
      <c r="C7" s="107" t="s">
        <v>97</v>
      </c>
      <c r="D7" s="107" t="s">
        <v>97</v>
      </c>
      <c r="E7" s="127"/>
    </row>
    <row r="8" spans="1:5" x14ac:dyDescent="0.25">
      <c r="A8" s="123"/>
      <c r="B8" s="125"/>
      <c r="C8" s="112" t="s">
        <v>116</v>
      </c>
      <c r="D8" s="112" t="s">
        <v>116</v>
      </c>
      <c r="E8" s="127"/>
    </row>
    <row r="9" spans="1:5" ht="15.75" thickBot="1" x14ac:dyDescent="0.3">
      <c r="A9" s="124"/>
      <c r="B9" s="126"/>
      <c r="C9" s="113" t="s">
        <v>108</v>
      </c>
      <c r="D9" s="113" t="s">
        <v>100</v>
      </c>
      <c r="E9" s="127"/>
    </row>
    <row r="10" spans="1:5" ht="15.75" x14ac:dyDescent="0.25">
      <c r="A10" s="62" t="s">
        <v>61</v>
      </c>
      <c r="B10" s="97"/>
      <c r="C10" s="97"/>
      <c r="D10" s="97"/>
      <c r="E10" s="82"/>
    </row>
    <row r="11" spans="1:5" ht="21" x14ac:dyDescent="0.25">
      <c r="A11" s="87" t="s">
        <v>62</v>
      </c>
      <c r="B11" s="97"/>
      <c r="C11" s="114">
        <v>2894809</v>
      </c>
      <c r="D11" s="114">
        <v>2911416</v>
      </c>
      <c r="E11" s="82"/>
    </row>
    <row r="12" spans="1:5" ht="21" x14ac:dyDescent="0.25">
      <c r="A12" s="87" t="s">
        <v>63</v>
      </c>
      <c r="B12" s="97"/>
      <c r="C12" s="114">
        <v>376224</v>
      </c>
      <c r="D12" s="114">
        <v>389480</v>
      </c>
      <c r="E12" s="82"/>
    </row>
    <row r="13" spans="1:5" ht="15.75" x14ac:dyDescent="0.25">
      <c r="A13" s="83" t="s">
        <v>64</v>
      </c>
      <c r="B13" s="97"/>
      <c r="C13" s="114">
        <v>24520</v>
      </c>
      <c r="D13" s="114">
        <v>72610</v>
      </c>
      <c r="E13" s="82"/>
    </row>
    <row r="14" spans="1:5" ht="15.75" x14ac:dyDescent="0.25">
      <c r="A14" s="83" t="s">
        <v>65</v>
      </c>
      <c r="B14" s="97"/>
      <c r="C14" s="114">
        <v>0</v>
      </c>
      <c r="D14" s="114">
        <v>0</v>
      </c>
      <c r="E14" s="82"/>
    </row>
    <row r="15" spans="1:5" ht="15.75" x14ac:dyDescent="0.25">
      <c r="A15" s="83" t="s">
        <v>66</v>
      </c>
      <c r="B15" s="97"/>
      <c r="C15" s="114">
        <v>243237</v>
      </c>
      <c r="D15" s="114">
        <v>91054</v>
      </c>
      <c r="E15" s="82"/>
    </row>
    <row r="16" spans="1:5" ht="15.75" x14ac:dyDescent="0.25">
      <c r="A16" s="83" t="s">
        <v>67</v>
      </c>
      <c r="B16" s="97"/>
      <c r="C16" s="114">
        <v>2033948</v>
      </c>
      <c r="D16" s="114">
        <v>2472030</v>
      </c>
      <c r="E16" s="82"/>
    </row>
    <row r="17" spans="1:5" ht="21" x14ac:dyDescent="0.25">
      <c r="A17" s="87" t="s">
        <v>68</v>
      </c>
      <c r="B17" s="97"/>
      <c r="C17" s="114">
        <v>16094753</v>
      </c>
      <c r="D17" s="114">
        <v>14192853</v>
      </c>
      <c r="E17" s="82"/>
    </row>
    <row r="18" spans="1:5" ht="21" x14ac:dyDescent="0.25">
      <c r="A18" s="87" t="s">
        <v>69</v>
      </c>
      <c r="B18" s="97"/>
      <c r="C18" s="114">
        <v>0</v>
      </c>
      <c r="D18" s="114">
        <v>0</v>
      </c>
      <c r="E18" s="82"/>
    </row>
    <row r="19" spans="1:5" ht="15.75" x14ac:dyDescent="0.25">
      <c r="A19" s="83" t="s">
        <v>70</v>
      </c>
      <c r="B19" s="97"/>
      <c r="C19" s="114">
        <v>-515963</v>
      </c>
      <c r="D19" s="114">
        <v>-1477833</v>
      </c>
      <c r="E19" s="82"/>
    </row>
    <row r="20" spans="1:5" ht="15.75" x14ac:dyDescent="0.25">
      <c r="A20" s="83" t="s">
        <v>71</v>
      </c>
      <c r="B20" s="97"/>
      <c r="C20" s="114">
        <v>-1453797</v>
      </c>
      <c r="D20" s="114">
        <v>-1146154</v>
      </c>
      <c r="E20" s="82"/>
    </row>
    <row r="21" spans="1:5" ht="15.75" x14ac:dyDescent="0.25">
      <c r="A21" s="83" t="s">
        <v>72</v>
      </c>
      <c r="B21" s="97"/>
      <c r="C21" s="114">
        <v>-357190</v>
      </c>
      <c r="D21" s="114">
        <v>-370943</v>
      </c>
      <c r="E21" s="82"/>
    </row>
    <row r="22" spans="1:5" ht="15.75" x14ac:dyDescent="0.25">
      <c r="A22" s="83" t="s">
        <v>73</v>
      </c>
      <c r="B22" s="97"/>
      <c r="C22" s="114">
        <v>-1910967</v>
      </c>
      <c r="D22" s="114">
        <v>-185920</v>
      </c>
      <c r="E22" s="82"/>
    </row>
    <row r="23" spans="1:5" ht="16.5" thickBot="1" x14ac:dyDescent="0.3">
      <c r="A23" s="83" t="s">
        <v>74</v>
      </c>
      <c r="B23" s="97"/>
      <c r="C23" s="114">
        <v>10295</v>
      </c>
      <c r="D23" s="114">
        <v>-49402</v>
      </c>
      <c r="E23" s="82"/>
    </row>
    <row r="24" spans="1:5" ht="15.75" x14ac:dyDescent="0.25">
      <c r="A24" s="84"/>
      <c r="B24" s="99"/>
      <c r="C24" s="115"/>
      <c r="D24" s="99"/>
      <c r="E24" s="82"/>
    </row>
    <row r="25" spans="1:5" ht="21" x14ac:dyDescent="0.25">
      <c r="A25" s="87" t="s">
        <v>75</v>
      </c>
      <c r="B25" s="97"/>
      <c r="C25" s="114">
        <f>SUM(C11:C24)</f>
        <v>17439869</v>
      </c>
      <c r="D25" s="114">
        <f>SUM(D11:D23)</f>
        <v>16899191</v>
      </c>
      <c r="E25" s="82"/>
    </row>
    <row r="26" spans="1:5" ht="15.75" x14ac:dyDescent="0.25">
      <c r="A26" s="87"/>
      <c r="B26" s="97"/>
      <c r="C26" s="97"/>
      <c r="D26" s="97"/>
      <c r="E26" s="82"/>
    </row>
    <row r="27" spans="1:5" ht="15.75" x14ac:dyDescent="0.25">
      <c r="A27" s="87" t="s">
        <v>76</v>
      </c>
      <c r="B27" s="97"/>
      <c r="C27" s="97"/>
      <c r="D27" s="97"/>
      <c r="E27" s="82"/>
    </row>
    <row r="28" spans="1:5" ht="15.75" x14ac:dyDescent="0.25">
      <c r="A28" s="87" t="s">
        <v>77</v>
      </c>
      <c r="B28" s="97"/>
      <c r="C28" s="97"/>
      <c r="D28" s="97"/>
      <c r="E28" s="82"/>
    </row>
    <row r="29" spans="1:5" ht="15.75" x14ac:dyDescent="0.25">
      <c r="A29" s="87" t="s">
        <v>26</v>
      </c>
      <c r="B29" s="97"/>
      <c r="C29" s="114">
        <v>0</v>
      </c>
      <c r="D29" s="114">
        <v>0</v>
      </c>
      <c r="E29" s="82"/>
    </row>
    <row r="30" spans="1:5" ht="21" x14ac:dyDescent="0.25">
      <c r="A30" s="87" t="s">
        <v>27</v>
      </c>
      <c r="B30" s="97"/>
      <c r="C30" s="114">
        <v>-10233472</v>
      </c>
      <c r="D30" s="114">
        <v>-18438317</v>
      </c>
      <c r="E30" s="82"/>
    </row>
    <row r="31" spans="1:5" ht="21" x14ac:dyDescent="0.25">
      <c r="A31" s="87" t="s">
        <v>78</v>
      </c>
      <c r="B31" s="97"/>
      <c r="C31" s="114">
        <v>37037</v>
      </c>
      <c r="D31" s="114">
        <v>0</v>
      </c>
      <c r="E31" s="82"/>
    </row>
    <row r="32" spans="1:5" x14ac:dyDescent="0.25">
      <c r="A32" s="83" t="s">
        <v>32</v>
      </c>
      <c r="B32" s="97"/>
      <c r="C32" s="114">
        <v>663398</v>
      </c>
      <c r="D32" s="114">
        <v>-6178</v>
      </c>
      <c r="E32" s="95"/>
    </row>
    <row r="33" spans="1:5" ht="15.75" x14ac:dyDescent="0.25">
      <c r="A33" s="83" t="s">
        <v>35</v>
      </c>
      <c r="B33" s="97"/>
      <c r="C33" s="114">
        <v>142672</v>
      </c>
      <c r="D33" s="114">
        <v>-173274</v>
      </c>
      <c r="E33" s="82"/>
    </row>
    <row r="34" spans="1:5" ht="15.75" x14ac:dyDescent="0.25">
      <c r="A34" s="83" t="s">
        <v>40</v>
      </c>
      <c r="B34" s="97"/>
      <c r="C34" s="114">
        <v>-2295890</v>
      </c>
      <c r="D34" s="114">
        <v>6153429</v>
      </c>
      <c r="E34" s="82"/>
    </row>
    <row r="35" spans="1:5" ht="15.75" thickBot="1" x14ac:dyDescent="0.3">
      <c r="A35" s="83" t="s">
        <v>41</v>
      </c>
      <c r="B35" s="97"/>
      <c r="C35" s="114">
        <v>12013</v>
      </c>
      <c r="D35" s="114">
        <v>-1072034</v>
      </c>
      <c r="E35" s="95"/>
    </row>
    <row r="36" spans="1:5" ht="16.5" thickBot="1" x14ac:dyDescent="0.3">
      <c r="A36" s="85" t="s">
        <v>79</v>
      </c>
      <c r="B36" s="102"/>
      <c r="C36" s="116">
        <f>SUM(C25:C35)</f>
        <v>5765627</v>
      </c>
      <c r="D36" s="116">
        <f>SUM(D25:D35)</f>
        <v>3362817</v>
      </c>
      <c r="E36" s="82"/>
    </row>
    <row r="37" spans="1:5" ht="16.5" thickBot="1" x14ac:dyDescent="0.3">
      <c r="A37" s="86" t="s">
        <v>80</v>
      </c>
      <c r="B37" s="103"/>
      <c r="C37" s="117">
        <v>-103620</v>
      </c>
      <c r="D37" s="117">
        <v>-34101</v>
      </c>
      <c r="E37" s="82"/>
    </row>
    <row r="38" spans="1:5" ht="15.75" x14ac:dyDescent="0.25">
      <c r="A38" s="83"/>
      <c r="B38" s="97"/>
      <c r="C38" s="97"/>
      <c r="D38" s="97"/>
      <c r="E38" s="82"/>
    </row>
    <row r="39" spans="1:5" ht="15.75" thickBot="1" x14ac:dyDescent="0.3">
      <c r="A39" s="86" t="s">
        <v>81</v>
      </c>
      <c r="B39" s="103"/>
      <c r="C39" s="118">
        <f>SUM(C36:C37)</f>
        <v>5662007</v>
      </c>
      <c r="D39" s="118">
        <f>SUM(D36:D37)</f>
        <v>3328716</v>
      </c>
      <c r="E39" s="94"/>
    </row>
    <row r="40" spans="1:5" ht="15.75" x14ac:dyDescent="0.25">
      <c r="A40" s="83"/>
      <c r="B40" s="97"/>
      <c r="C40" s="97"/>
      <c r="D40" s="97"/>
      <c r="E40" s="82"/>
    </row>
    <row r="41" spans="1:5" ht="15.75" x14ac:dyDescent="0.25">
      <c r="A41" s="62" t="s">
        <v>82</v>
      </c>
      <c r="B41" s="97"/>
      <c r="C41" s="97"/>
      <c r="D41" s="97"/>
      <c r="E41" s="82"/>
    </row>
    <row r="42" spans="1:5" ht="15.75" x14ac:dyDescent="0.25">
      <c r="A42" s="83" t="s">
        <v>83</v>
      </c>
      <c r="B42" s="97"/>
      <c r="C42" s="114">
        <v>-60377</v>
      </c>
      <c r="D42" s="114">
        <v>-32921</v>
      </c>
      <c r="E42" s="82"/>
    </row>
    <row r="43" spans="1:5" ht="16.5" thickBot="1" x14ac:dyDescent="0.3">
      <c r="A43" s="83" t="s">
        <v>84</v>
      </c>
      <c r="B43" s="97"/>
      <c r="C43" s="114">
        <v>0</v>
      </c>
      <c r="D43" s="114">
        <v>0</v>
      </c>
      <c r="E43" s="82"/>
    </row>
    <row r="44" spans="1:5" ht="15.75" x14ac:dyDescent="0.25">
      <c r="A44" s="84"/>
      <c r="B44" s="99"/>
      <c r="C44" s="99"/>
      <c r="D44" s="99"/>
      <c r="E44" s="82"/>
    </row>
    <row r="45" spans="1:5" ht="16.5" thickBot="1" x14ac:dyDescent="0.3">
      <c r="A45" s="86" t="s">
        <v>85</v>
      </c>
      <c r="B45" s="103"/>
      <c r="C45" s="118">
        <f>SUM(C42:C44)</f>
        <v>-60377</v>
      </c>
      <c r="D45" s="118">
        <f>SUM(D42:D44)</f>
        <v>-32921</v>
      </c>
      <c r="E45" s="82"/>
    </row>
    <row r="47" spans="1:5" x14ac:dyDescent="0.25">
      <c r="A47" s="61" t="s">
        <v>86</v>
      </c>
      <c r="B47" s="100"/>
      <c r="C47" s="100"/>
      <c r="D47" s="100"/>
    </row>
    <row r="48" spans="1:5" x14ac:dyDescent="0.25">
      <c r="A48" s="87" t="s">
        <v>87</v>
      </c>
      <c r="B48" s="100"/>
      <c r="C48" s="119">
        <v>0</v>
      </c>
      <c r="D48" s="119">
        <v>0</v>
      </c>
    </row>
    <row r="49" spans="1:5" x14ac:dyDescent="0.25">
      <c r="A49" s="87" t="s">
        <v>88</v>
      </c>
      <c r="B49" s="100"/>
      <c r="C49" s="119">
        <v>14487178</v>
      </c>
      <c r="D49" s="119">
        <v>22439140</v>
      </c>
    </row>
    <row r="50" spans="1:5" ht="15.75" thickBot="1" x14ac:dyDescent="0.3">
      <c r="A50" s="88" t="s">
        <v>89</v>
      </c>
      <c r="B50" s="88"/>
      <c r="C50" s="120">
        <v>-18767927</v>
      </c>
      <c r="D50" s="120">
        <v>-27528912</v>
      </c>
    </row>
    <row r="51" spans="1:5" x14ac:dyDescent="0.25">
      <c r="A51" s="87"/>
      <c r="B51" s="100"/>
      <c r="C51" s="100"/>
      <c r="D51" s="100"/>
    </row>
    <row r="52" spans="1:5" ht="15.75" thickBot="1" x14ac:dyDescent="0.3">
      <c r="A52" s="88" t="s">
        <v>90</v>
      </c>
      <c r="B52" s="104"/>
      <c r="C52" s="120">
        <f>SUM(C48:C51)</f>
        <v>-4280749</v>
      </c>
      <c r="D52" s="120">
        <f>SUM(D48:D51)</f>
        <v>-5089772</v>
      </c>
    </row>
    <row r="53" spans="1:5" x14ac:dyDescent="0.25">
      <c r="A53" s="87"/>
      <c r="B53" s="100"/>
      <c r="C53" s="100"/>
      <c r="D53" s="100"/>
    </row>
    <row r="54" spans="1:5" x14ac:dyDescent="0.25">
      <c r="A54" s="87" t="s">
        <v>91</v>
      </c>
      <c r="B54" s="100"/>
      <c r="C54" s="119">
        <f>SUM(C52,C45,C39)</f>
        <v>1320881</v>
      </c>
      <c r="D54" s="119">
        <f>SUM(D52,D45,D39)</f>
        <v>-1793977</v>
      </c>
    </row>
    <row r="55" spans="1:5" ht="21" x14ac:dyDescent="0.25">
      <c r="A55" s="89" t="s">
        <v>92</v>
      </c>
      <c r="B55" s="100"/>
      <c r="C55" s="119">
        <v>37139</v>
      </c>
      <c r="D55" s="119">
        <v>90846</v>
      </c>
    </row>
    <row r="56" spans="1:5" ht="15.75" thickBot="1" x14ac:dyDescent="0.3">
      <c r="A56" s="90" t="s">
        <v>93</v>
      </c>
      <c r="B56" s="104"/>
      <c r="C56" s="120">
        <f>SUM(C54:C55)</f>
        <v>1358020</v>
      </c>
      <c r="D56" s="120">
        <f>SUM(D54:D55)</f>
        <v>-1703131</v>
      </c>
      <c r="E56" s="94"/>
    </row>
    <row r="57" spans="1:5" x14ac:dyDescent="0.25">
      <c r="A57" s="87"/>
      <c r="B57" s="100"/>
      <c r="C57" s="100"/>
      <c r="D57" s="100"/>
    </row>
    <row r="58" spans="1:5" ht="15.75" thickBot="1" x14ac:dyDescent="0.3">
      <c r="A58" s="91" t="s">
        <v>94</v>
      </c>
      <c r="B58" s="105">
        <v>12</v>
      </c>
      <c r="C58" s="121">
        <v>1318743</v>
      </c>
      <c r="D58" s="121">
        <v>1949294</v>
      </c>
    </row>
    <row r="59" spans="1:5" ht="15.75" thickBot="1" x14ac:dyDescent="0.3">
      <c r="A59" s="92" t="s">
        <v>95</v>
      </c>
      <c r="B59" s="106">
        <v>12</v>
      </c>
      <c r="C59" s="122">
        <f>C58+C56</f>
        <v>2676763</v>
      </c>
      <c r="D59" s="122">
        <f>D58+D56</f>
        <v>246163</v>
      </c>
    </row>
    <row r="60" spans="1:5" ht="15.75" thickTop="1" x14ac:dyDescent="0.25"/>
    <row r="61" spans="1:5" x14ac:dyDescent="0.25">
      <c r="A61" s="93"/>
      <c r="C61" s="101" t="b">
        <v>0</v>
      </c>
      <c r="D61" s="98"/>
    </row>
    <row r="63" spans="1:5" x14ac:dyDescent="0.25">
      <c r="A63" s="28" t="s">
        <v>21</v>
      </c>
      <c r="B63" s="10"/>
      <c r="C63" s="14"/>
      <c r="D63" s="56"/>
    </row>
    <row r="64" spans="1:5" x14ac:dyDescent="0.25">
      <c r="A64" s="28"/>
      <c r="B64" s="10"/>
      <c r="C64" s="14"/>
      <c r="D64" s="56"/>
    </row>
    <row r="65" spans="1:4" x14ac:dyDescent="0.25">
      <c r="A65" s="57"/>
      <c r="B65" s="10"/>
      <c r="C65" s="33"/>
      <c r="D65" s="58"/>
    </row>
    <row r="66" spans="1:4" x14ac:dyDescent="0.25">
      <c r="A66" s="34" t="str">
        <f>Ф1!A50</f>
        <v>Джамышева Н.Н.</v>
      </c>
      <c r="B66" s="10"/>
      <c r="C66" s="34" t="str">
        <f>Ф1!C50</f>
        <v>Сейдахметова Б.Е.</v>
      </c>
      <c r="D66" s="56"/>
    </row>
    <row r="67" spans="1:4" x14ac:dyDescent="0.25">
      <c r="A67" s="59" t="str">
        <f>Ф1!A51</f>
        <v>Член Правления - заместитель председателя Правления</v>
      </c>
      <c r="B67" s="10"/>
      <c r="C67" s="34" t="str">
        <f>Ф1!C51</f>
        <v>Главный бухгалтер</v>
      </c>
      <c r="D67" s="56"/>
    </row>
  </sheetData>
  <mergeCells count="3">
    <mergeCell ref="A7:A9"/>
    <mergeCell ref="B7:B9"/>
    <mergeCell ref="E7:E9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B345-D854-40DA-803C-CE1CAEE7DE06}">
  <sheetPr>
    <tabColor rgb="FF92D050"/>
    <pageSetUpPr fitToPage="1"/>
  </sheetPr>
  <dimension ref="A1:L31"/>
  <sheetViews>
    <sheetView workbookViewId="0">
      <selection activeCell="J15" sqref="J15"/>
    </sheetView>
  </sheetViews>
  <sheetFormatPr defaultRowHeight="15" x14ac:dyDescent="0.25"/>
  <cols>
    <col min="2" max="2" width="40.5703125" customWidth="1"/>
    <col min="4" max="4" width="17" customWidth="1"/>
    <col min="5" max="5" width="8.85546875" bestFit="1" customWidth="1"/>
    <col min="6" max="6" width="16.42578125" customWidth="1"/>
    <col min="8" max="8" width="24.42578125" customWidth="1"/>
    <col min="9" max="9" width="8.85546875" bestFit="1" customWidth="1"/>
    <col min="10" max="10" width="13.5703125" customWidth="1"/>
    <col min="12" max="12" width="15" customWidth="1"/>
  </cols>
  <sheetData>
    <row r="1" spans="1:12" x14ac:dyDescent="0.25">
      <c r="A1" s="35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35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x14ac:dyDescent="0.25">
      <c r="A4" s="60"/>
      <c r="B4" s="36" t="s">
        <v>105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x14ac:dyDescent="0.25">
      <c r="A5" s="60"/>
      <c r="B5" s="128" t="str">
        <f>Ф2!A5</f>
        <v>за период, закончившийся 30 сентября 2023 года</v>
      </c>
      <c r="C5" s="128"/>
      <c r="D5" s="60"/>
      <c r="E5" s="60"/>
      <c r="F5" s="60"/>
      <c r="G5" s="60"/>
      <c r="H5" s="60"/>
      <c r="I5" s="60"/>
      <c r="J5" s="60"/>
      <c r="K5" s="60"/>
      <c r="L5" s="60"/>
    </row>
    <row r="6" spans="1:12" x14ac:dyDescent="0.25">
      <c r="A6" s="60"/>
      <c r="B6" s="62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60"/>
      <c r="B7" s="37" t="s">
        <v>2</v>
      </c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ht="73.5" x14ac:dyDescent="0.25">
      <c r="A8" s="60"/>
      <c r="B8" s="71"/>
      <c r="C8" s="72"/>
      <c r="D8" s="73" t="s">
        <v>52</v>
      </c>
      <c r="E8" s="73"/>
      <c r="F8" s="73" t="s">
        <v>53</v>
      </c>
      <c r="G8" s="73"/>
      <c r="H8" s="73" t="s">
        <v>54</v>
      </c>
      <c r="I8" s="73"/>
      <c r="J8" s="73" t="s">
        <v>55</v>
      </c>
      <c r="K8" s="73"/>
      <c r="L8" s="74" t="s">
        <v>56</v>
      </c>
    </row>
    <row r="9" spans="1:12" ht="15.75" thickBot="1" x14ac:dyDescent="0.3">
      <c r="A9" s="60"/>
      <c r="B9" s="75">
        <v>44927</v>
      </c>
      <c r="C9" s="76"/>
      <c r="D9" s="77">
        <v>11240188</v>
      </c>
      <c r="E9" s="77"/>
      <c r="F9" s="77">
        <v>0</v>
      </c>
      <c r="G9" s="77"/>
      <c r="H9" s="77">
        <v>-141586</v>
      </c>
      <c r="I9" s="77"/>
      <c r="J9" s="77">
        <v>13446948</v>
      </c>
      <c r="K9" s="77">
        <v>0</v>
      </c>
      <c r="L9" s="77">
        <v>27085953</v>
      </c>
    </row>
    <row r="10" spans="1:12" x14ac:dyDescent="0.25">
      <c r="A10" s="60"/>
      <c r="B10" s="64"/>
      <c r="C10" s="60"/>
      <c r="D10" s="65"/>
      <c r="E10" s="65"/>
      <c r="F10" s="65"/>
      <c r="G10" s="65"/>
      <c r="H10" s="65"/>
      <c r="I10" s="65"/>
      <c r="J10" s="65"/>
      <c r="K10" s="65"/>
      <c r="L10" s="65"/>
    </row>
    <row r="11" spans="1:12" x14ac:dyDescent="0.25">
      <c r="A11" s="60"/>
      <c r="B11" s="67" t="s">
        <v>57</v>
      </c>
      <c r="C11" s="60"/>
      <c r="D11" s="63"/>
      <c r="E11" s="63"/>
      <c r="F11" s="63"/>
      <c r="G11" s="63"/>
      <c r="H11" s="63"/>
      <c r="I11" s="63"/>
      <c r="J11" s="66">
        <v>2797968</v>
      </c>
      <c r="K11" s="63"/>
      <c r="L11" s="66">
        <f>SUM(D11:J11)</f>
        <v>2797968</v>
      </c>
    </row>
    <row r="12" spans="1:12" x14ac:dyDescent="0.25">
      <c r="A12" s="60"/>
      <c r="B12" s="67" t="s">
        <v>58</v>
      </c>
      <c r="C12" s="60"/>
      <c r="D12" s="63"/>
      <c r="E12" s="63"/>
      <c r="F12" s="63"/>
      <c r="G12" s="63"/>
      <c r="H12" s="66">
        <v>-77023</v>
      </c>
      <c r="I12" s="63"/>
      <c r="J12" s="63"/>
      <c r="K12" s="63"/>
      <c r="L12" s="66">
        <f t="shared" ref="L12:L13" si="0">SUM(D12:J12)</f>
        <v>-77023</v>
      </c>
    </row>
    <row r="13" spans="1:12" x14ac:dyDescent="0.25">
      <c r="A13" s="60"/>
      <c r="B13" s="79" t="s">
        <v>60</v>
      </c>
      <c r="C13" s="72"/>
      <c r="D13" s="80"/>
      <c r="E13" s="80"/>
      <c r="F13" s="80"/>
      <c r="G13" s="80"/>
      <c r="H13" s="80"/>
      <c r="I13" s="80"/>
      <c r="J13" s="81">
        <v>0</v>
      </c>
      <c r="K13" s="80"/>
      <c r="L13" s="80">
        <f t="shared" si="0"/>
        <v>0</v>
      </c>
    </row>
    <row r="14" spans="1:12" x14ac:dyDescent="0.25">
      <c r="A14" s="60"/>
      <c r="B14" s="67"/>
      <c r="C14" s="60"/>
      <c r="D14" s="63"/>
      <c r="E14" s="63"/>
      <c r="F14" s="63"/>
      <c r="G14" s="63"/>
      <c r="H14" s="63"/>
      <c r="I14" s="63"/>
      <c r="J14" s="66"/>
      <c r="K14" s="63"/>
      <c r="L14" s="66"/>
    </row>
    <row r="15" spans="1:12" ht="15.75" thickBot="1" x14ac:dyDescent="0.3">
      <c r="A15" s="60"/>
      <c r="B15" s="75">
        <v>45199</v>
      </c>
      <c r="C15" s="76"/>
      <c r="D15" s="77">
        <f>D9+D11+D12+D13</f>
        <v>11240188</v>
      </c>
      <c r="E15" s="77"/>
      <c r="F15" s="77">
        <f>F9+F11+F12+F13</f>
        <v>0</v>
      </c>
      <c r="G15" s="77"/>
      <c r="H15" s="77">
        <f>H9+H11+H12+H13</f>
        <v>-218609</v>
      </c>
      <c r="I15" s="77"/>
      <c r="J15" s="77">
        <f>J9+J11+J12+J13</f>
        <v>16244916</v>
      </c>
      <c r="K15" s="77">
        <v>0</v>
      </c>
      <c r="L15" s="77">
        <f>D15+F15+H15+J15</f>
        <v>27266495</v>
      </c>
    </row>
    <row r="16" spans="1:12" x14ac:dyDescent="0.25">
      <c r="A16" s="60"/>
      <c r="B16" s="70"/>
      <c r="C16" s="60"/>
      <c r="D16" s="63"/>
      <c r="E16" s="63"/>
      <c r="F16" s="63"/>
      <c r="G16" s="63"/>
      <c r="H16" s="63"/>
      <c r="I16" s="63"/>
      <c r="J16" s="63"/>
      <c r="K16" s="63"/>
      <c r="L16" s="63"/>
    </row>
    <row r="17" spans="1:12" ht="73.5" x14ac:dyDescent="0.25">
      <c r="A17" s="60"/>
      <c r="B17" s="71"/>
      <c r="C17" s="72"/>
      <c r="D17" s="73" t="s">
        <v>52</v>
      </c>
      <c r="E17" s="73"/>
      <c r="F17" s="73" t="s">
        <v>53</v>
      </c>
      <c r="G17" s="73"/>
      <c r="H17" s="73" t="s">
        <v>54</v>
      </c>
      <c r="I17" s="73"/>
      <c r="J17" s="73" t="s">
        <v>55</v>
      </c>
      <c r="K17" s="73"/>
      <c r="L17" s="74" t="s">
        <v>56</v>
      </c>
    </row>
    <row r="18" spans="1:12" ht="15.75" thickBot="1" x14ac:dyDescent="0.3">
      <c r="A18" s="60"/>
      <c r="B18" s="75">
        <v>44562</v>
      </c>
      <c r="C18" s="76"/>
      <c r="D18" s="77">
        <v>11240188</v>
      </c>
      <c r="E18" s="77"/>
      <c r="F18" s="77">
        <v>0</v>
      </c>
      <c r="G18" s="77"/>
      <c r="H18" s="77">
        <v>146773</v>
      </c>
      <c r="I18" s="77"/>
      <c r="J18" s="77">
        <v>15698992</v>
      </c>
      <c r="K18" s="78"/>
      <c r="L18" s="77">
        <f>D18+F18+H18+J18</f>
        <v>27085953</v>
      </c>
    </row>
    <row r="19" spans="1:12" x14ac:dyDescent="0.25">
      <c r="A19" s="60"/>
      <c r="B19" s="60"/>
      <c r="C19" s="60"/>
      <c r="D19" s="66"/>
      <c r="E19" s="63"/>
      <c r="F19" s="66"/>
      <c r="G19" s="63"/>
      <c r="H19" s="66"/>
      <c r="I19" s="63"/>
      <c r="J19" s="66"/>
      <c r="K19" s="63"/>
      <c r="L19" s="66"/>
    </row>
    <row r="20" spans="1:12" x14ac:dyDescent="0.25">
      <c r="A20" s="60"/>
      <c r="B20" s="67" t="s">
        <v>57</v>
      </c>
      <c r="C20" s="60"/>
      <c r="D20" s="63"/>
      <c r="E20" s="63"/>
      <c r="F20" s="63"/>
      <c r="G20" s="63"/>
      <c r="H20" s="63"/>
      <c r="I20" s="63"/>
      <c r="J20" s="66">
        <v>-2252044</v>
      </c>
      <c r="K20" s="63"/>
      <c r="L20" s="66">
        <f t="shared" ref="L20:L22" si="1">D20+F20+H20+J20</f>
        <v>-2252044</v>
      </c>
    </row>
    <row r="21" spans="1:12" x14ac:dyDescent="0.25">
      <c r="A21" s="60"/>
      <c r="B21" s="67" t="s">
        <v>58</v>
      </c>
      <c r="C21" s="60"/>
      <c r="D21" s="63"/>
      <c r="E21" s="63"/>
      <c r="F21" s="63"/>
      <c r="G21" s="63"/>
      <c r="H21" s="66">
        <v>-288359</v>
      </c>
      <c r="I21" s="63"/>
      <c r="J21" s="63"/>
      <c r="K21" s="63"/>
      <c r="L21" s="66">
        <f t="shared" si="1"/>
        <v>-288359</v>
      </c>
    </row>
    <row r="22" spans="1:12" x14ac:dyDescent="0.25">
      <c r="A22" s="60"/>
      <c r="B22" s="79" t="s">
        <v>59</v>
      </c>
      <c r="C22" s="72"/>
      <c r="D22" s="80"/>
      <c r="E22" s="80"/>
      <c r="F22" s="80"/>
      <c r="G22" s="80"/>
      <c r="H22" s="80"/>
      <c r="I22" s="80"/>
      <c r="J22" s="81">
        <v>0</v>
      </c>
      <c r="K22" s="80"/>
      <c r="L22" s="81">
        <f t="shared" si="1"/>
        <v>0</v>
      </c>
    </row>
    <row r="23" spans="1:12" x14ac:dyDescent="0.25">
      <c r="A23" s="60"/>
      <c r="B23" s="67"/>
      <c r="C23" s="60"/>
      <c r="D23" s="63"/>
      <c r="E23" s="63"/>
      <c r="F23" s="63"/>
      <c r="G23" s="63"/>
      <c r="H23" s="63"/>
      <c r="I23" s="63"/>
      <c r="J23" s="66"/>
      <c r="K23" s="63"/>
      <c r="L23" s="66"/>
    </row>
    <row r="24" spans="1:12" ht="15.75" thickBot="1" x14ac:dyDescent="0.3">
      <c r="A24" s="60"/>
      <c r="B24" s="75">
        <v>44926</v>
      </c>
      <c r="C24" s="76"/>
      <c r="D24" s="77">
        <f>D18+D21+D22</f>
        <v>11240188</v>
      </c>
      <c r="E24" s="77"/>
      <c r="F24" s="77">
        <f>F18+F21+F22</f>
        <v>0</v>
      </c>
      <c r="G24" s="77"/>
      <c r="H24" s="77">
        <f>H18+H21+H22+H20</f>
        <v>-141586</v>
      </c>
      <c r="I24" s="77"/>
      <c r="J24" s="77">
        <f>J18+J21+J22+J20</f>
        <v>13446948</v>
      </c>
      <c r="K24" s="77">
        <v>0</v>
      </c>
      <c r="L24" s="77">
        <f>D24+F24+H24+J24</f>
        <v>24545550</v>
      </c>
    </row>
    <row r="25" spans="1:12" x14ac:dyDescent="0.25">
      <c r="A25" s="60"/>
      <c r="B25" s="60"/>
      <c r="C25" s="60"/>
      <c r="D25" s="68">
        <v>0</v>
      </c>
      <c r="E25" s="69"/>
      <c r="F25" s="68">
        <v>0</v>
      </c>
      <c r="G25" s="69"/>
      <c r="H25" s="68">
        <v>0</v>
      </c>
      <c r="I25" s="69"/>
      <c r="J25" s="68">
        <v>-4.1130000725388527E-2</v>
      </c>
      <c r="K25" s="69"/>
      <c r="L25" s="68">
        <v>0.18042000010609627</v>
      </c>
    </row>
    <row r="26" spans="1:12" x14ac:dyDescent="0.25">
      <c r="A26" s="60"/>
      <c r="B26" s="28" t="s">
        <v>21</v>
      </c>
      <c r="C26" s="60"/>
      <c r="D26" s="60"/>
      <c r="E26" s="60"/>
      <c r="F26" s="60"/>
      <c r="G26" s="60"/>
      <c r="H26" s="14"/>
      <c r="I26" s="60"/>
      <c r="J26" s="60"/>
      <c r="K26" s="60"/>
      <c r="L26" s="60"/>
    </row>
    <row r="27" spans="1:12" x14ac:dyDescent="0.25">
      <c r="A27" s="60"/>
      <c r="B27" s="28"/>
      <c r="C27" s="60"/>
      <c r="D27" s="60"/>
      <c r="E27" s="60"/>
      <c r="F27" s="60"/>
      <c r="G27" s="60"/>
      <c r="H27" s="14"/>
      <c r="I27" s="60"/>
      <c r="J27" s="60"/>
      <c r="K27" s="60"/>
      <c r="L27" s="60"/>
    </row>
    <row r="28" spans="1:12" x14ac:dyDescent="0.25">
      <c r="A28" s="60"/>
      <c r="B28" s="57"/>
      <c r="C28" s="60"/>
      <c r="D28" s="60"/>
      <c r="E28" s="60"/>
      <c r="F28" s="60"/>
      <c r="G28" s="60"/>
      <c r="H28" s="33"/>
      <c r="I28" s="60"/>
      <c r="J28" s="60"/>
      <c r="K28" s="60"/>
      <c r="L28" s="60"/>
    </row>
    <row r="29" spans="1:12" x14ac:dyDescent="0.25">
      <c r="A29" s="60"/>
      <c r="B29" s="34" t="str">
        <f>Ф1!A50</f>
        <v>Джамышева Н.Н.</v>
      </c>
      <c r="C29" s="60"/>
      <c r="D29" s="60"/>
      <c r="E29" s="60"/>
      <c r="F29" s="60"/>
      <c r="G29" s="60"/>
      <c r="H29" s="34" t="str">
        <f>Ф1!C50</f>
        <v>Сейдахметова Б.Е.</v>
      </c>
      <c r="I29" s="60"/>
      <c r="J29" s="60"/>
      <c r="K29" s="60"/>
      <c r="L29" s="60"/>
    </row>
    <row r="30" spans="1:12" ht="26.25" customHeight="1" x14ac:dyDescent="0.25">
      <c r="A30" s="60"/>
      <c r="B30" s="59" t="str">
        <f>Ф1!A51</f>
        <v>Член Правления - заместитель председателя Правления</v>
      </c>
      <c r="C30" s="60"/>
      <c r="D30" s="60"/>
      <c r="E30" s="60"/>
      <c r="F30" s="60"/>
      <c r="G30" s="60"/>
      <c r="H30" s="34" t="str">
        <f>Ф1!C51</f>
        <v>Главный бухгалтер</v>
      </c>
      <c r="I30" s="60"/>
      <c r="J30" s="60"/>
      <c r="K30" s="60"/>
      <c r="L30" s="60"/>
    </row>
    <row r="31" spans="1:12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Seidakhmetova Bayan</dc:creator>
  <cp:lastModifiedBy>Seidakhmetova Bayan</cp:lastModifiedBy>
  <cp:lastPrinted>2023-11-01T05:59:45Z</cp:lastPrinted>
  <dcterms:created xsi:type="dcterms:W3CDTF">2021-08-12T10:42:32Z</dcterms:created>
  <dcterms:modified xsi:type="dcterms:W3CDTF">2023-11-01T06:20:16Z</dcterms:modified>
</cp:coreProperties>
</file>