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УПРАВЛЕНИЕ БУХГАЛТЕРСКОГО УЧЕТА\ОТЧЕТЫ\Отчеты на KASE\2024\01.07.2024\"/>
    </mc:Choice>
  </mc:AlternateContent>
  <xr:revisionPtr revIDLastSave="0" documentId="13_ncr:1_{D4AD23F6-598E-4B16-9BAB-C8EF1B77F4EB}" xr6:coauthVersionLast="47" xr6:coauthVersionMax="47" xr10:uidLastSave="{00000000-0000-0000-0000-000000000000}"/>
  <bookViews>
    <workbookView xWindow="-120" yWindow="-120" windowWidth="29040" windowHeight="15720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Ф1!$B$1:$E$51</definedName>
    <definedName name="_xlnm.Print_Area" localSheetId="2">Ф3!$B$1:$F$67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I59" i="4"/>
  <c r="D59" i="4"/>
  <c r="D58" i="4"/>
  <c r="D23" i="2"/>
  <c r="L19" i="3" l="1"/>
  <c r="L12" i="3" l="1"/>
  <c r="L13" i="3"/>
  <c r="L11" i="3"/>
  <c r="E24" i="1"/>
  <c r="D24" i="1"/>
  <c r="E12" i="1"/>
  <c r="D12" i="1"/>
  <c r="D42" i="2"/>
  <c r="D34" i="2"/>
  <c r="G24" i="1"/>
  <c r="F24" i="1"/>
  <c r="F12" i="1"/>
  <c r="G12" i="1"/>
  <c r="E42" i="2"/>
  <c r="E34" i="2"/>
  <c r="E23" i="2"/>
  <c r="H33" i="3"/>
  <c r="H32" i="3"/>
  <c r="B33" i="3"/>
  <c r="B32" i="3"/>
  <c r="B5" i="3"/>
  <c r="B5" i="4"/>
  <c r="D67" i="4"/>
  <c r="D66" i="4"/>
  <c r="B67" i="4"/>
  <c r="B66" i="4"/>
  <c r="F42" i="1"/>
  <c r="F41" i="1"/>
  <c r="B42" i="1"/>
  <c r="B41" i="1"/>
  <c r="E52" i="4"/>
  <c r="E44" i="2" l="1"/>
  <c r="I44" i="2" s="1"/>
  <c r="G28" i="1"/>
  <c r="G32" i="1" s="1"/>
  <c r="E28" i="1"/>
  <c r="E32" i="1" s="1"/>
  <c r="F28" i="1"/>
  <c r="F32" i="1" s="1"/>
  <c r="D28" i="1"/>
  <c r="D32" i="1" s="1"/>
  <c r="D44" i="2"/>
  <c r="H44" i="2" s="1"/>
  <c r="J25" i="3"/>
  <c r="H25" i="3"/>
  <c r="F25" i="3"/>
  <c r="D25" i="3"/>
  <c r="E45" i="4" l="1"/>
  <c r="E25" i="4"/>
  <c r="L23" i="3"/>
  <c r="L22" i="3"/>
  <c r="L21" i="3"/>
  <c r="D15" i="3"/>
  <c r="F15" i="3"/>
  <c r="H15" i="3"/>
  <c r="L15" i="3" s="1"/>
  <c r="E36" i="4" l="1"/>
  <c r="L25" i="3"/>
  <c r="D52" i="4"/>
  <c r="D45" i="4"/>
  <c r="D25" i="4"/>
  <c r="D36" i="4" l="1"/>
  <c r="E39" i="4"/>
  <c r="E59" i="4" s="1"/>
  <c r="D39" i="4" l="1"/>
  <c r="H59" i="4" l="1"/>
</calcChain>
</file>

<file path=xl/sharedStrings.xml><?xml version="1.0" encoding="utf-8"?>
<sst xmlns="http://schemas.openxmlformats.org/spreadsheetml/2006/main" count="145" uniqueCount="116">
  <si>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</si>
  <si>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</si>
  <si>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</si>
  <si>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</si>
  <si>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</si>
  <si>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</si>
  <si>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</si>
  <si>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</si>
  <si>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</si>
  <si>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</si>
  <si>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Доходы по дивидендам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</si>
  <si>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</si>
  <si>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</si>
  <si>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</si>
  <si>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</si>
  <si>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</si>
  <si>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</si>
  <si>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</si>
  <si>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</si>
  <si>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</si>
  <si>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</si>
  <si>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</si>
  <si>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</si>
  <si>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</si>
  <si>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</si>
  <si>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</si>
  <si>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</si>
  <si>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</si>
  <si>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</si>
  <si>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</si>
  <si>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</si>
  <si>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</si>
  <si>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</si>
  <si>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</si>
  <si>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</si>
  <si>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</si>
  <si>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</si>
  <si>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</si>
  <si>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</si>
  <si>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</si>
  <si>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</si>
  <si>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</si>
  <si>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</si>
  <si>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</si>
  <si>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</si>
  <si>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</si>
  <si>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</si>
  <si>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</si>
  <si>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</si>
  <si>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</si>
  <si>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</si>
  <si>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</si>
  <si>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</si>
  <si>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</si>
  <si>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</si>
  <si>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</si>
  <si>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</si>
  <si>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</si>
  <si>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</si>
  <si>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</si>
  <si>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</si>
  <si>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</si>
  <si>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</si>
  <si>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</si>
  <si>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</si>
  <si>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</si>
  <si>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</si>
  <si>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</si>
  <si>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</si>
  <si>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</si>
  <si>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</si>
  <si>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</si>
  <si>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</si>
  <si>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</si>
  <si>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</si>
  <si>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</si>
  <si>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</si>
  <si>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</si>
  <si>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</si>
  <si>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</si>
  <si>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</si>
  <si>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</si>
  <si>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</si>
  <si>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</si>
  <si>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</si>
  <si>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</si>
  <si>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</si>
  <si>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</si>
  <si>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</si>
  <si>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Период, закончившийся</t>
  </si>
  <si>
    <t>Прибыль на акцию, в тенге</t>
  </si>
  <si>
    <t>Промежуточный сокращенный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</si>
  <si>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</si>
  <si>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</si>
  <si>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</si>
  <si>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</si>
  <si>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Обязательства по текущему налогу на прибыль</t>
  </si>
  <si>
    <t>2023 года</t>
  </si>
  <si>
    <t>31 декабря
2023 года</t>
  </si>
  <si>
    <t>2024 года</t>
  </si>
  <si>
    <t>Чистая прибыль/(убыток) по операциям с финансовыми активами по справедливой стоимости через прибыль или убыток</t>
  </si>
  <si>
    <t>Доходы от восстановления/(расходы по формированию) резервов по ожидаемым кредитным убыткам по финансовым активам, оцениваемым по справедливой стоимости через прочий совокупный доход</t>
  </si>
  <si>
    <t xml:space="preserve">Расходы по формированию резервов по ожидаемым кредитным убыткам по дебиторской задолженности </t>
  </si>
  <si>
    <t>Отчет о финансовом положении на 30 июня 2024 года</t>
  </si>
  <si>
    <t>Жаманаков А.М.</t>
  </si>
  <si>
    <t>Главный бухгалтер</t>
  </si>
  <si>
    <t>30 июня 
2024 года</t>
  </si>
  <si>
    <t>за период, закончившийся 30 июня 2024 года</t>
  </si>
  <si>
    <t>Чистая прибыль/(убыток) по операциям с иностранной валютой</t>
  </si>
  <si>
    <t>3 месяца, закончившихся 
30 июня 
2024 года</t>
  </si>
  <si>
    <t>3 месяца, закончившихся 
30 июня 
2023 года</t>
  </si>
  <si>
    <t>6 месяцев, закончившихся 
30 июня 
2024 года</t>
  </si>
  <si>
    <t>6 месяцев, закончившихся 
30 июня 
2023 года</t>
  </si>
  <si>
    <t>30 июня</t>
  </si>
  <si>
    <t>От имени Компании:</t>
  </si>
  <si>
    <t>Джамышева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</si>
</sst>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Verdana"/>
      <family val="2"/>
      <charset val="204"/>
    </font>
    <font>
      <b/>
      <sz val="9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164" fontId="32" fillId="0" borderId="0" xfId="0" applyNumberFormat="1" applyFont="1"/>
    <xf numFmtId="14" fontId="9" fillId="0" borderId="0" xfId="1" applyNumberFormat="1" applyFont="1" applyAlignment="1">
      <alignment horizontal="right" wrapTex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3" fontId="3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3" fillId="0" borderId="0" xfId="1" applyFont="1" applyAlignment="1">
      <alignment horizontal="center"/>
    </xf>
    <xf numFmtId="164" fontId="11" fillId="0" borderId="0" xfId="1" applyNumberFormat="1" applyFont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34" fillId="0" borderId="0" xfId="1" applyNumberFormat="1" applyFont="1" applyAlignment="1">
      <alignment horizontal="center"/>
    </xf>
    <xf numFmtId="164" fontId="34" fillId="0" borderId="1" xfId="1" applyNumberFormat="1" applyFont="1" applyBorder="1" applyAlignment="1">
      <alignment horizontal="center"/>
    </xf>
    <xf numFmtId="0" fontId="34" fillId="0" borderId="0" xfId="1" applyFont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0" fontId="34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164" fontId="12" fillId="0" borderId="2" xfId="1" applyNumberFormat="1" applyFont="1" applyBorder="1"/>
    <xf numFmtId="0" fontId="35" fillId="0" borderId="0" xfId="0" applyFont="1"/>
    <xf numFmtId="164" fontId="12" fillId="0" borderId="0" xfId="1" applyNumberFormat="1" applyFont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B1:K51"/>
  <sheetViews>
    <sheetView tabSelected="1" topLeftCell="A28" zoomScaleNormal="100" workbookViewId="0">
      <selection activeCell="B51" sqref="B51"/>
    </sheetView>
  </sheetViews>
  <sheetFormatPr defaultRowHeight="15" outlineLevelRow="1" x14ac:dyDescent="0.25"/>
  <cols>
    <col min="1" max="1" width="4.28515625" customWidth="1"/>
    <col min="2" max="2" width="47.7109375" customWidth="1"/>
    <col min="3" max="3" width="7.7109375" bestFit="1" customWidth="1"/>
    <col min="4" max="5" width="14.28515625" customWidth="1"/>
    <col min="8" max="9" width="4" customWidth="1"/>
    <col min="10" max="13" width="9.140625" customWidth="1"/>
  </cols>
  <sheetData>
    <row r="1" spans="2:11" x14ac:dyDescent="0.25">
      <c r="B1" s="34" t="s">
        <v>0</v>
      </c>
      <c r="C1" s="14"/>
      <c r="D1" s="10"/>
      <c r="E1" s="10"/>
    </row>
    <row r="2" spans="2:11" x14ac:dyDescent="0.25">
      <c r="B2" s="34" t="s">
        <v>1</v>
      </c>
      <c r="C2" s="14"/>
      <c r="D2" s="10"/>
      <c r="E2" s="10"/>
    </row>
    <row r="3" spans="2:11" x14ac:dyDescent="0.25">
      <c r="B3" s="14"/>
      <c r="C3" s="14"/>
      <c r="D3" s="10"/>
      <c r="E3" s="10"/>
    </row>
    <row r="4" spans="2:11" x14ac:dyDescent="0.25">
      <c r="B4" s="35" t="s">
        <v>91</v>
      </c>
      <c r="C4" s="14"/>
      <c r="D4" s="10"/>
      <c r="E4" s="10"/>
    </row>
    <row r="5" spans="2:11" x14ac:dyDescent="0.25">
      <c r="B5" s="35" t="s">
        <v>103</v>
      </c>
      <c r="C5" s="14"/>
      <c r="D5" s="10"/>
      <c r="E5" s="10"/>
    </row>
    <row r="6" spans="2:11" x14ac:dyDescent="0.25">
      <c r="B6" s="14"/>
      <c r="C6" s="14"/>
      <c r="D6" s="10"/>
      <c r="E6" s="10"/>
    </row>
    <row r="7" spans="2:11" x14ac:dyDescent="0.25">
      <c r="B7" s="36" t="s">
        <v>2</v>
      </c>
      <c r="C7" s="14"/>
      <c r="D7" s="10"/>
      <c r="E7" s="10"/>
    </row>
    <row r="8" spans="2:11" x14ac:dyDescent="0.25">
      <c r="B8" s="37"/>
      <c r="C8" s="14"/>
      <c r="D8" s="38"/>
      <c r="E8" s="38"/>
    </row>
    <row r="9" spans="2:11" ht="26.25" customHeight="1" x14ac:dyDescent="0.25">
      <c r="B9" s="39"/>
      <c r="C9" s="7" t="s">
        <v>3</v>
      </c>
      <c r="D9" s="8" t="s">
        <v>106</v>
      </c>
      <c r="E9" s="8" t="s">
        <v>98</v>
      </c>
      <c r="J9" s="111"/>
      <c r="K9" s="111"/>
    </row>
    <row r="10" spans="2:11" x14ac:dyDescent="0.25">
      <c r="B10" s="40" t="s">
        <v>17</v>
      </c>
      <c r="C10" s="14"/>
      <c r="D10" s="10"/>
      <c r="E10" s="10"/>
      <c r="J10" s="111"/>
      <c r="K10" s="111"/>
    </row>
    <row r="11" spans="2:11" x14ac:dyDescent="0.25">
      <c r="B11" s="41" t="s">
        <v>18</v>
      </c>
      <c r="C11" s="145">
        <v>12</v>
      </c>
      <c r="D11" s="10">
        <v>96522</v>
      </c>
      <c r="E11" s="10">
        <v>321024</v>
      </c>
      <c r="J11" s="111"/>
      <c r="K11" s="111"/>
    </row>
    <row r="12" spans="2:11" hidden="1" outlineLevel="1" x14ac:dyDescent="0.25">
      <c r="B12" s="41" t="s">
        <v>19</v>
      </c>
      <c r="C12" s="145"/>
      <c r="D12" s="10">
        <v>0</v>
      </c>
      <c r="E12" s="10">
        <v>0</v>
      </c>
      <c r="J12" s="111"/>
      <c r="K12" s="111"/>
    </row>
    <row r="13" spans="2:11" ht="21" collapsed="1" x14ac:dyDescent="0.25">
      <c r="B13" s="41" t="s">
        <v>20</v>
      </c>
      <c r="C13" s="145">
        <v>13</v>
      </c>
      <c r="D13" s="10">
        <v>58323902</v>
      </c>
      <c r="E13" s="10">
        <v>48920519</v>
      </c>
      <c r="J13" s="111"/>
      <c r="K13" s="111"/>
    </row>
    <row r="14" spans="2:11" ht="21" x14ac:dyDescent="0.25">
      <c r="B14" s="41" t="s">
        <v>21</v>
      </c>
      <c r="C14" s="145">
        <v>14</v>
      </c>
      <c r="D14" s="10">
        <v>3070424</v>
      </c>
      <c r="E14" s="10">
        <v>2992196</v>
      </c>
      <c r="J14" s="111"/>
      <c r="K14" s="111"/>
    </row>
    <row r="15" spans="2:11" x14ac:dyDescent="0.25">
      <c r="B15" s="41" t="s">
        <v>22</v>
      </c>
      <c r="C15" s="137"/>
      <c r="D15" s="10">
        <v>27665</v>
      </c>
      <c r="E15" s="10">
        <v>30520</v>
      </c>
      <c r="J15" s="111"/>
      <c r="K15" s="111"/>
    </row>
    <row r="16" spans="2:11" x14ac:dyDescent="0.25">
      <c r="B16" s="41" t="s">
        <v>23</v>
      </c>
      <c r="C16" s="137"/>
      <c r="D16" s="10">
        <v>271282</v>
      </c>
      <c r="E16" s="10">
        <v>186400</v>
      </c>
      <c r="J16" s="111"/>
      <c r="K16" s="111"/>
    </row>
    <row r="17" spans="2:11" x14ac:dyDescent="0.25">
      <c r="B17" s="41" t="s">
        <v>24</v>
      </c>
      <c r="C17" s="137"/>
      <c r="D17" s="10">
        <v>276801</v>
      </c>
      <c r="E17" s="10">
        <v>308768</v>
      </c>
      <c r="J17" s="111"/>
      <c r="K17" s="111"/>
    </row>
    <row r="18" spans="2:11" x14ac:dyDescent="0.25">
      <c r="B18" s="41" t="s">
        <v>25</v>
      </c>
      <c r="C18" s="145">
        <v>15</v>
      </c>
      <c r="D18" s="10">
        <v>819441</v>
      </c>
      <c r="E18" s="10">
        <v>1807177</v>
      </c>
      <c r="J18" s="111"/>
      <c r="K18" s="111"/>
    </row>
    <row r="19" spans="2:11" x14ac:dyDescent="0.25">
      <c r="B19" s="42" t="s">
        <v>26</v>
      </c>
      <c r="C19" s="137"/>
      <c r="D19" s="10">
        <v>12051</v>
      </c>
      <c r="E19" s="10">
        <v>0</v>
      </c>
      <c r="J19" s="111"/>
      <c r="K19" s="111"/>
    </row>
    <row r="20" spans="2:11" x14ac:dyDescent="0.25">
      <c r="B20" s="42" t="s">
        <v>27</v>
      </c>
      <c r="C20" s="137"/>
      <c r="D20" s="10">
        <v>94813</v>
      </c>
      <c r="E20" s="10">
        <v>134542</v>
      </c>
      <c r="J20" s="111"/>
      <c r="K20" s="111"/>
    </row>
    <row r="21" spans="2:11" x14ac:dyDescent="0.25">
      <c r="B21" s="43" t="s">
        <v>28</v>
      </c>
      <c r="C21" s="146">
        <v>16</v>
      </c>
      <c r="D21" s="12">
        <v>154434</v>
      </c>
      <c r="E21" s="12">
        <v>109927</v>
      </c>
      <c r="J21" s="111"/>
      <c r="K21" s="111"/>
    </row>
    <row r="22" spans="2:11" x14ac:dyDescent="0.25">
      <c r="B22" s="42"/>
      <c r="C22" s="137"/>
      <c r="D22" s="10"/>
      <c r="E22" s="10"/>
      <c r="J22" s="111"/>
      <c r="K22" s="111"/>
    </row>
    <row r="23" spans="2:11" x14ac:dyDescent="0.25">
      <c r="B23" s="44" t="s">
        <v>29</v>
      </c>
      <c r="C23" s="140"/>
      <c r="D23" s="16">
        <f>SUM(D11:D21)</f>
        <v>63147335</v>
      </c>
      <c r="E23" s="16">
        <f>SUM(E11:E21)</f>
        <v>54811073</v>
      </c>
      <c r="J23" s="111"/>
      <c r="K23" s="111"/>
    </row>
    <row r="24" spans="2:11" x14ac:dyDescent="0.25">
      <c r="B24" s="45"/>
      <c r="C24" s="137"/>
      <c r="D24" s="10"/>
      <c r="E24" s="10"/>
      <c r="J24" s="111"/>
      <c r="K24" s="111"/>
    </row>
    <row r="25" spans="2:11" x14ac:dyDescent="0.25">
      <c r="B25" s="46" t="s">
        <v>30</v>
      </c>
      <c r="C25" s="137"/>
      <c r="D25" s="10"/>
      <c r="E25" s="10"/>
      <c r="J25" s="111"/>
      <c r="K25" s="111"/>
    </row>
    <row r="26" spans="2:11" x14ac:dyDescent="0.25">
      <c r="B26" s="46"/>
      <c r="C26" s="137"/>
      <c r="D26" s="10"/>
      <c r="E26" s="10"/>
      <c r="J26" s="111"/>
      <c r="K26" s="111"/>
    </row>
    <row r="27" spans="2:11" x14ac:dyDescent="0.25">
      <c r="B27" s="45" t="s">
        <v>31</v>
      </c>
      <c r="C27" s="137"/>
      <c r="D27" s="10"/>
      <c r="E27" s="10"/>
      <c r="J27" s="111"/>
      <c r="K27" s="111"/>
    </row>
    <row r="28" spans="2:11" x14ac:dyDescent="0.25">
      <c r="B28" s="19"/>
      <c r="C28" s="137"/>
      <c r="D28" s="10"/>
      <c r="E28" s="10"/>
      <c r="J28" s="111"/>
      <c r="K28" s="111"/>
    </row>
    <row r="29" spans="2:11" x14ac:dyDescent="0.25">
      <c r="B29" s="41" t="s">
        <v>32</v>
      </c>
      <c r="C29" s="145">
        <v>17</v>
      </c>
      <c r="D29" s="10">
        <v>12086632</v>
      </c>
      <c r="E29" s="10">
        <v>11534659</v>
      </c>
      <c r="J29" s="111"/>
      <c r="K29" s="111"/>
    </row>
    <row r="30" spans="2:11" x14ac:dyDescent="0.25">
      <c r="B30" s="41" t="s">
        <v>33</v>
      </c>
      <c r="C30" s="145">
        <v>18</v>
      </c>
      <c r="D30" s="10">
        <v>17627724</v>
      </c>
      <c r="E30" s="10">
        <v>12098276</v>
      </c>
      <c r="J30" s="111"/>
      <c r="K30" s="111"/>
    </row>
    <row r="31" spans="2:11" x14ac:dyDescent="0.25">
      <c r="B31" s="41" t="s">
        <v>96</v>
      </c>
      <c r="C31" s="137"/>
      <c r="D31" s="10">
        <v>0</v>
      </c>
      <c r="E31" s="10">
        <v>16279</v>
      </c>
      <c r="J31" s="111"/>
      <c r="K31" s="111"/>
    </row>
    <row r="32" spans="2:11" x14ac:dyDescent="0.25">
      <c r="B32" s="43" t="s">
        <v>34</v>
      </c>
      <c r="C32" s="139"/>
      <c r="D32" s="12">
        <v>3400432</v>
      </c>
      <c r="E32" s="12">
        <v>812708</v>
      </c>
      <c r="J32" s="111"/>
      <c r="K32" s="111"/>
    </row>
    <row r="33" spans="2:11" x14ac:dyDescent="0.25">
      <c r="B33" s="47"/>
      <c r="C33" s="137"/>
      <c r="D33" s="10"/>
      <c r="E33" s="10"/>
      <c r="J33" s="111"/>
      <c r="K33" s="111"/>
    </row>
    <row r="34" spans="2:11" x14ac:dyDescent="0.25">
      <c r="B34" s="48" t="s">
        <v>35</v>
      </c>
      <c r="C34" s="140"/>
      <c r="D34" s="16">
        <f>SUM(D29:D32)</f>
        <v>33114788</v>
      </c>
      <c r="E34" s="16">
        <f>SUM(E29:E32)</f>
        <v>24461922</v>
      </c>
      <c r="J34" s="111"/>
      <c r="K34" s="111"/>
    </row>
    <row r="35" spans="2:11" x14ac:dyDescent="0.25">
      <c r="B35" s="45"/>
      <c r="C35" s="137"/>
      <c r="D35" s="10"/>
      <c r="E35" s="10"/>
      <c r="J35" s="111"/>
      <c r="K35" s="111"/>
    </row>
    <row r="36" spans="2:11" x14ac:dyDescent="0.25">
      <c r="B36" s="45" t="s">
        <v>36</v>
      </c>
      <c r="C36" s="137"/>
      <c r="D36" s="10"/>
      <c r="E36" s="10"/>
      <c r="J36" s="111"/>
      <c r="K36" s="111"/>
    </row>
    <row r="37" spans="2:11" x14ac:dyDescent="0.25">
      <c r="B37" s="42" t="s">
        <v>37</v>
      </c>
      <c r="C37" s="145">
        <v>19</v>
      </c>
      <c r="D37" s="10">
        <v>11240188</v>
      </c>
      <c r="E37" s="10">
        <v>11240188</v>
      </c>
      <c r="J37" s="111"/>
      <c r="K37" s="111"/>
    </row>
    <row r="38" spans="2:11" x14ac:dyDescent="0.25">
      <c r="B38" s="42" t="s">
        <v>38</v>
      </c>
      <c r="C38" s="14"/>
      <c r="D38" s="10">
        <v>0</v>
      </c>
      <c r="E38" s="10">
        <v>0</v>
      </c>
      <c r="J38" s="111"/>
      <c r="K38" s="111"/>
    </row>
    <row r="39" spans="2:11" ht="31.5" x14ac:dyDescent="0.25">
      <c r="B39" s="41" t="s">
        <v>39</v>
      </c>
      <c r="C39" s="14"/>
      <c r="D39" s="10">
        <v>-200804</v>
      </c>
      <c r="E39" s="10">
        <v>-220162</v>
      </c>
      <c r="J39" s="111"/>
      <c r="K39" s="111"/>
    </row>
    <row r="40" spans="2:11" x14ac:dyDescent="0.25">
      <c r="B40" s="49" t="s">
        <v>40</v>
      </c>
      <c r="C40" s="107"/>
      <c r="D40" s="12">
        <v>18993163</v>
      </c>
      <c r="E40" s="12">
        <v>19329125</v>
      </c>
      <c r="J40" s="111"/>
      <c r="K40" s="111"/>
    </row>
    <row r="41" spans="2:11" x14ac:dyDescent="0.25">
      <c r="B41" s="50"/>
      <c r="C41" s="14"/>
      <c r="D41" s="10"/>
      <c r="E41" s="10"/>
      <c r="J41" s="111"/>
      <c r="K41" s="111"/>
    </row>
    <row r="42" spans="2:11" x14ac:dyDescent="0.25">
      <c r="B42" s="51" t="s">
        <v>41</v>
      </c>
      <c r="C42" s="32"/>
      <c r="D42" s="16">
        <f>SUM(D37:D40)</f>
        <v>30032547</v>
      </c>
      <c r="E42" s="16">
        <f>SUM(E37:E40)</f>
        <v>30349151</v>
      </c>
      <c r="J42" s="111"/>
      <c r="K42" s="111"/>
    </row>
    <row r="43" spans="2:11" x14ac:dyDescent="0.25">
      <c r="B43" s="50" t="s">
        <v>42</v>
      </c>
      <c r="C43" s="14"/>
      <c r="D43" s="10"/>
      <c r="E43" s="10"/>
      <c r="J43" s="111"/>
      <c r="K43" s="111"/>
    </row>
    <row r="44" spans="2:11" x14ac:dyDescent="0.25">
      <c r="B44" s="51" t="s">
        <v>43</v>
      </c>
      <c r="C44" s="32"/>
      <c r="D44" s="16">
        <f>D34+D42</f>
        <v>63147335</v>
      </c>
      <c r="E44" s="16">
        <f>E42+E34</f>
        <v>54811073</v>
      </c>
      <c r="H44" s="113">
        <f>D23-D44</f>
        <v>0</v>
      </c>
      <c r="I44" s="113">
        <f>E23-E44</f>
        <v>0</v>
      </c>
      <c r="J44" s="111"/>
      <c r="K44" s="111"/>
    </row>
    <row r="45" spans="2:11" x14ac:dyDescent="0.25">
      <c r="B45" s="52" t="s">
        <v>44</v>
      </c>
      <c r="C45" s="53"/>
      <c r="D45" s="54">
        <v>0</v>
      </c>
      <c r="E45" s="54">
        <v>0.85063999891281128</v>
      </c>
    </row>
    <row r="46" spans="2:11" x14ac:dyDescent="0.25">
      <c r="B46" s="14"/>
      <c r="C46" s="14"/>
      <c r="D46" s="10"/>
      <c r="E46" s="10"/>
    </row>
    <row r="47" spans="2:11" x14ac:dyDescent="0.25">
      <c r="B47" s="27" t="s">
        <v>114</v>
      </c>
      <c r="C47" s="10"/>
      <c r="D47" s="14"/>
      <c r="E47" s="55"/>
    </row>
    <row r="48" spans="2:11" x14ac:dyDescent="0.25">
      <c r="B48" s="27"/>
      <c r="C48" s="10"/>
      <c r="D48" s="14"/>
      <c r="E48" s="55"/>
    </row>
    <row r="49" spans="2:5" x14ac:dyDescent="0.25">
      <c r="B49" s="56"/>
      <c r="C49" s="10"/>
      <c r="D49" s="32"/>
      <c r="E49" s="57"/>
    </row>
    <row r="50" spans="2:5" x14ac:dyDescent="0.25">
      <c r="B50" s="142" t="s">
        <v>115</v>
      </c>
      <c r="C50" s="10"/>
      <c r="D50" s="33" t="s">
        <v>104</v>
      </c>
      <c r="E50" s="55"/>
    </row>
    <row r="51" spans="2:5" ht="24" customHeight="1" x14ac:dyDescent="0.25">
      <c r="B51" s="58" t="s">
        <v>92</v>
      </c>
      <c r="C51" s="10"/>
      <c r="D51" s="33" t="s">
        <v>105</v>
      </c>
      <c r="E51" s="55"/>
    </row>
  </sheetData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B1:N44"/>
  <sheetViews>
    <sheetView zoomScale="80" zoomScaleNormal="80" workbookViewId="0">
      <selection activeCell="D19" sqref="D19"/>
    </sheetView>
  </sheetViews>
  <sheetFormatPr defaultRowHeight="0" customHeight="1" zeroHeight="1" outlineLevelRow="1" x14ac:dyDescent="0.25"/>
  <cols>
    <col min="1" max="1" width="5" customWidth="1"/>
    <col min="2" max="2" width="50.28515625" customWidth="1"/>
    <col min="3" max="3" width="7.7109375" style="134" bestFit="1" customWidth="1"/>
    <col min="4" max="7" width="16.85546875" customWidth="1"/>
  </cols>
  <sheetData>
    <row r="1" spans="2:14" s="2" customFormat="1" ht="15.75" x14ac:dyDescent="0.2">
      <c r="B1" s="1" t="s">
        <v>0</v>
      </c>
      <c r="C1" s="127"/>
    </row>
    <row r="2" spans="2:14" s="2" customFormat="1" ht="15.75" x14ac:dyDescent="0.2">
      <c r="B2" s="1" t="s">
        <v>1</v>
      </c>
      <c r="C2" s="127"/>
    </row>
    <row r="3" spans="2:14" s="2" customFormat="1" ht="15.75" x14ac:dyDescent="0.2">
      <c r="B3" s="1"/>
      <c r="C3" s="127"/>
    </row>
    <row r="4" spans="2:14" s="2" customFormat="1" ht="12.75" x14ac:dyDescent="0.2">
      <c r="B4" s="35" t="s">
        <v>93</v>
      </c>
      <c r="C4" s="127"/>
    </row>
    <row r="5" spans="2:14" s="2" customFormat="1" ht="12.75" x14ac:dyDescent="0.2">
      <c r="B5" s="126" t="s">
        <v>107</v>
      </c>
      <c r="C5" s="127"/>
    </row>
    <row r="6" spans="2:14" s="2" customFormat="1" ht="12.75" x14ac:dyDescent="0.2">
      <c r="B6" s="4" t="s">
        <v>2</v>
      </c>
      <c r="C6" s="127"/>
    </row>
    <row r="7" spans="2:14" s="2" customFormat="1" ht="12.75" x14ac:dyDescent="0.2">
      <c r="B7" s="5"/>
      <c r="C7" s="127"/>
    </row>
    <row r="8" spans="2:14" s="2" customFormat="1" ht="42.75" x14ac:dyDescent="0.2">
      <c r="B8" s="6"/>
      <c r="C8" s="7" t="s">
        <v>3</v>
      </c>
      <c r="D8" s="8" t="s">
        <v>109</v>
      </c>
      <c r="E8" s="8" t="s">
        <v>110</v>
      </c>
      <c r="F8" s="8" t="s">
        <v>111</v>
      </c>
      <c r="G8" s="8" t="s">
        <v>112</v>
      </c>
      <c r="K8" s="114"/>
      <c r="L8" s="114"/>
      <c r="M8" s="114"/>
      <c r="N8" s="114"/>
    </row>
    <row r="9" spans="2:14" s="2" customFormat="1" ht="24.75" customHeight="1" x14ac:dyDescent="0.2">
      <c r="B9" s="9" t="s">
        <v>4</v>
      </c>
      <c r="C9" s="143">
        <v>5</v>
      </c>
      <c r="D9" s="10">
        <v>1295536</v>
      </c>
      <c r="E9" s="10">
        <v>1251207</v>
      </c>
      <c r="F9" s="10">
        <v>2555747</v>
      </c>
      <c r="G9" s="10">
        <v>2476220</v>
      </c>
      <c r="K9" s="9"/>
    </row>
    <row r="10" spans="2:14" s="2" customFormat="1" ht="24.75" customHeight="1" x14ac:dyDescent="0.2">
      <c r="B10" s="11" t="s">
        <v>5</v>
      </c>
      <c r="C10" s="144">
        <v>5</v>
      </c>
      <c r="D10" s="12">
        <v>-710710</v>
      </c>
      <c r="E10" s="12">
        <v>-644045</v>
      </c>
      <c r="F10" s="12">
        <v>-1403608</v>
      </c>
      <c r="G10" s="12">
        <v>-1398695</v>
      </c>
      <c r="K10" s="13"/>
    </row>
    <row r="11" spans="2:14" s="2" customFormat="1" ht="20.25" customHeight="1" x14ac:dyDescent="0.2">
      <c r="B11" s="13"/>
      <c r="C11" s="137"/>
      <c r="D11" s="14"/>
      <c r="E11" s="14"/>
      <c r="F11" s="14"/>
      <c r="G11" s="14"/>
      <c r="K11" s="13"/>
    </row>
    <row r="12" spans="2:14" s="95" customFormat="1" ht="20.25" customHeight="1" x14ac:dyDescent="0.2">
      <c r="B12" s="15" t="s">
        <v>6</v>
      </c>
      <c r="C12" s="138"/>
      <c r="D12" s="16">
        <f>D9+D10</f>
        <v>584826</v>
      </c>
      <c r="E12" s="16">
        <f>E9+E10</f>
        <v>607162</v>
      </c>
      <c r="F12" s="16">
        <f>F9+F10</f>
        <v>1152139</v>
      </c>
      <c r="G12" s="16">
        <f>G9+G10</f>
        <v>1077525</v>
      </c>
      <c r="J12" s="2"/>
      <c r="K12" s="115"/>
    </row>
    <row r="13" spans="2:14" s="2" customFormat="1" ht="12.75" x14ac:dyDescent="0.2">
      <c r="B13" s="13"/>
      <c r="C13" s="137"/>
      <c r="D13" s="14"/>
      <c r="E13" s="14"/>
      <c r="F13" s="14"/>
      <c r="G13" s="14"/>
      <c r="K13" s="13"/>
    </row>
    <row r="14" spans="2:14" s="2" customFormat="1" ht="41.25" customHeight="1" x14ac:dyDescent="0.2">
      <c r="B14" s="17" t="s">
        <v>100</v>
      </c>
      <c r="C14" s="143">
        <v>6</v>
      </c>
      <c r="D14" s="10">
        <v>1075421</v>
      </c>
      <c r="E14" s="10">
        <v>1050069</v>
      </c>
      <c r="F14" s="10">
        <v>1037293</v>
      </c>
      <c r="G14" s="10">
        <v>1408232</v>
      </c>
      <c r="K14" s="13"/>
    </row>
    <row r="15" spans="2:14" s="2" customFormat="1" ht="41.25" customHeight="1" x14ac:dyDescent="0.2">
      <c r="B15" s="17" t="s">
        <v>108</v>
      </c>
      <c r="C15" s="143">
        <v>7</v>
      </c>
      <c r="D15" s="10">
        <v>-293701</v>
      </c>
      <c r="E15" s="10">
        <v>-109251</v>
      </c>
      <c r="F15" s="10">
        <v>-280742</v>
      </c>
      <c r="G15" s="10">
        <v>36911</v>
      </c>
      <c r="K15" s="13"/>
    </row>
    <row r="16" spans="2:14" s="2" customFormat="1" ht="41.25" customHeight="1" x14ac:dyDescent="0.2">
      <c r="B16" s="17" t="s">
        <v>7</v>
      </c>
      <c r="C16" s="143">
        <v>8</v>
      </c>
      <c r="D16" s="10">
        <v>826265</v>
      </c>
      <c r="E16" s="10">
        <v>739912</v>
      </c>
      <c r="F16" s="10">
        <v>1924855</v>
      </c>
      <c r="G16" s="10">
        <v>1267671</v>
      </c>
      <c r="K16" s="13"/>
    </row>
    <row r="17" spans="2:11" s="2" customFormat="1" ht="41.25" customHeight="1" x14ac:dyDescent="0.2">
      <c r="B17" s="17" t="s">
        <v>8</v>
      </c>
      <c r="C17" s="143">
        <v>8</v>
      </c>
      <c r="D17" s="10">
        <v>-78433</v>
      </c>
      <c r="E17" s="10">
        <v>-11892</v>
      </c>
      <c r="F17" s="10">
        <v>-135246</v>
      </c>
      <c r="G17" s="10">
        <v>-26464</v>
      </c>
      <c r="K17" s="13"/>
    </row>
    <row r="18" spans="2:11" s="2" customFormat="1" ht="41.25" customHeight="1" outlineLevel="1" x14ac:dyDescent="0.2">
      <c r="B18" s="17" t="s">
        <v>9</v>
      </c>
      <c r="C18" s="135"/>
      <c r="D18" s="10">
        <v>0</v>
      </c>
      <c r="E18" s="10">
        <v>0</v>
      </c>
      <c r="F18" s="10">
        <v>0</v>
      </c>
      <c r="G18" s="10">
        <v>0</v>
      </c>
      <c r="K18" s="13"/>
    </row>
    <row r="19" spans="2:11" s="2" customFormat="1" ht="41.25" customHeight="1" x14ac:dyDescent="0.2">
      <c r="B19" s="17" t="s">
        <v>101</v>
      </c>
      <c r="C19" s="135"/>
      <c r="D19" s="10">
        <v>-123</v>
      </c>
      <c r="E19" s="10">
        <v>9083</v>
      </c>
      <c r="F19" s="10">
        <v>-2580</v>
      </c>
      <c r="G19" s="10">
        <v>14581</v>
      </c>
      <c r="K19" s="13"/>
    </row>
    <row r="20" spans="2:11" s="2" customFormat="1" ht="41.25" customHeight="1" x14ac:dyDescent="0.2">
      <c r="B20" s="17" t="s">
        <v>10</v>
      </c>
      <c r="C20" s="135"/>
      <c r="D20" s="10">
        <v>610407</v>
      </c>
      <c r="E20" s="10">
        <v>195706</v>
      </c>
      <c r="F20" s="10">
        <v>628814</v>
      </c>
      <c r="G20" s="10">
        <v>216112</v>
      </c>
      <c r="K20" s="13"/>
    </row>
    <row r="21" spans="2:11" s="2" customFormat="1" ht="41.25" customHeight="1" x14ac:dyDescent="0.2">
      <c r="B21" s="17" t="s">
        <v>102</v>
      </c>
      <c r="C21" s="135"/>
      <c r="D21" s="10">
        <v>11711</v>
      </c>
      <c r="E21" s="10">
        <v>71</v>
      </c>
      <c r="F21" s="10">
        <v>-348</v>
      </c>
      <c r="G21" s="10">
        <v>361</v>
      </c>
      <c r="K21" s="13"/>
    </row>
    <row r="22" spans="2:11" s="2" customFormat="1" ht="20.25" customHeight="1" x14ac:dyDescent="0.2">
      <c r="B22" s="18" t="s">
        <v>11</v>
      </c>
      <c r="C22" s="136"/>
      <c r="D22" s="12">
        <v>-6537</v>
      </c>
      <c r="E22" s="12">
        <v>441</v>
      </c>
      <c r="F22" s="12">
        <v>-5879</v>
      </c>
      <c r="G22" s="12">
        <v>780</v>
      </c>
      <c r="K22" s="13"/>
    </row>
    <row r="23" spans="2:11" s="2" customFormat="1" ht="12.75" x14ac:dyDescent="0.2">
      <c r="B23" s="19"/>
      <c r="C23" s="135"/>
      <c r="D23" s="10"/>
      <c r="E23" s="10"/>
      <c r="F23" s="10"/>
      <c r="G23" s="10"/>
      <c r="K23" s="14"/>
    </row>
    <row r="24" spans="2:11" s="2" customFormat="1" ht="20.25" customHeight="1" x14ac:dyDescent="0.2">
      <c r="B24" s="20" t="s">
        <v>12</v>
      </c>
      <c r="C24" s="138"/>
      <c r="D24" s="16">
        <f t="shared" ref="D24:E24" si="0">SUM(D14:D22)</f>
        <v>2145010</v>
      </c>
      <c r="E24" s="16">
        <f t="shared" si="0"/>
        <v>1874139</v>
      </c>
      <c r="F24" s="16">
        <f>SUM(F14:F22)</f>
        <v>3166167</v>
      </c>
      <c r="G24" s="16">
        <f>SUM(G14:G22)</f>
        <v>2918184</v>
      </c>
      <c r="K24" s="115"/>
    </row>
    <row r="25" spans="2:11" s="2" customFormat="1" ht="20.25" customHeight="1" x14ac:dyDescent="0.2">
      <c r="B25" s="17"/>
      <c r="C25" s="135"/>
      <c r="D25" s="10"/>
      <c r="E25" s="10"/>
      <c r="F25" s="10"/>
      <c r="G25" s="10"/>
      <c r="K25" s="13"/>
    </row>
    <row r="26" spans="2:11" s="2" customFormat="1" ht="20.25" customHeight="1" x14ac:dyDescent="0.2">
      <c r="B26" s="11" t="s">
        <v>13</v>
      </c>
      <c r="C26" s="144">
        <v>9</v>
      </c>
      <c r="D26" s="12">
        <v>-1036697</v>
      </c>
      <c r="E26" s="12">
        <v>-709515</v>
      </c>
      <c r="F26" s="12">
        <v>-1841510</v>
      </c>
      <c r="G26" s="12">
        <v>-1226170</v>
      </c>
      <c r="K26" s="13"/>
    </row>
    <row r="27" spans="2:11" s="2" customFormat="1" ht="20.25" customHeight="1" x14ac:dyDescent="0.2">
      <c r="B27" s="21"/>
      <c r="C27" s="128"/>
      <c r="D27" s="10"/>
      <c r="E27" s="10"/>
      <c r="F27" s="10"/>
      <c r="G27" s="10"/>
      <c r="K27" s="21"/>
    </row>
    <row r="28" spans="2:11" s="2" customFormat="1" ht="20.25" customHeight="1" x14ac:dyDescent="0.2">
      <c r="B28" s="22" t="s">
        <v>14</v>
      </c>
      <c r="C28" s="130"/>
      <c r="D28" s="16">
        <f>D12+D24+D26</f>
        <v>1693139</v>
      </c>
      <c r="E28" s="16">
        <f>E12+E24+E26</f>
        <v>1771786</v>
      </c>
      <c r="F28" s="16">
        <f>F12+F24+F26</f>
        <v>2476796</v>
      </c>
      <c r="G28" s="16">
        <f>G12+G24+G26</f>
        <v>2769539</v>
      </c>
      <c r="K28" s="116"/>
    </row>
    <row r="29" spans="2:11" s="2" customFormat="1" ht="20.25" customHeight="1" x14ac:dyDescent="0.2">
      <c r="B29" s="9"/>
      <c r="C29" s="128"/>
      <c r="D29" s="10"/>
      <c r="E29" s="10"/>
      <c r="F29" s="10"/>
      <c r="G29" s="10"/>
      <c r="K29" s="9"/>
    </row>
    <row r="30" spans="2:11" s="2" customFormat="1" ht="20.25" customHeight="1" x14ac:dyDescent="0.2">
      <c r="B30" s="23" t="s">
        <v>15</v>
      </c>
      <c r="C30" s="129"/>
      <c r="D30" s="12">
        <v>-45880</v>
      </c>
      <c r="E30" s="12">
        <v>-4418</v>
      </c>
      <c r="F30" s="12">
        <v>-57721</v>
      </c>
      <c r="G30" s="12">
        <v>-35331</v>
      </c>
      <c r="K30" s="9"/>
    </row>
    <row r="31" spans="2:11" s="2" customFormat="1" ht="20.25" customHeight="1" x14ac:dyDescent="0.2">
      <c r="B31" s="9"/>
      <c r="C31" s="128"/>
      <c r="D31" s="10"/>
      <c r="E31" s="10"/>
      <c r="F31" s="10"/>
      <c r="G31" s="10"/>
      <c r="K31" s="9"/>
    </row>
    <row r="32" spans="2:11" s="2" customFormat="1" ht="20.25" customHeight="1" x14ac:dyDescent="0.2">
      <c r="B32" s="22" t="s">
        <v>16</v>
      </c>
      <c r="C32" s="130"/>
      <c r="D32" s="16">
        <f>D28+D30</f>
        <v>1647259</v>
      </c>
      <c r="E32" s="16">
        <f>E28+E30</f>
        <v>1767368</v>
      </c>
      <c r="F32" s="16">
        <f>F28+F30</f>
        <v>2419075</v>
      </c>
      <c r="G32" s="16">
        <f>G28+G30</f>
        <v>2734208</v>
      </c>
      <c r="K32" s="116"/>
    </row>
    <row r="33" spans="2:11" s="2" customFormat="1" ht="12.75" x14ac:dyDescent="0.2">
      <c r="B33" s="21"/>
      <c r="C33" s="128"/>
      <c r="D33" s="10"/>
      <c r="E33" s="10"/>
      <c r="F33" s="10"/>
      <c r="G33" s="10"/>
      <c r="K33" s="21"/>
    </row>
    <row r="34" spans="2:11" s="2" customFormat="1" ht="13.5" thickBot="1" x14ac:dyDescent="0.25">
      <c r="B34" s="24" t="s">
        <v>90</v>
      </c>
      <c r="C34" s="131">
        <v>10</v>
      </c>
      <c r="D34" s="141">
        <v>271.9375965849876</v>
      </c>
      <c r="E34" s="141">
        <v>291.76577951689228</v>
      </c>
      <c r="F34" s="141">
        <v>399.3527681189351</v>
      </c>
      <c r="G34" s="141">
        <v>451.37646968900805</v>
      </c>
      <c r="K34" s="27"/>
    </row>
    <row r="35" spans="2:11" s="2" customFormat="1" ht="15.75" x14ac:dyDescent="0.25">
      <c r="B35" s="25"/>
      <c r="C35" s="132"/>
      <c r="D35" s="26"/>
      <c r="E35" s="26"/>
      <c r="F35" s="26"/>
      <c r="G35" s="26"/>
    </row>
    <row r="36" spans="2:11" s="2" customFormat="1" ht="15.75" x14ac:dyDescent="0.25">
      <c r="B36" s="25"/>
      <c r="C36" s="132"/>
      <c r="D36" s="26"/>
      <c r="E36" s="26"/>
      <c r="F36" s="26"/>
      <c r="G36" s="26"/>
    </row>
    <row r="37" spans="2:11" s="2" customFormat="1" ht="15.75" x14ac:dyDescent="0.25">
      <c r="B37" s="25"/>
      <c r="C37" s="132"/>
      <c r="D37" s="26"/>
      <c r="E37" s="26"/>
      <c r="F37" s="26"/>
      <c r="G37" s="26"/>
    </row>
    <row r="38" spans="2:11" s="2" customFormat="1" ht="12.75" x14ac:dyDescent="0.2">
      <c r="B38" s="27" t="s">
        <v>114</v>
      </c>
      <c r="C38" s="133"/>
      <c r="D38" s="28"/>
      <c r="E38" s="28"/>
      <c r="F38" s="28"/>
      <c r="G38" s="28"/>
    </row>
    <row r="39" spans="2:11" s="2" customFormat="1" ht="12.75" x14ac:dyDescent="0.2">
      <c r="B39" s="30"/>
      <c r="C39" s="133"/>
      <c r="D39" s="28"/>
      <c r="E39" s="28"/>
      <c r="F39" s="28"/>
      <c r="G39" s="28"/>
    </row>
    <row r="40" spans="2:11" s="2" customFormat="1" ht="12.75" x14ac:dyDescent="0.2">
      <c r="B40" s="31"/>
      <c r="C40" s="133"/>
      <c r="D40" s="28"/>
      <c r="E40" s="28"/>
      <c r="F40" s="32"/>
      <c r="G40" s="32"/>
    </row>
    <row r="41" spans="2:11" s="2" customFormat="1" ht="12.75" x14ac:dyDescent="0.2">
      <c r="B41" s="33" t="str">
        <f>Ф1!B50</f>
        <v>Джамышева Н.Н.</v>
      </c>
      <c r="C41" s="133"/>
      <c r="D41" s="28"/>
      <c r="E41" s="28"/>
      <c r="F41" s="33" t="str">
        <f>Ф1!D50</f>
        <v>Жаманаков А.М.</v>
      </c>
      <c r="G41" s="28"/>
    </row>
    <row r="42" spans="2:11" s="2" customFormat="1" ht="21.75" x14ac:dyDescent="0.2">
      <c r="B42" s="58" t="str">
        <f>Ф1!B51</f>
        <v>Член Правления - заместитель председателя Правления</v>
      </c>
      <c r="C42" s="133"/>
      <c r="D42" s="28"/>
      <c r="E42" s="28"/>
      <c r="F42" s="33" t="str">
        <f>Ф1!D51</f>
        <v>Главный бухгалтер</v>
      </c>
      <c r="G42" s="28"/>
    </row>
    <row r="43" spans="2:11" ht="15" x14ac:dyDescent="0.25">
      <c r="B43" s="30"/>
      <c r="C43" s="133"/>
      <c r="D43" s="28"/>
      <c r="E43" s="28"/>
      <c r="F43" s="29"/>
      <c r="G43" s="2"/>
    </row>
    <row r="44" spans="2:11" ht="15.75" x14ac:dyDescent="0.25">
      <c r="B44" s="25"/>
      <c r="C44" s="132"/>
      <c r="D44" s="26"/>
      <c r="E44" s="26"/>
      <c r="F44" s="2"/>
      <c r="G44" s="2"/>
    </row>
  </sheetData>
  <pageMargins left="0.70866141732283461" right="0.7086614173228346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</sheetPr>
  <dimension ref="B1:K67"/>
  <sheetViews>
    <sheetView topLeftCell="A34" zoomScaleNormal="100" workbookViewId="0">
      <selection activeCell="B63" sqref="B63"/>
    </sheetView>
  </sheetViews>
  <sheetFormatPr defaultRowHeight="15" x14ac:dyDescent="0.25"/>
  <cols>
    <col min="1" max="1" width="4.85546875" customWidth="1"/>
    <col min="2" max="2" width="78.140625" customWidth="1"/>
    <col min="3" max="3" width="7.28515625" customWidth="1"/>
    <col min="4" max="4" width="16.140625" customWidth="1"/>
    <col min="5" max="5" width="15.5703125" bestFit="1" customWidth="1"/>
    <col min="6" max="6" width="3.5703125" customWidth="1"/>
    <col min="8" max="9" width="3" customWidth="1"/>
  </cols>
  <sheetData>
    <row r="1" spans="2:11" x14ac:dyDescent="0.25">
      <c r="B1" s="34" t="s">
        <v>0</v>
      </c>
    </row>
    <row r="2" spans="2:11" x14ac:dyDescent="0.25">
      <c r="B2" s="34" t="s">
        <v>1</v>
      </c>
    </row>
    <row r="4" spans="2:11" x14ac:dyDescent="0.25">
      <c r="B4" s="35" t="s">
        <v>94</v>
      </c>
    </row>
    <row r="5" spans="2:11" x14ac:dyDescent="0.25">
      <c r="B5" s="3" t="str">
        <f>Ф2!B5</f>
        <v>за период, закончившийся 30 июня 2024 года</v>
      </c>
    </row>
    <row r="6" spans="2:11" x14ac:dyDescent="0.25">
      <c r="B6" s="36" t="s">
        <v>2</v>
      </c>
    </row>
    <row r="7" spans="2:11" ht="21" x14ac:dyDescent="0.25">
      <c r="B7" s="147"/>
      <c r="C7" s="149" t="s">
        <v>3</v>
      </c>
      <c r="D7" s="106" t="s">
        <v>89</v>
      </c>
      <c r="E7" s="106" t="s">
        <v>89</v>
      </c>
      <c r="F7" s="151"/>
      <c r="J7" s="106"/>
      <c r="K7" s="106"/>
    </row>
    <row r="8" spans="2:11" x14ac:dyDescent="0.25">
      <c r="B8" s="147"/>
      <c r="C8" s="149"/>
      <c r="D8" s="108" t="s">
        <v>113</v>
      </c>
      <c r="E8" s="108" t="s">
        <v>113</v>
      </c>
      <c r="F8" s="151"/>
      <c r="J8" s="108"/>
      <c r="K8" s="108"/>
    </row>
    <row r="9" spans="2:11" ht="15.75" thickBot="1" x14ac:dyDescent="0.3">
      <c r="B9" s="148"/>
      <c r="C9" s="150"/>
      <c r="D9" s="109" t="s">
        <v>99</v>
      </c>
      <c r="E9" s="109" t="s">
        <v>97</v>
      </c>
      <c r="F9" s="151"/>
      <c r="J9" s="108"/>
      <c r="K9" s="108"/>
    </row>
    <row r="10" spans="2:11" ht="15.75" x14ac:dyDescent="0.25">
      <c r="B10" s="61" t="s">
        <v>54</v>
      </c>
      <c r="C10" s="96"/>
      <c r="D10" s="96"/>
      <c r="E10" s="96"/>
      <c r="F10" s="81"/>
      <c r="J10" s="61"/>
    </row>
    <row r="11" spans="2:11" ht="21" x14ac:dyDescent="0.25">
      <c r="B11" s="86" t="s">
        <v>55</v>
      </c>
      <c r="C11" s="96"/>
      <c r="D11" s="119">
        <v>2696973</v>
      </c>
      <c r="E11" s="119">
        <v>1869452</v>
      </c>
      <c r="F11" s="81"/>
      <c r="J11" s="82"/>
    </row>
    <row r="12" spans="2:11" ht="21" x14ac:dyDescent="0.25">
      <c r="B12" s="86" t="s">
        <v>56</v>
      </c>
      <c r="C12" s="96"/>
      <c r="D12" s="119">
        <v>223137</v>
      </c>
      <c r="E12" s="119">
        <v>250738</v>
      </c>
      <c r="F12" s="81"/>
      <c r="J12" s="82"/>
    </row>
    <row r="13" spans="2:11" ht="15.75" x14ac:dyDescent="0.25">
      <c r="B13" s="82" t="s">
        <v>57</v>
      </c>
      <c r="C13" s="96"/>
      <c r="D13" s="119">
        <v>2933</v>
      </c>
      <c r="E13" s="119">
        <v>17506</v>
      </c>
      <c r="F13" s="81"/>
      <c r="J13" s="82"/>
    </row>
    <row r="14" spans="2:11" ht="15.75" x14ac:dyDescent="0.25">
      <c r="B14" s="82" t="s">
        <v>58</v>
      </c>
      <c r="C14" s="96"/>
      <c r="D14" s="119">
        <v>0</v>
      </c>
      <c r="E14" s="119">
        <v>0</v>
      </c>
      <c r="F14" s="81"/>
      <c r="J14" s="82"/>
    </row>
    <row r="15" spans="2:11" ht="15.75" x14ac:dyDescent="0.25">
      <c r="B15" s="82" t="s">
        <v>59</v>
      </c>
      <c r="C15" s="96"/>
      <c r="D15" s="119">
        <v>628814</v>
      </c>
      <c r="E15" s="119">
        <v>202613</v>
      </c>
      <c r="F15" s="81"/>
      <c r="J15" s="82"/>
    </row>
    <row r="16" spans="2:11" ht="15.75" x14ac:dyDescent="0.25">
      <c r="B16" s="82" t="s">
        <v>60</v>
      </c>
      <c r="C16" s="96"/>
      <c r="D16" s="119">
        <v>2831500</v>
      </c>
      <c r="E16" s="119">
        <v>1481509</v>
      </c>
      <c r="F16" s="81"/>
      <c r="J16" s="82"/>
    </row>
    <row r="17" spans="2:10" ht="21" x14ac:dyDescent="0.25">
      <c r="B17" s="86" t="s">
        <v>61</v>
      </c>
      <c r="C17" s="96"/>
      <c r="D17" s="119">
        <v>41122</v>
      </c>
      <c r="E17" s="119">
        <v>16094753</v>
      </c>
      <c r="F17" s="81"/>
      <c r="J17" s="82"/>
    </row>
    <row r="18" spans="2:10" ht="21" x14ac:dyDescent="0.25">
      <c r="B18" s="86" t="s">
        <v>62</v>
      </c>
      <c r="C18" s="96"/>
      <c r="D18" s="119">
        <v>0</v>
      </c>
      <c r="E18" s="119">
        <v>0</v>
      </c>
      <c r="F18" s="81"/>
      <c r="J18" s="82"/>
    </row>
    <row r="19" spans="2:10" ht="15.75" x14ac:dyDescent="0.25">
      <c r="B19" s="82" t="s">
        <v>63</v>
      </c>
      <c r="C19" s="96"/>
      <c r="D19" s="119">
        <v>-551337</v>
      </c>
      <c r="E19" s="119">
        <v>-395297</v>
      </c>
      <c r="F19" s="81"/>
      <c r="J19" s="82"/>
    </row>
    <row r="20" spans="2:10" ht="15.75" x14ac:dyDescent="0.25">
      <c r="B20" s="82" t="s">
        <v>64</v>
      </c>
      <c r="C20" s="96"/>
      <c r="D20" s="119">
        <v>-950912</v>
      </c>
      <c r="E20" s="119">
        <v>-1072224</v>
      </c>
      <c r="F20" s="81"/>
      <c r="J20" s="82"/>
    </row>
    <row r="21" spans="2:10" ht="15.75" x14ac:dyDescent="0.25">
      <c r="B21" s="82" t="s">
        <v>65</v>
      </c>
      <c r="C21" s="96"/>
      <c r="D21" s="119">
        <v>-143762</v>
      </c>
      <c r="E21" s="119">
        <v>-329822</v>
      </c>
      <c r="F21" s="81"/>
      <c r="J21" s="82"/>
    </row>
    <row r="22" spans="2:10" ht="15.75" x14ac:dyDescent="0.25">
      <c r="B22" s="82" t="s">
        <v>66</v>
      </c>
      <c r="C22" s="96"/>
      <c r="D22" s="119">
        <v>-1766591</v>
      </c>
      <c r="E22" s="119">
        <v>-1214261</v>
      </c>
      <c r="F22" s="81"/>
      <c r="J22" s="82"/>
    </row>
    <row r="23" spans="2:10" ht="16.5" thickBot="1" x14ac:dyDescent="0.3">
      <c r="B23" s="82" t="s">
        <v>67</v>
      </c>
      <c r="C23" s="96"/>
      <c r="D23" s="119">
        <v>21141</v>
      </c>
      <c r="E23" s="119">
        <v>10725</v>
      </c>
      <c r="F23" s="81"/>
      <c r="J23" s="82"/>
    </row>
    <row r="24" spans="2:10" ht="15.75" x14ac:dyDescent="0.25">
      <c r="B24" s="83"/>
      <c r="C24" s="98"/>
      <c r="D24" s="120"/>
      <c r="E24" s="120"/>
      <c r="F24" s="81"/>
      <c r="J24" s="82"/>
    </row>
    <row r="25" spans="2:10" ht="21" x14ac:dyDescent="0.25">
      <c r="B25" s="86" t="s">
        <v>68</v>
      </c>
      <c r="C25" s="96"/>
      <c r="D25" s="119">
        <f>SUM(D11:D24)</f>
        <v>3033018</v>
      </c>
      <c r="E25" s="119">
        <f>SUM(E11:E23)</f>
        <v>16915692</v>
      </c>
      <c r="F25" s="81"/>
      <c r="J25" s="82"/>
    </row>
    <row r="26" spans="2:10" ht="15.75" x14ac:dyDescent="0.25">
      <c r="B26" s="86"/>
      <c r="C26" s="96"/>
      <c r="D26" s="119"/>
      <c r="E26" s="119"/>
      <c r="F26" s="81"/>
      <c r="J26" s="82"/>
    </row>
    <row r="27" spans="2:10" ht="15.75" x14ac:dyDescent="0.25">
      <c r="B27" s="86" t="s">
        <v>69</v>
      </c>
      <c r="C27" s="96"/>
      <c r="D27" s="119"/>
      <c r="E27" s="119"/>
      <c r="F27" s="81"/>
      <c r="J27" s="82"/>
    </row>
    <row r="28" spans="2:10" ht="15.75" x14ac:dyDescent="0.25">
      <c r="B28" s="86" t="s">
        <v>70</v>
      </c>
      <c r="C28" s="96"/>
      <c r="D28" s="119"/>
      <c r="E28" s="119"/>
      <c r="F28" s="81"/>
      <c r="J28" s="82"/>
    </row>
    <row r="29" spans="2:10" ht="15.75" x14ac:dyDescent="0.25">
      <c r="B29" s="86" t="s">
        <v>19</v>
      </c>
      <c r="C29" s="96"/>
      <c r="D29" s="119">
        <v>0</v>
      </c>
      <c r="E29" s="119">
        <v>0</v>
      </c>
      <c r="F29" s="81"/>
      <c r="J29" s="82"/>
    </row>
    <row r="30" spans="2:10" ht="21" x14ac:dyDescent="0.25">
      <c r="B30" s="86" t="s">
        <v>20</v>
      </c>
      <c r="C30" s="96"/>
      <c r="D30" s="119">
        <v>-8784769</v>
      </c>
      <c r="E30" s="119">
        <v>-11604470</v>
      </c>
      <c r="F30" s="81"/>
      <c r="J30" s="82"/>
    </row>
    <row r="31" spans="2:10" ht="21" x14ac:dyDescent="0.25">
      <c r="B31" s="86" t="s">
        <v>71</v>
      </c>
      <c r="C31" s="96"/>
      <c r="D31" s="119">
        <v>-122171</v>
      </c>
      <c r="E31" s="119">
        <v>-57476</v>
      </c>
      <c r="F31" s="81"/>
      <c r="J31" s="82"/>
    </row>
    <row r="32" spans="2:10" x14ac:dyDescent="0.25">
      <c r="B32" s="82" t="s">
        <v>25</v>
      </c>
      <c r="C32" s="96"/>
      <c r="D32" s="119">
        <v>79691</v>
      </c>
      <c r="E32" s="119">
        <v>-394208</v>
      </c>
      <c r="F32" s="94"/>
      <c r="J32" s="82"/>
    </row>
    <row r="33" spans="2:10" ht="15.75" x14ac:dyDescent="0.25">
      <c r="B33" s="82" t="s">
        <v>28</v>
      </c>
      <c r="C33" s="96"/>
      <c r="D33" s="119">
        <v>-44507</v>
      </c>
      <c r="E33" s="119">
        <v>94649</v>
      </c>
      <c r="F33" s="81"/>
      <c r="J33" s="82"/>
    </row>
    <row r="34" spans="2:10" ht="15.75" x14ac:dyDescent="0.25">
      <c r="B34" s="82" t="s">
        <v>33</v>
      </c>
      <c r="C34" s="96"/>
      <c r="D34" s="119">
        <v>5526593</v>
      </c>
      <c r="E34" s="119">
        <v>-1486206</v>
      </c>
      <c r="F34" s="81"/>
      <c r="J34" s="82"/>
    </row>
    <row r="35" spans="2:10" ht="15.75" thickBot="1" x14ac:dyDescent="0.3">
      <c r="B35" s="82" t="s">
        <v>34</v>
      </c>
      <c r="C35" s="96"/>
      <c r="D35" s="119">
        <v>-297525</v>
      </c>
      <c r="E35" s="119">
        <v>-259767</v>
      </c>
      <c r="F35" s="94"/>
      <c r="J35" s="82"/>
    </row>
    <row r="36" spans="2:10" ht="16.5" thickBot="1" x14ac:dyDescent="0.3">
      <c r="B36" s="84" t="s">
        <v>72</v>
      </c>
      <c r="C36" s="101"/>
      <c r="D36" s="121">
        <f>SUM(D25:D35)</f>
        <v>-609670</v>
      </c>
      <c r="E36" s="121">
        <f>SUM(E25:E35)</f>
        <v>3208214</v>
      </c>
      <c r="F36" s="81"/>
      <c r="J36" s="82"/>
    </row>
    <row r="37" spans="2:10" ht="16.5" thickBot="1" x14ac:dyDescent="0.3">
      <c r="B37" s="85" t="s">
        <v>73</v>
      </c>
      <c r="C37" s="102"/>
      <c r="D37" s="110">
        <v>-46322</v>
      </c>
      <c r="E37" s="110">
        <v>-120497</v>
      </c>
      <c r="F37" s="81"/>
      <c r="J37" s="82"/>
    </row>
    <row r="38" spans="2:10" ht="15.75" x14ac:dyDescent="0.25">
      <c r="B38" s="82"/>
      <c r="C38" s="96"/>
      <c r="D38" s="119"/>
      <c r="E38" s="119"/>
      <c r="F38" s="81"/>
      <c r="J38" s="82"/>
    </row>
    <row r="39" spans="2:10" ht="15.75" thickBot="1" x14ac:dyDescent="0.3">
      <c r="B39" s="85" t="s">
        <v>74</v>
      </c>
      <c r="C39" s="102"/>
      <c r="D39" s="110">
        <f>SUM(D36:D37)</f>
        <v>-655992</v>
      </c>
      <c r="E39" s="110">
        <f>SUM(E36:E37)</f>
        <v>3087717</v>
      </c>
      <c r="F39" s="93"/>
      <c r="J39" s="82"/>
    </row>
    <row r="40" spans="2:10" ht="15.75" x14ac:dyDescent="0.25">
      <c r="B40" s="82"/>
      <c r="C40" s="96"/>
      <c r="D40" s="119"/>
      <c r="E40" s="119"/>
      <c r="F40" s="81"/>
      <c r="J40" s="82"/>
    </row>
    <row r="41" spans="2:10" ht="15.75" x14ac:dyDescent="0.25">
      <c r="B41" s="61" t="s">
        <v>75</v>
      </c>
      <c r="C41" s="96"/>
      <c r="D41" s="119"/>
      <c r="E41" s="119"/>
      <c r="F41" s="81"/>
      <c r="J41" s="61"/>
    </row>
    <row r="42" spans="2:10" ht="15.75" x14ac:dyDescent="0.25">
      <c r="B42" s="82" t="s">
        <v>76</v>
      </c>
      <c r="C42" s="96"/>
      <c r="D42" s="119">
        <v>0</v>
      </c>
      <c r="E42" s="119">
        <v>-14787</v>
      </c>
      <c r="F42" s="81"/>
      <c r="J42" s="82"/>
    </row>
    <row r="43" spans="2:10" ht="16.5" thickBot="1" x14ac:dyDescent="0.3">
      <c r="B43" s="82" t="s">
        <v>77</v>
      </c>
      <c r="C43" s="96"/>
      <c r="D43" s="119">
        <v>0</v>
      </c>
      <c r="E43" s="119">
        <v>0</v>
      </c>
      <c r="F43" s="81"/>
      <c r="J43" s="82"/>
    </row>
    <row r="44" spans="2:10" ht="15.75" x14ac:dyDescent="0.25">
      <c r="B44" s="83"/>
      <c r="C44" s="98"/>
      <c r="D44" s="120"/>
      <c r="E44" s="120"/>
      <c r="F44" s="81"/>
      <c r="J44" s="82"/>
    </row>
    <row r="45" spans="2:10" ht="16.5" thickBot="1" x14ac:dyDescent="0.3">
      <c r="B45" s="85" t="s">
        <v>78</v>
      </c>
      <c r="C45" s="102"/>
      <c r="D45" s="110">
        <f>SUM(D42:D44)</f>
        <v>0</v>
      </c>
      <c r="E45" s="110">
        <f>SUM(E42:E44)</f>
        <v>-14787</v>
      </c>
      <c r="F45" s="81"/>
      <c r="J45" s="82"/>
    </row>
    <row r="46" spans="2:10" x14ac:dyDescent="0.25">
      <c r="D46" s="112"/>
      <c r="E46" s="112"/>
    </row>
    <row r="47" spans="2:10" x14ac:dyDescent="0.25">
      <c r="B47" s="60" t="s">
        <v>79</v>
      </c>
      <c r="C47" s="99"/>
      <c r="D47" s="122"/>
      <c r="E47" s="122"/>
      <c r="J47" s="61"/>
    </row>
    <row r="48" spans="2:10" x14ac:dyDescent="0.25">
      <c r="B48" s="86" t="s">
        <v>80</v>
      </c>
      <c r="C48" s="99"/>
      <c r="D48" s="122">
        <v>0</v>
      </c>
      <c r="E48" s="122">
        <v>0</v>
      </c>
      <c r="J48" s="82"/>
    </row>
    <row r="49" spans="2:10" x14ac:dyDescent="0.25">
      <c r="B49" s="86" t="s">
        <v>81</v>
      </c>
      <c r="C49" s="99"/>
      <c r="D49" s="122">
        <v>8234238</v>
      </c>
      <c r="E49" s="122">
        <v>14360955</v>
      </c>
      <c r="J49" s="82"/>
    </row>
    <row r="50" spans="2:10" ht="15.75" thickBot="1" x14ac:dyDescent="0.3">
      <c r="B50" s="87" t="s">
        <v>82</v>
      </c>
      <c r="C50" s="87"/>
      <c r="D50" s="123">
        <v>-7802748</v>
      </c>
      <c r="E50" s="123">
        <v>-18641703</v>
      </c>
      <c r="J50" s="82"/>
    </row>
    <row r="51" spans="2:10" x14ac:dyDescent="0.25">
      <c r="B51" s="86"/>
      <c r="C51" s="99"/>
      <c r="D51" s="122"/>
      <c r="E51" s="122"/>
      <c r="J51" s="82"/>
    </row>
    <row r="52" spans="2:10" ht="15.75" thickBot="1" x14ac:dyDescent="0.3">
      <c r="B52" s="87" t="s">
        <v>83</v>
      </c>
      <c r="C52" s="103"/>
      <c r="D52" s="123">
        <f>SUM(D48:D51)</f>
        <v>431490</v>
      </c>
      <c r="E52" s="123">
        <f>SUM(E48:E51)</f>
        <v>-4280748</v>
      </c>
      <c r="J52" s="82"/>
    </row>
    <row r="53" spans="2:10" x14ac:dyDescent="0.25">
      <c r="B53" s="86"/>
      <c r="C53" s="99"/>
      <c r="D53" s="122"/>
      <c r="E53" s="122"/>
      <c r="J53" s="82"/>
    </row>
    <row r="54" spans="2:10" x14ac:dyDescent="0.25">
      <c r="B54" s="86" t="s">
        <v>84</v>
      </c>
      <c r="C54" s="99"/>
      <c r="D54" s="122">
        <v>-224502</v>
      </c>
      <c r="E54" s="122">
        <v>-1207818</v>
      </c>
      <c r="J54" s="82"/>
    </row>
    <row r="55" spans="2:10" ht="21" x14ac:dyDescent="0.25">
      <c r="B55" s="88" t="s">
        <v>85</v>
      </c>
      <c r="C55" s="99"/>
      <c r="D55" s="122">
        <v>0</v>
      </c>
      <c r="E55" s="122">
        <v>-2637</v>
      </c>
      <c r="J55" s="117"/>
    </row>
    <row r="56" spans="2:10" ht="15.75" thickBot="1" x14ac:dyDescent="0.3">
      <c r="B56" s="89" t="s">
        <v>86</v>
      </c>
      <c r="C56" s="103"/>
      <c r="D56" s="123">
        <v>-224502</v>
      </c>
      <c r="E56" s="123">
        <v>-1210455</v>
      </c>
      <c r="F56" s="93"/>
      <c r="J56" s="117"/>
    </row>
    <row r="57" spans="2:10" x14ac:dyDescent="0.25">
      <c r="B57" s="86"/>
      <c r="C57" s="99"/>
      <c r="D57" s="122"/>
      <c r="E57" s="122"/>
      <c r="J57" s="82"/>
    </row>
    <row r="58" spans="2:10" ht="15.75" thickBot="1" x14ac:dyDescent="0.3">
      <c r="B58" s="90" t="s">
        <v>87</v>
      </c>
      <c r="C58" s="104">
        <v>12</v>
      </c>
      <c r="D58" s="124">
        <f>Ф1!E11</f>
        <v>321024</v>
      </c>
      <c r="E58" s="124">
        <v>1318743</v>
      </c>
      <c r="J58" s="61"/>
    </row>
    <row r="59" spans="2:10" ht="15.75" thickBot="1" x14ac:dyDescent="0.3">
      <c r="B59" s="91" t="s">
        <v>88</v>
      </c>
      <c r="C59" s="105">
        <v>12</v>
      </c>
      <c r="D59" s="125">
        <f>D58+D56</f>
        <v>96522</v>
      </c>
      <c r="E59" s="125">
        <f>E58+E56</f>
        <v>108288</v>
      </c>
      <c r="H59" s="118">
        <f>D59-Ф1!D11</f>
        <v>0</v>
      </c>
      <c r="I59" s="118">
        <f>E59-108288</f>
        <v>0</v>
      </c>
      <c r="J59" s="61"/>
    </row>
    <row r="60" spans="2:10" ht="15.75" thickTop="1" x14ac:dyDescent="0.25"/>
    <row r="61" spans="2:10" x14ac:dyDescent="0.25">
      <c r="B61" s="92"/>
      <c r="D61" s="100" t="b">
        <v>0</v>
      </c>
      <c r="E61" s="97"/>
    </row>
    <row r="63" spans="2:10" x14ac:dyDescent="0.25">
      <c r="B63" s="27" t="s">
        <v>114</v>
      </c>
      <c r="C63" s="10"/>
      <c r="D63" s="14"/>
      <c r="E63" s="55"/>
    </row>
    <row r="64" spans="2:10" x14ac:dyDescent="0.25">
      <c r="B64" s="27"/>
      <c r="C64" s="10"/>
      <c r="D64" s="14"/>
      <c r="E64" s="55"/>
    </row>
    <row r="65" spans="2:5" x14ac:dyDescent="0.25">
      <c r="B65" s="56"/>
      <c r="C65" s="10"/>
      <c r="D65" s="32"/>
      <c r="E65" s="57"/>
    </row>
    <row r="66" spans="2:5" x14ac:dyDescent="0.25">
      <c r="B66" s="33" t="str">
        <f>Ф1!B50</f>
        <v>Джамышева Н.Н.</v>
      </c>
      <c r="C66" s="10"/>
      <c r="D66" s="33" t="str">
        <f>Ф1!D50</f>
        <v>Жаманаков А.М.</v>
      </c>
      <c r="E66" s="55"/>
    </row>
    <row r="67" spans="2:5" x14ac:dyDescent="0.25">
      <c r="B67" s="58" t="str">
        <f>Ф1!B51</f>
        <v>Член Правления - заместитель председателя Правления</v>
      </c>
      <c r="C67" s="10"/>
      <c r="D67" s="33" t="str">
        <f>Ф1!D51</f>
        <v>Главный бухгалтер</v>
      </c>
      <c r="E67" s="55"/>
    </row>
  </sheetData>
  <mergeCells count="3">
    <mergeCell ref="B7:B9"/>
    <mergeCell ref="C7:C9"/>
    <mergeCell ref="F7:F9"/>
  </mergeCells>
  <phoneticPr fontId="33" type="noConversion"/>
  <pageMargins left="0.70866141732283461" right="0.70866141732283461" top="0.74803149606299213" bottom="0.74803149606299213" header="0.31496062992125984" footer="0.31496062992125984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4"/>
  <sheetViews>
    <sheetView zoomScale="90" zoomScaleNormal="90" workbookViewId="0">
      <selection activeCell="D29" sqref="D29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B1" s="34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B2" s="34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x14ac:dyDescent="0.25">
      <c r="A4" s="59"/>
      <c r="B4" s="35" t="s">
        <v>95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x14ac:dyDescent="0.25">
      <c r="A5" s="59"/>
      <c r="B5" s="152" t="str">
        <f>Ф2!B5</f>
        <v>за период, закончившийся 30 июня 2024 года</v>
      </c>
      <c r="C5" s="152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5">
      <c r="A6" s="59"/>
      <c r="B6" s="61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59"/>
      <c r="B7" s="36" t="s"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ht="73.5" x14ac:dyDescent="0.25">
      <c r="A8" s="59"/>
      <c r="B8" s="70"/>
      <c r="C8" s="71"/>
      <c r="D8" s="72" t="s">
        <v>45</v>
      </c>
      <c r="E8" s="72"/>
      <c r="F8" s="72" t="s">
        <v>46</v>
      </c>
      <c r="G8" s="72"/>
      <c r="H8" s="72" t="s">
        <v>47</v>
      </c>
      <c r="I8" s="72"/>
      <c r="J8" s="72" t="s">
        <v>48</v>
      </c>
      <c r="K8" s="72"/>
      <c r="L8" s="73" t="s">
        <v>49</v>
      </c>
    </row>
    <row r="9" spans="1:12" ht="15.75" thickBot="1" x14ac:dyDescent="0.3">
      <c r="A9" s="59"/>
      <c r="B9" s="74">
        <v>45292</v>
      </c>
      <c r="C9" s="75"/>
      <c r="D9" s="76">
        <v>11240188</v>
      </c>
      <c r="E9" s="76"/>
      <c r="F9" s="76">
        <v>0</v>
      </c>
      <c r="G9" s="76"/>
      <c r="H9" s="76">
        <v>-220162</v>
      </c>
      <c r="I9" s="76"/>
      <c r="J9" s="76">
        <v>19329125</v>
      </c>
      <c r="K9" s="76">
        <v>0</v>
      </c>
      <c r="L9" s="76">
        <v>27085953</v>
      </c>
    </row>
    <row r="10" spans="1:12" x14ac:dyDescent="0.25">
      <c r="A10" s="59"/>
      <c r="B10" s="63"/>
      <c r="C10" s="59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25">
      <c r="A11" s="59"/>
      <c r="B11" s="66" t="s">
        <v>50</v>
      </c>
      <c r="C11" s="59"/>
      <c r="D11" s="62"/>
      <c r="E11" s="62"/>
      <c r="F11" s="62"/>
      <c r="G11" s="62"/>
      <c r="H11" s="62"/>
      <c r="I11" s="62"/>
      <c r="J11" s="65">
        <v>2419075</v>
      </c>
      <c r="K11" s="62"/>
      <c r="L11" s="65">
        <f>SUM(D11:J11)</f>
        <v>2419075</v>
      </c>
    </row>
    <row r="12" spans="1:12" x14ac:dyDescent="0.25">
      <c r="A12" s="59"/>
      <c r="B12" s="66" t="s">
        <v>51</v>
      </c>
      <c r="C12" s="59"/>
      <c r="D12" s="62"/>
      <c r="E12" s="62"/>
      <c r="F12" s="62"/>
      <c r="G12" s="62"/>
      <c r="H12" s="65">
        <v>19358</v>
      </c>
      <c r="I12" s="62"/>
      <c r="J12" s="62"/>
      <c r="K12" s="62"/>
      <c r="L12" s="65">
        <f t="shared" ref="L12:L13" si="0">SUM(D12:J12)</f>
        <v>19358</v>
      </c>
    </row>
    <row r="13" spans="1:12" x14ac:dyDescent="0.25">
      <c r="A13" s="59"/>
      <c r="B13" s="78" t="s">
        <v>53</v>
      </c>
      <c r="C13" s="71"/>
      <c r="D13" s="79"/>
      <c r="E13" s="79"/>
      <c r="F13" s="79"/>
      <c r="G13" s="79"/>
      <c r="H13" s="79"/>
      <c r="I13" s="79"/>
      <c r="J13" s="80">
        <v>-2755037</v>
      </c>
      <c r="K13" s="79"/>
      <c r="L13" s="80">
        <f t="shared" si="0"/>
        <v>-2755037</v>
      </c>
    </row>
    <row r="14" spans="1:12" x14ac:dyDescent="0.25">
      <c r="A14" s="59"/>
      <c r="B14" s="66"/>
      <c r="C14" s="59"/>
      <c r="D14" s="62"/>
      <c r="E14" s="62"/>
      <c r="F14" s="62"/>
      <c r="G14" s="62"/>
      <c r="H14" s="62"/>
      <c r="I14" s="62"/>
      <c r="J14" s="65"/>
      <c r="K14" s="62"/>
      <c r="L14" s="65"/>
    </row>
    <row r="15" spans="1:12" ht="15.75" thickBot="1" x14ac:dyDescent="0.3">
      <c r="A15" s="59"/>
      <c r="B15" s="74">
        <v>45473</v>
      </c>
      <c r="C15" s="75"/>
      <c r="D15" s="76">
        <f>D9+D11+D12+D13</f>
        <v>11240188</v>
      </c>
      <c r="E15" s="76"/>
      <c r="F15" s="76">
        <f>F9+F11+F12+F13</f>
        <v>0</v>
      </c>
      <c r="G15" s="76"/>
      <c r="H15" s="76">
        <f>H9+H11+H12+H13</f>
        <v>-200804</v>
      </c>
      <c r="I15" s="76"/>
      <c r="J15" s="76">
        <f>J9+J11+J12+J13</f>
        <v>18993163</v>
      </c>
      <c r="K15" s="76">
        <v>0</v>
      </c>
      <c r="L15" s="76">
        <f>D15+F15+H15+J15</f>
        <v>30032547</v>
      </c>
    </row>
    <row r="16" spans="1:12" x14ac:dyDescent="0.25">
      <c r="A16" s="59"/>
      <c r="B16" s="63"/>
      <c r="C16" s="59"/>
      <c r="D16" s="64"/>
      <c r="E16" s="64"/>
      <c r="F16" s="64"/>
      <c r="G16" s="64"/>
      <c r="H16" s="64"/>
      <c r="I16" s="64"/>
      <c r="J16" s="64"/>
      <c r="K16" s="64"/>
      <c r="L16" s="64"/>
    </row>
    <row r="17" spans="1:12" x14ac:dyDescent="0.25">
      <c r="A17" s="59"/>
      <c r="B17" s="69"/>
      <c r="C17" s="59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73.5" x14ac:dyDescent="0.25">
      <c r="A18" s="59"/>
      <c r="B18" s="70"/>
      <c r="C18" s="71"/>
      <c r="D18" s="72" t="s">
        <v>45</v>
      </c>
      <c r="E18" s="72"/>
      <c r="F18" s="72" t="s">
        <v>46</v>
      </c>
      <c r="G18" s="72"/>
      <c r="H18" s="72" t="s">
        <v>47</v>
      </c>
      <c r="I18" s="72"/>
      <c r="J18" s="72" t="s">
        <v>48</v>
      </c>
      <c r="K18" s="72"/>
      <c r="L18" s="73" t="s">
        <v>49</v>
      </c>
    </row>
    <row r="19" spans="1:12" ht="15.75" thickBot="1" x14ac:dyDescent="0.3">
      <c r="A19" s="59"/>
      <c r="B19" s="74">
        <v>44927</v>
      </c>
      <c r="C19" s="75"/>
      <c r="D19" s="76">
        <v>11240188</v>
      </c>
      <c r="E19" s="76"/>
      <c r="F19" s="76">
        <v>0</v>
      </c>
      <c r="G19" s="76"/>
      <c r="H19" s="76">
        <v>-141586</v>
      </c>
      <c r="I19" s="76"/>
      <c r="J19" s="76">
        <v>13446948</v>
      </c>
      <c r="K19" s="77"/>
      <c r="L19" s="76">
        <f>D19+F19+H19+J19</f>
        <v>24545550</v>
      </c>
    </row>
    <row r="20" spans="1:12" x14ac:dyDescent="0.25">
      <c r="A20" s="59"/>
      <c r="B20" s="59"/>
      <c r="C20" s="59"/>
      <c r="D20" s="65"/>
      <c r="E20" s="62"/>
      <c r="F20" s="65"/>
      <c r="G20" s="62"/>
      <c r="H20" s="65"/>
      <c r="I20" s="62"/>
      <c r="J20" s="65"/>
      <c r="K20" s="62"/>
      <c r="L20" s="65"/>
    </row>
    <row r="21" spans="1:12" x14ac:dyDescent="0.25">
      <c r="A21" s="59"/>
      <c r="B21" s="66" t="s">
        <v>50</v>
      </c>
      <c r="C21" s="59"/>
      <c r="D21" s="62"/>
      <c r="E21" s="62"/>
      <c r="F21" s="62"/>
      <c r="G21" s="62"/>
      <c r="H21" s="62"/>
      <c r="I21" s="62"/>
      <c r="J21" s="65">
        <v>2734208</v>
      </c>
      <c r="K21" s="62"/>
      <c r="L21" s="65">
        <f t="shared" ref="L21:L23" si="1">D21+F21+H21+J21</f>
        <v>2734208</v>
      </c>
    </row>
    <row r="22" spans="1:12" x14ac:dyDescent="0.25">
      <c r="A22" s="59"/>
      <c r="B22" s="66" t="s">
        <v>51</v>
      </c>
      <c r="C22" s="59"/>
      <c r="D22" s="62"/>
      <c r="E22" s="62"/>
      <c r="F22" s="62"/>
      <c r="G22" s="62"/>
      <c r="H22" s="65">
        <v>-103107</v>
      </c>
      <c r="I22" s="62"/>
      <c r="J22" s="62"/>
      <c r="K22" s="62"/>
      <c r="L22" s="65">
        <f t="shared" si="1"/>
        <v>-103107</v>
      </c>
    </row>
    <row r="23" spans="1:12" x14ac:dyDescent="0.25">
      <c r="A23" s="59"/>
      <c r="B23" s="78" t="s">
        <v>52</v>
      </c>
      <c r="C23" s="71"/>
      <c r="D23" s="79"/>
      <c r="E23" s="79"/>
      <c r="F23" s="79"/>
      <c r="G23" s="79"/>
      <c r="H23" s="79"/>
      <c r="I23" s="79"/>
      <c r="J23" s="80">
        <v>0</v>
      </c>
      <c r="K23" s="79"/>
      <c r="L23" s="80">
        <f t="shared" si="1"/>
        <v>0</v>
      </c>
    </row>
    <row r="24" spans="1:12" x14ac:dyDescent="0.25">
      <c r="A24" s="59"/>
      <c r="B24" s="66"/>
      <c r="C24" s="59"/>
      <c r="D24" s="62"/>
      <c r="E24" s="62"/>
      <c r="F24" s="62"/>
      <c r="G24" s="62"/>
      <c r="H24" s="62"/>
      <c r="I24" s="62"/>
      <c r="J24" s="65"/>
      <c r="K24" s="62"/>
      <c r="L24" s="65"/>
    </row>
    <row r="25" spans="1:12" ht="15.75" thickBot="1" x14ac:dyDescent="0.3">
      <c r="A25" s="59"/>
      <c r="B25" s="74">
        <v>45107</v>
      </c>
      <c r="C25" s="75"/>
      <c r="D25" s="76">
        <f>D19+D22+D23</f>
        <v>11240188</v>
      </c>
      <c r="E25" s="76"/>
      <c r="F25" s="76">
        <f>F19+F22+F23</f>
        <v>0</v>
      </c>
      <c r="G25" s="76"/>
      <c r="H25" s="76">
        <f>H19+H22+H23+H21</f>
        <v>-244693</v>
      </c>
      <c r="I25" s="76"/>
      <c r="J25" s="76">
        <f>J19+J22+J23+J21</f>
        <v>16181156</v>
      </c>
      <c r="K25" s="76">
        <v>0</v>
      </c>
      <c r="L25" s="76">
        <f>D25+F25+H25+J25</f>
        <v>27176651</v>
      </c>
    </row>
    <row r="26" spans="1:12" x14ac:dyDescent="0.25">
      <c r="A26" s="59"/>
      <c r="B26" s="59"/>
      <c r="C26" s="59"/>
      <c r="D26" s="67">
        <v>0</v>
      </c>
      <c r="E26" s="68"/>
      <c r="F26" s="67">
        <v>0</v>
      </c>
      <c r="G26" s="68"/>
      <c r="H26" s="67">
        <v>0</v>
      </c>
      <c r="I26" s="68"/>
      <c r="J26" s="67">
        <v>-4.1130000725388527E-2</v>
      </c>
      <c r="K26" s="68"/>
      <c r="L26" s="67">
        <v>0.18042000010609627</v>
      </c>
    </row>
    <row r="27" spans="1:12" x14ac:dyDescent="0.25">
      <c r="A27" s="59"/>
      <c r="C27" s="59"/>
      <c r="D27" s="59"/>
      <c r="E27" s="59"/>
      <c r="F27" s="59"/>
      <c r="G27" s="59"/>
      <c r="H27" s="14"/>
      <c r="I27" s="59"/>
      <c r="J27" s="59"/>
      <c r="K27" s="59"/>
      <c r="L27" s="59"/>
    </row>
    <row r="28" spans="1:12" x14ac:dyDescent="0.25">
      <c r="A28" s="59"/>
      <c r="B28" s="27" t="s">
        <v>114</v>
      </c>
      <c r="C28" s="59"/>
      <c r="D28" s="59"/>
      <c r="E28" s="59"/>
      <c r="F28" s="59"/>
      <c r="G28" s="59"/>
      <c r="H28" s="14"/>
      <c r="I28" s="59"/>
      <c r="J28" s="59"/>
      <c r="K28" s="59"/>
      <c r="L28" s="59"/>
    </row>
    <row r="29" spans="1:12" x14ac:dyDescent="0.25">
      <c r="A29" s="59"/>
      <c r="B29" s="27"/>
      <c r="C29" s="59"/>
      <c r="D29" s="59"/>
      <c r="E29" s="59"/>
      <c r="F29" s="59"/>
      <c r="G29" s="59"/>
      <c r="H29" s="14"/>
      <c r="I29" s="59"/>
      <c r="J29" s="59"/>
      <c r="K29" s="59"/>
      <c r="L29" s="59"/>
    </row>
    <row r="30" spans="1:12" x14ac:dyDescent="0.25">
      <c r="A30" s="59"/>
      <c r="B30" s="27"/>
      <c r="C30" s="59"/>
      <c r="D30" s="59"/>
      <c r="E30" s="59"/>
      <c r="F30" s="59"/>
      <c r="G30" s="59"/>
      <c r="H30" s="14"/>
      <c r="I30" s="59"/>
      <c r="J30" s="59"/>
      <c r="K30" s="59"/>
      <c r="L30" s="59"/>
    </row>
    <row r="31" spans="1:12" x14ac:dyDescent="0.25">
      <c r="A31" s="59"/>
      <c r="B31" s="56"/>
      <c r="C31" s="59"/>
      <c r="D31" s="59"/>
      <c r="E31" s="59"/>
      <c r="F31" s="59"/>
      <c r="G31" s="59"/>
      <c r="H31" s="32"/>
      <c r="I31" s="59"/>
      <c r="J31" s="59"/>
      <c r="K31" s="59"/>
      <c r="L31" s="59"/>
    </row>
    <row r="32" spans="1:12" x14ac:dyDescent="0.25">
      <c r="A32" s="59"/>
      <c r="B32" s="33" t="str">
        <f>Ф1!B50</f>
        <v>Джамышева Н.Н.</v>
      </c>
      <c r="C32" s="59"/>
      <c r="D32" s="59"/>
      <c r="E32" s="59"/>
      <c r="F32" s="59"/>
      <c r="G32" s="59"/>
      <c r="H32" s="33" t="str">
        <f>Ф1!D50</f>
        <v>Жаманаков А.М.</v>
      </c>
      <c r="I32" s="59"/>
      <c r="J32" s="59"/>
      <c r="K32" s="59"/>
      <c r="L32" s="59"/>
    </row>
    <row r="33" spans="1:12" ht="26.25" customHeight="1" x14ac:dyDescent="0.25">
      <c r="A33" s="59"/>
      <c r="B33" s="58" t="str">
        <f>Ф1!B51</f>
        <v>Член Правления - заместитель председателя Правления</v>
      </c>
      <c r="C33" s="59"/>
      <c r="D33" s="59"/>
      <c r="E33" s="59"/>
      <c r="F33" s="59"/>
      <c r="G33" s="59"/>
      <c r="H33" s="33" t="str">
        <f>Ф1!D51</f>
        <v>Главный бухгалтер</v>
      </c>
      <c r="I33" s="59"/>
      <c r="J33" s="59"/>
      <c r="K33" s="59"/>
      <c r="L33" s="59"/>
    </row>
    <row r="34" spans="1:12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Akylbayeva Gaukhar</cp:lastModifiedBy>
  <cp:lastPrinted>2024-08-01T09:47:59Z</cp:lastPrinted>
  <dcterms:created xsi:type="dcterms:W3CDTF">2021-08-12T10:42:32Z</dcterms:created>
  <dcterms:modified xsi:type="dcterms:W3CDTF">2024-08-01T09:48:06Z</dcterms:modified>
</cp:coreProperties>
</file>