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20" yWindow="-120" windowWidth="19440" windowHeight="13740" tabRatio="659"/>
  </bookViews>
  <sheets>
    <sheet name="Ф1" sheetId="35" r:id="rId1"/>
    <sheet name="Ф2" sheetId="36" r:id="rId2"/>
    <sheet name="Ф3" sheetId="49" r:id="rId3"/>
    <sheet name="Ф4" sheetId="48" r:id="rId4"/>
    <sheet name="Ф1 (валюта)" sheetId="50" state="hidden" r:id="rId5"/>
    <sheet name="Доп сведения" sheetId="47" state="hidden" r:id="rId6"/>
  </sheets>
  <definedNames>
    <definedName name="q">#REF!</definedName>
    <definedName name="вп">#REF!</definedName>
    <definedName name="_xlnm.Print_Area" localSheetId="0">Ф1!$A$1:$D$125</definedName>
    <definedName name="_xlnm.Print_Area" localSheetId="4">'Ф1 (валюта)'!$A$1:$D$125</definedName>
    <definedName name="_xlnm.Print_Area" localSheetId="1">Ф2!$A$1:$F$125</definedName>
    <definedName name="_xlnm.Print_Area" localSheetId="2">Ф3!$A$1:$D$79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C66" i="50" l="1"/>
  <c r="E18" i="50" l="1"/>
  <c r="E16" i="50" l="1"/>
  <c r="E14" i="50" l="1"/>
  <c r="C11" i="50" l="1"/>
  <c r="D111" i="50"/>
  <c r="C111" i="50"/>
  <c r="D105" i="50"/>
  <c r="C105" i="50"/>
  <c r="D99" i="50"/>
  <c r="C99" i="50"/>
  <c r="D85" i="50"/>
  <c r="C85" i="50"/>
  <c r="C96" i="50" s="1"/>
  <c r="D71" i="50"/>
  <c r="C71" i="50"/>
  <c r="D51" i="50"/>
  <c r="C51" i="50"/>
  <c r="D38" i="50"/>
  <c r="C38" i="50"/>
  <c r="D11" i="50"/>
  <c r="C38" i="47"/>
  <c r="C37" i="47"/>
  <c r="C36" i="47"/>
  <c r="C35" i="47"/>
  <c r="C34" i="47"/>
  <c r="C33" i="47"/>
  <c r="C25" i="47"/>
  <c r="C9" i="47"/>
  <c r="C10" i="47" s="1"/>
  <c r="C11" i="47"/>
  <c r="C13" i="47"/>
  <c r="C21" i="47"/>
  <c r="C26" i="47"/>
  <c r="C27" i="47"/>
  <c r="C28" i="47"/>
  <c r="C30" i="47"/>
  <c r="C31" i="47"/>
  <c r="C32" i="47"/>
  <c r="C39" i="47"/>
  <c r="C40" i="47"/>
  <c r="C41" i="47"/>
  <c r="C42" i="47"/>
  <c r="C14" i="47"/>
  <c r="C115" i="50" l="1"/>
  <c r="E69" i="49"/>
  <c r="D61" i="50"/>
  <c r="D96" i="50"/>
  <c r="C61" i="50"/>
  <c r="D115" i="50"/>
  <c r="D117" i="50" s="1"/>
  <c r="C43" i="47"/>
  <c r="C117" i="50"/>
  <c r="C20" i="47"/>
  <c r="C12" i="47"/>
  <c r="F69" i="49" l="1"/>
  <c r="C18" i="47"/>
  <c r="C19" i="47" l="1"/>
</calcChain>
</file>

<file path=xl/sharedStrings.xml><?xml version="1.0" encoding="utf-8"?>
<sst xmlns="http://schemas.openxmlformats.org/spreadsheetml/2006/main" count="871" uniqueCount="509">
  <si>
    <t xml:space="preserve">Примечание </t>
  </si>
  <si>
    <t xml:space="preserve">Наименование показателей </t>
  </si>
  <si>
    <t xml:space="preserve">Сумма по балансу </t>
  </si>
  <si>
    <t>3</t>
  </si>
  <si>
    <t>8001</t>
  </si>
  <si>
    <t>8002</t>
  </si>
  <si>
    <t>8003</t>
  </si>
  <si>
    <t>8004</t>
  </si>
  <si>
    <t>Прочая дебиторская задолженность (за вычетом резервов на возможные потери)</t>
  </si>
  <si>
    <t>8005</t>
  </si>
  <si>
    <t>8006</t>
  </si>
  <si>
    <t>8007</t>
  </si>
  <si>
    <t>8008</t>
  </si>
  <si>
    <t xml:space="preserve">  -</t>
  </si>
  <si>
    <t>8009</t>
  </si>
  <si>
    <t>8010</t>
  </si>
  <si>
    <t>8011</t>
  </si>
  <si>
    <t>8012</t>
  </si>
  <si>
    <t>Собственные деньги на счетах в клиринговой организации, являющиеся гарантийными, маржевыми взносами УИП1 или УИП2</t>
  </si>
  <si>
    <t>8013</t>
  </si>
  <si>
    <t>8014</t>
  </si>
  <si>
    <t>8015</t>
  </si>
  <si>
    <t>8016</t>
  </si>
  <si>
    <t>8017</t>
  </si>
  <si>
    <t>8018</t>
  </si>
  <si>
    <t>8019</t>
  </si>
  <si>
    <t>Акции юридических лиц Республики Казахстан, не являющихся аффилиированными лицами по отношению к УИП1 или УИП2,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за вычетом резервов на возможные потери</t>
  </si>
  <si>
    <t>8020</t>
  </si>
  <si>
    <t>8021</t>
  </si>
  <si>
    <t>8022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</si>
  <si>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</si>
  <si>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</si>
  <si>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 xml:space="preserve">     начисленные, но не полученные доходы в виде вознаграждения</t>
  </si>
  <si>
    <t xml:space="preserve">    начисленные, но не полученные доходы в виде вознаграждения</t>
  </si>
  <si>
    <t>6.1</t>
  </si>
  <si>
    <t>7.1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</si>
  <si>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</si>
  <si>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</si>
  <si>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</si>
  <si>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</si>
  <si>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</si>
  <si>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</si>
  <si>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</si>
  <si>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</si>
  <si>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</si>
  <si>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</si>
  <si>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</si>
  <si>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</si>
  <si>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</si>
  <si>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</si>
  <si>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</si>
  <si>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</si>
  <si>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</si>
  <si>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</si>
  <si>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</si>
  <si>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</si>
  <si>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</si>
  <si>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</si>
  <si>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</si>
  <si>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</si>
  <si>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</si>
  <si>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</si>
  <si>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</si>
  <si>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</si>
  <si>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</si>
  <si>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</si>
  <si>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</si>
  <si>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</si>
  <si>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</si>
  <si>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</si>
  <si>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</si>
  <si>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</si>
  <si>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</si>
  <si>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</si>
  <si>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</si>
  <si>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</si>
  <si>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</si>
  <si>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</si>
  <si>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</si>
  <si>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</si>
  <si>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</si>
  <si>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</si>
  <si>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</si>
  <si>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</si>
  <si>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</si>
  <si>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</si>
  <si>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</si>
  <si>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</si>
  <si>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</si>
  <si>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</si>
  <si>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</si>
  <si>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</si>
  <si>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</si>
  <si>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</si>
  <si>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</si>
  <si>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</si>
  <si>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</si>
  <si>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</si>
  <si>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</si>
  <si>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</si>
  <si>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</si>
  <si>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</si>
  <si>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</si>
  <si>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</si>
  <si>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</si>
  <si>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</si>
  <si>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</si>
  <si>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</si>
  <si>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</si>
  <si>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</si>
  <si>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</si>
  <si>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</si>
  <si>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>37.1</t>
  </si>
  <si>
    <t>37.2</t>
  </si>
  <si>
    <t>40.1</t>
  </si>
  <si>
    <t xml:space="preserve">    резерв на переоценку основных средств</t>
  </si>
  <si>
    <t>40.2</t>
  </si>
  <si>
    <t>42.1</t>
  </si>
  <si>
    <t>42.2</t>
  </si>
  <si>
    <t xml:space="preserve"> в том числе: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</si>
  <si>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</si>
  <si>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</si>
  <si>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</si>
  <si>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</si>
  <si>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</si>
  <si>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</si>
  <si>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</si>
  <si>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</si>
  <si>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</si>
  <si>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</si>
  <si>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</si>
  <si>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</si>
  <si>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</si>
  <si>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</si>
  <si>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</si>
  <si>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</si>
  <si>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</si>
  <si>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</si>
  <si>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</si>
  <si>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</si>
  <si>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</si>
  <si>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</si>
  <si>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</si>
  <si>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</si>
  <si>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</si>
  <si>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</si>
  <si>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</si>
  <si>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</si>
  <si>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</si>
  <si>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</si>
  <si>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</si>
  <si>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</si>
  <si>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</si>
  <si>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</si>
  <si>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</si>
  <si>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</si>
  <si>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</si>
  <si>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</si>
  <si>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</si>
  <si>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</si>
  <si>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</si>
  <si>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</si>
  <si>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</si>
  <si>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</si>
  <si>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</si>
  <si>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</si>
  <si>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</si>
  <si>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</si>
  <si>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</si>
  <si>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</si>
  <si>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</si>
  <si>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</si>
  <si>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</si>
  <si>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</si>
  <si>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</si>
  <si>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</si>
  <si>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</si>
  <si>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</si>
  <si>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</si>
  <si>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</si>
  <si>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</si>
  <si>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</si>
  <si>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</si>
  <si>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</si>
  <si>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</si>
  <si>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</si>
  <si>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</si>
  <si>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</si>
  <si>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</si>
  <si>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</si>
  <si>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</si>
  <si>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</si>
  <si>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</si>
  <si>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</si>
  <si>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</si>
  <si>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 xml:space="preserve">   транспортные расходы</t>
  </si>
  <si>
    <t xml:space="preserve">   неустойка (штраф, пеня)</t>
  </si>
  <si>
    <t>26.1</t>
  </si>
  <si>
    <t>26.2</t>
  </si>
  <si>
    <t>26.3</t>
  </si>
  <si>
    <t>26.4</t>
  </si>
  <si>
    <t>26.5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</si>
  <si>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</si>
  <si>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</si>
  <si>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</si>
  <si>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</si>
  <si>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не являющихся аффилиированными лицами по отношению к УИП1 или УИП2, имеющие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(с учетом сумм основного долга и начисленного вознаграждения), за вычетом резервов на возможные потери</t>
  </si>
  <si>
    <t>8023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</si>
  <si>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не являющихся аффилиированными лицами по отношению к УИП1 или УИП2, имеющие рейтинговую оценку от «В+» до «В-» по международной шкале агентства Standard &amp; Poor's или рейтинг аналогичного уровня одного из других рейтинговых агентств, или рейтинговую оценку от «kzB+» до «kzB-» по национальной шкале Standard &amp; Poor's, или рейтинг аналогичного уровня по национальной шкале одного из других рейтинговых агентств, (с учетом сумм основного долга и начисленного вознаграждения), за вычетом резервов на возможные потери</t>
  </si>
  <si>
    <t>8024</t>
  </si>
  <si>
    <t>8025</t>
  </si>
  <si>
    <t>Негосударственные долговые ценные бумаги юридических лиц Республики Казахстан, не являющихся аффилиированными лицами по отношению к УИП1 или УИП2, выпущенные в соответствии с законодательством Республики Казахстан и других государств, включенные в официальный список фондовой биржи, соответствующие требованиям подпункта 10) пункта 15 Правил, (с учетом сумм основного долга и начисленного вознаграждения), за вычетом резервов на возможные потери</t>
  </si>
  <si>
    <t>8026</t>
  </si>
  <si>
    <t>8027</t>
  </si>
  <si>
    <t>8028</t>
  </si>
  <si>
    <t>8029</t>
  </si>
  <si>
    <t>8030</t>
  </si>
  <si>
    <t>8031</t>
  </si>
  <si>
    <t>8032</t>
  </si>
  <si>
    <t>Депозитарные расписки, базовым активом которых являются акции, указанные в признаке 8021 настоящего приложения</t>
  </si>
  <si>
    <t>8033</t>
  </si>
  <si>
    <t>8034</t>
  </si>
  <si>
    <t>8035</t>
  </si>
  <si>
    <t>Вклады в банках-нерезидентах с учетом сумм основного долга и начисленного вознаграждения, за вычетом резервов на возможные потери, которые имеют долгосрочный и (или) краткосрочный, индивидуальный рейтинг не ниже категории «ВВВ-» по международной шкале агентства Standard &amp; Poor's или рейтинговую оценку аналогичного уровня одного из других рейтинговых агентств</t>
  </si>
  <si>
    <t xml:space="preserve">Негосударственные долговые ценные бумаги иностранных эмитентов, имеющие рейтинговую оценку не ниже «ВВВ-» по международной шкале агентства Standard &amp; Poor's или рейтинговую оценку одного их других рейтинговых агентств (с учетом сумм основного долга и начисленного вознаграждения), за вычетом резервов на возможные потери </t>
  </si>
  <si>
    <t xml:space="preserve">Депозитарные расписки, базовым активом которых являются акции иностранных эмитентов, имеющих рейтинговую оценку не ниже «ВВВ-» по международной шкале агентства Standard &amp; Poor's или рейтинговую оценку аналогичного уровня одного из других рейтинговых агентств, за вычетом резервов на возможные потери </t>
  </si>
  <si>
    <t>Депозитарные расписки, базовым активом которых являются акции эмитентов Республики Казахстан,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за вычетом резервов на возможные потери</t>
  </si>
  <si>
    <t>Вклады в банках второго уровня Республики Казахстан (с учетом сумм основного долга и начисленного вознаграждения), за вычетом резервов на возможные потери при соответствии одному из следующих условий: банки имеют долгосрочный кредитный рейтинг не ниже «В-»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«kzB» по национальной шкале Standard &amp; Poor's, или рейтинг аналогичного уровня по национальной шкале одного из других рейтинговых агентств; банки являются дочерними банками-резидентами, родительский банк-нерезидент которых имеет долгосрочный кредитный рейтинг не ниже «А-» по международной шкале агентства Standard &amp; Poor's или рейтинг аналогичного уровня одного из других рейтинговых агентств</t>
  </si>
  <si>
    <t xml:space="preserve">Собственные деньги на счетах в центральном депозитарии </t>
  </si>
  <si>
    <t>Деньги на текущих счетах в банках-нерезидентах, которые имеют долгосрочный и (или) краткосрочный, индивидуальный рейтинг не ниже категории «ВВВ-» по международной шкале агентства Standard &amp; Poor's или рейтинговую оценку аналогичного уровня одного из других рейтинговых агентств</t>
  </si>
  <si>
    <t xml:space="preserve">Деньги на счетах в организациях-нерезидентах, предоставляющих банковские услуги организациям для осуществления операций на организованном рынке ценных бумаг </t>
  </si>
  <si>
    <t xml:space="preserve">Прочие деньги </t>
  </si>
  <si>
    <t xml:space="preserve">Долговые ценные бумаги, выпущенные акционерным обществом «Фонд национального благосостояния «Самрук-Казына» (с учетом сумм основного долга и начисленного вознаграждения), за вычетом резервов на возможные потери </t>
  </si>
  <si>
    <t>Акции иностранных эмитентов, имеющих рейтинговую оценку не ниже «ВВВ-» по международной шкале агентства Standard &amp; Poor's или рейтинговую оценку аналогичного уровня одного из других рейтинговых агентств, за вычетом резервов на возможные потери</t>
  </si>
  <si>
    <t xml:space="preserve">Акции организаторов торгов с ценными бумагами и иных юридических лиц, являющихся частью инфраструктуры рынка ценных бумаг, акционерами которых являются профессиональные участники рынка ценных бумаг за вычетом резервов на возможные потери </t>
  </si>
  <si>
    <t>Ценные бумаги иностранных государств, имеющих суверенный рейтинг не ниже «ВВВ-» по международной шкале агентства Standard &amp; Poor's или рейтинговую оценку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</si>
  <si>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Долговые ценные бумаги, выпущенные международными финансовыми организациями, имеющие международную рейтинговую оценку не ниже «ВВВ-» агентства Standard &amp; Poor's или рейтинг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</si>
  <si>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Другие ценные бумаги</t>
  </si>
  <si>
    <t>1.1</t>
  </si>
  <si>
    <t>1.2</t>
  </si>
  <si>
    <t>1.3</t>
  </si>
  <si>
    <t>1.4</t>
  </si>
  <si>
    <t>1.5</t>
  </si>
  <si>
    <t>3.1</t>
  </si>
  <si>
    <t>Государственные ценные бумаги Республики Казахстан, включая эмитированные в соответствии с законодательством других государств, (с учетом сумм основного долга и начисленного вознаграждения), за вычетом резервов на возможные потери</t>
  </si>
  <si>
    <t>19</t>
  </si>
  <si>
    <t>1</t>
  </si>
  <si>
    <t>2</t>
  </si>
  <si>
    <t>1.3.1</t>
  </si>
  <si>
    <t>1.3.2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</si>
  <si>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</si>
  <si>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</si>
  <si>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(в тысячах казахстанских тенге)</t>
  </si>
  <si>
    <t>За аналогичный отчетный период предыдущего года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</si>
  <si>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</si>
  <si>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</si>
  <si>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</si>
  <si>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</si>
  <si>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операциям «обратное РЕПО»</t>
  </si>
  <si>
    <t>Комиссионные вознаграждения</t>
  </si>
  <si>
    <t>Дополнительные сведения</t>
  </si>
  <si>
    <t>для расчета пруденциального норматива</t>
  </si>
  <si>
    <t>(полное наименование управляющего инвестционным портфелем)</t>
  </si>
  <si>
    <t>(тысяч тенге)</t>
  </si>
  <si>
    <t>Прочие основные средства</t>
  </si>
  <si>
    <t>2.1</t>
  </si>
  <si>
    <t>2.2</t>
  </si>
  <si>
    <t>Аффинированные драгоценные металлы и металлические депозиты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</si>
  <si>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</si>
  <si>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</si>
  <si>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</si>
  <si>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</si>
  <si>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Акционерное Общество "Дочерняя организация Народного Банка Казахстана "Halyk Finance"</t>
  </si>
  <si>
    <t>Всего</t>
  </si>
  <si>
    <t>Примечание</t>
  </si>
  <si>
    <t>За отчетный период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</si>
  <si>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</si>
  <si>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</si>
  <si>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Бухгалтерский баланс</t>
  </si>
  <si>
    <t>Наименование статьи</t>
  </si>
  <si>
    <t>на конец отчетного периода</t>
  </si>
  <si>
    <t>на конец предыдущего года</t>
  </si>
  <si>
    <t>Активы</t>
  </si>
  <si>
    <t>Прочие активы</t>
  </si>
  <si>
    <t>Запасы</t>
  </si>
  <si>
    <t>в том числе:</t>
  </si>
  <si>
    <t>Премии (дополнительный оплаченный капитал)</t>
  </si>
  <si>
    <t>Изъятый капитал</t>
  </si>
  <si>
    <t>Резервный капитал</t>
  </si>
  <si>
    <t>Обязательства</t>
  </si>
  <si>
    <t>Выпущенные долговые ценные бумаги</t>
  </si>
  <si>
    <t>Деньги на текущих счетах в банках второго уровня Республики Казахстан</t>
  </si>
  <si>
    <t>Ценные бумаги, оцениваемые по справедливой стоимости, изменения которых отражаются в составе прибыли или убытка</t>
  </si>
  <si>
    <t>Текущее налоговое требование</t>
  </si>
  <si>
    <t>Отложенное налоговое требование</t>
  </si>
  <si>
    <t>Займы полученные</t>
  </si>
  <si>
    <t>Резервы</t>
  </si>
  <si>
    <t>29.1</t>
  </si>
  <si>
    <t>Текущее налоговое обязательство</t>
  </si>
  <si>
    <t>Отложенное налоговое обязательство</t>
  </si>
  <si>
    <t xml:space="preserve">   прочие доходы, связанные с получением вознаграждения</t>
  </si>
  <si>
    <t>5</t>
  </si>
  <si>
    <t>6</t>
  </si>
  <si>
    <t>7</t>
  </si>
  <si>
    <t>9</t>
  </si>
  <si>
    <t>10</t>
  </si>
  <si>
    <t>11</t>
  </si>
  <si>
    <t xml:space="preserve">   прочие расходы, связанные с выплатой вознаграждения</t>
  </si>
  <si>
    <t>12</t>
  </si>
  <si>
    <t>13</t>
  </si>
  <si>
    <t>14</t>
  </si>
  <si>
    <t>14.1</t>
  </si>
  <si>
    <t>14.2</t>
  </si>
  <si>
    <t>14.3</t>
  </si>
  <si>
    <t>14.4</t>
  </si>
  <si>
    <t>15</t>
  </si>
  <si>
    <t>16</t>
  </si>
  <si>
    <t>17</t>
  </si>
  <si>
    <t>18</t>
  </si>
  <si>
    <t>20</t>
  </si>
  <si>
    <t>Корпоративный подоходный налог</t>
  </si>
  <si>
    <t>21</t>
  </si>
  <si>
    <t>22</t>
  </si>
  <si>
    <t>23</t>
  </si>
  <si>
    <t>24</t>
  </si>
  <si>
    <t>25</t>
  </si>
  <si>
    <t>Прочие обязательства</t>
  </si>
  <si>
    <t>Итого обязательства:</t>
  </si>
  <si>
    <t>Комиссионные расходы</t>
  </si>
  <si>
    <t>Прочие расходы</t>
  </si>
  <si>
    <t>4.1</t>
  </si>
  <si>
    <t>5.1</t>
  </si>
  <si>
    <t>Расходы, связанные с выплатой вознаграждения</t>
  </si>
  <si>
    <t xml:space="preserve">   по полученным займам</t>
  </si>
  <si>
    <t xml:space="preserve">   по выпущенным ценным бумагам</t>
  </si>
  <si>
    <t xml:space="preserve">   по операциям «РЕПО»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</si>
  <si>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</si>
  <si>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</si>
  <si>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( в тысячах казахстанских тенге)</t>
  </si>
  <si>
    <t>Код строки</t>
  </si>
  <si>
    <t>Денежные средства и эквиваленты денежных средств</t>
  </si>
  <si>
    <t>Аффинированные драгоценные металлы</t>
  </si>
  <si>
    <t>4</t>
  </si>
  <si>
    <t>Дебиторская задолженность</t>
  </si>
  <si>
    <t xml:space="preserve">   от пенсионных активов</t>
  </si>
  <si>
    <t>8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</si>
  <si>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</si>
  <si>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</si>
  <si>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</si>
  <si>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</si>
  <si>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</si>
  <si>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</si>
  <si>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</si>
  <si>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 xml:space="preserve">Итого активы: </t>
  </si>
  <si>
    <t>Операция «РЕПО»</t>
  </si>
  <si>
    <t>Кредиторская задолженность</t>
  </si>
  <si>
    <t>Субординированный долг</t>
  </si>
  <si>
    <t>32</t>
  </si>
  <si>
    <t>33</t>
  </si>
  <si>
    <t>34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</si>
  <si>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</si>
  <si>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</si>
  <si>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</si>
  <si>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</si>
  <si>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</si>
  <si>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</si>
  <si>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</si>
  <si>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</si>
  <si>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</si>
  <si>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</si>
  <si>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Прибыль (убыток) от прекращенной деятельности</t>
  </si>
  <si>
    <t/>
  </si>
  <si>
    <t>Приложение 4</t>
  </si>
  <si>
    <t>форма 4</t>
  </si>
  <si>
    <t>Отчет об изменениях в  капитале</t>
  </si>
  <si>
    <t xml:space="preserve">            (в тысячах казахстанских тенге)</t>
  </si>
  <si>
    <t>Капитал родительской организации</t>
  </si>
  <si>
    <t>Доля меньшинства</t>
  </si>
  <si>
    <t>Итого капитал</t>
  </si>
  <si>
    <t>Нераспределенная прибыль (убыток)</t>
  </si>
  <si>
    <t>Сальдо на начало предыдущего периода</t>
  </si>
  <si>
    <t>Изменения в учетной политике и корректировка ошибок</t>
  </si>
  <si>
    <t>Пересчитанное сальдо на начало предыдущего периода</t>
  </si>
  <si>
    <t>Переоценка основных средств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</si>
  <si>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</si>
  <si>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</si>
  <si>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</si>
  <si>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</si>
  <si>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за период</t>
  </si>
  <si>
    <t>Всего прибыль (убыток) за период</t>
  </si>
  <si>
    <t>Дивиденды</t>
  </si>
  <si>
    <t>Эмиссия акций (вклады и паи учредителей)</t>
  </si>
  <si>
    <t>Выкупленные акции (вклады и паи учредителей)</t>
  </si>
  <si>
    <t>Внутренние переводы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</si>
  <si>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</si>
  <si>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</si>
  <si>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</si>
  <si>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начало отчетного периода</t>
  </si>
  <si>
    <t>Пересчитанное сальдо на начало отчетного периода</t>
  </si>
  <si>
    <t>изменение</t>
  </si>
  <si>
    <t xml:space="preserve">накопленной переоценки основных средств </t>
  </si>
  <si>
    <t xml:space="preserve">формирование резервного капитала </t>
  </si>
  <si>
    <t xml:space="preserve">Прочие операции </t>
  </si>
  <si>
    <t>Сальдо на конец отчетного периода</t>
  </si>
  <si>
    <t xml:space="preserve">Приложение 3 </t>
  </si>
  <si>
    <t>форма 3</t>
  </si>
  <si>
    <t>Наименование статей</t>
  </si>
  <si>
    <t xml:space="preserve">За отчетный период </t>
  </si>
  <si>
    <t>За предыдущий период</t>
  </si>
  <si>
    <t>(Увеличение) уменьшение в операционных активах:</t>
  </si>
  <si>
    <t>Увеличение (уменьшение) в операционных обязательствах:</t>
  </si>
  <si>
    <t xml:space="preserve">Увеличение (уменьшение) денег от операционной деятельности                                            </t>
  </si>
  <si>
    <t>Инвестиции в капитал других юридических лиц</t>
  </si>
  <si>
    <t>Прочие поступления и платежи</t>
  </si>
  <si>
    <t>Выпуск акций</t>
  </si>
  <si>
    <t xml:space="preserve">Итого чистое увеличение (уменьшение) денег за отчетный период </t>
  </si>
  <si>
    <t>Остаток денег на начало периода</t>
  </si>
  <si>
    <t xml:space="preserve">Остаток денег на конец периода </t>
  </si>
  <si>
    <t>Телефон +7 727 3573177</t>
  </si>
  <si>
    <t>фт</t>
  </si>
  <si>
    <t>Исполнитель                 ______________________  Ержуманова Н.Б.</t>
  </si>
  <si>
    <t>Исполнитель                 _____________________       Ержуманова Н.Б.</t>
  </si>
  <si>
    <t>Главный бухгалтер          ___________________   Сейдахметова Б.Е.</t>
  </si>
  <si>
    <t xml:space="preserve">          В графе 2 указываются номера примечаний по статьям, отраженным в пояснительной записке. В строке 12 отражены доходы от списания резерва переоценки основных средств на прибыль/убыток отчетного периода.
          Статья «Доля меньшинства» заполняется при составлении консолидированной финансовой отчетности.</t>
  </si>
  <si>
    <t>Отчет о движении денег (прямой метод)</t>
  </si>
  <si>
    <t>Движение денег от операционной деятельности</t>
  </si>
  <si>
    <t>Увеличение/уменьшение вкладов, размещенных со сроком погашения более трех месяцев</t>
  </si>
  <si>
    <t>Увеличение/уменьшение предоставленных займов и финансовой аренды</t>
  </si>
  <si>
    <t>Увеличение торговых ценных бумаг</t>
  </si>
  <si>
    <t>Уменьшение торговых ценных бумаг</t>
  </si>
  <si>
    <t>Увеличение ценных бумаг, имеющихся в наличии для продажи</t>
  </si>
  <si>
    <t>Уменьшение ценных бумаг, имеющихся в наличии для продажи</t>
  </si>
  <si>
    <t>Увеличение/уменьшение требований по операции" обратное РЕПО"</t>
  </si>
  <si>
    <t>Увеличение/уменьшение требований к клиентам</t>
  </si>
  <si>
    <t>Увеличение/уменьшение дивидендов</t>
  </si>
  <si>
    <t>Увеличение/уменьшение вкладов, привлеченных</t>
  </si>
  <si>
    <t>Увеличение/уменьшение обязательств по операции "РЕПО"</t>
  </si>
  <si>
    <t>Увеличение/уменьшение обязательств перед клиентами</t>
  </si>
  <si>
    <t>Увеличение/уменьшение от прочей операционной деятельности</t>
  </si>
  <si>
    <t>Налог на прибыль уплаченный</t>
  </si>
  <si>
    <t>Итого увеличение/уменьшение денег от операционной деятельности после налогообложения</t>
  </si>
  <si>
    <t>Движение денежных средств от инвестиционной деятельности</t>
  </si>
  <si>
    <t>Покупка/продажа ценных бумаг, удерживаемых до погашения</t>
  </si>
  <si>
    <t>Покупка/продажа основных средств и нематериальных активов</t>
  </si>
  <si>
    <t>Прочие</t>
  </si>
  <si>
    <t>Итого увеличение/уменьшение денег от инвестиционной деятельности</t>
  </si>
  <si>
    <t>Движение денежных средств от финансовой деятельности</t>
  </si>
  <si>
    <t>Увеличение/уменьшение займов полученных</t>
  </si>
  <si>
    <t>Поступление/погашение от выпущенных долговых обязательств</t>
  </si>
  <si>
    <t>Приобретение/погашение собственных акций</t>
  </si>
  <si>
    <t>Выплаченные дивиденды</t>
  </si>
  <si>
    <t>Итого увеличение/уменьшение денег от финансовой деятельности</t>
  </si>
  <si>
    <t>Влияние обменных курсов на денежные средства и их эквиваленты</t>
  </si>
  <si>
    <t>вознаграждения по вкладам в БВУ</t>
  </si>
  <si>
    <t>комиссионного дохода про брокерской и дилерской деятельности</t>
  </si>
  <si>
    <t>комиссионного дохода от управления активами</t>
  </si>
  <si>
    <t>прочих доходов</t>
  </si>
  <si>
    <t>в том числе :</t>
  </si>
  <si>
    <t>вознаграждения по торговым ценным бумагам</t>
  </si>
  <si>
    <t>вознаграждения по ценным бумагам, имеющихся в наличии для продажи</t>
  </si>
  <si>
    <t>вознаграждения по операциям обратное РЕПО</t>
  </si>
  <si>
    <t>доходов от покупки-продажи ценных бумаг</t>
  </si>
  <si>
    <t>Поступление денег в виде процентного и комиссионного вознаграждения</t>
  </si>
  <si>
    <t>Выбытие денег в виде процентного и комиссионного вознаграждения</t>
  </si>
  <si>
    <t xml:space="preserve">в виде вознаграждения по полученным займам </t>
  </si>
  <si>
    <t>в виде вознаграждения по операциям РЕПО</t>
  </si>
  <si>
    <t>в виде комиссионного вознаграждения по услугам фондовой биржи</t>
  </si>
  <si>
    <t>в виде комиссионного вознаграждения по услугам иных профессиональных участников рынка ЦБ</t>
  </si>
  <si>
    <t>в виде комиссионного вознаграждения по кастодиальному обслуживанию</t>
  </si>
  <si>
    <t>в виде комиссионного вознаграждения по услугам банка</t>
  </si>
  <si>
    <t>Основные средства управляющего инвестиционным портфелем в виде недвижимого имущества в сумме, не превышающей пяти процентов от суммы активов по балансу УИП1 или УИП2</t>
  </si>
  <si>
    <t>Дебиторская задолженность (за вычетом резервов на возможные потери) организаций, не являющихся аффилиированными лицами по отношению к УИП1 или УИП2, за вычетом дебиторской задолженности работников и других лиц, не просроченная по условиям договора, в сумме, не превышающей десяти процентов от суммы активов по балансу УИП1 или УИП2</t>
  </si>
  <si>
    <t>деньги в кассе, не более десяти процентов от суммы активов по балансу УИП1 или УИП2</t>
  </si>
  <si>
    <t>Акции юридических лиц, не отнесенные к акциям, указанным в признаке 8020 настоящего приложения, имеющие рейтинг не ниже «В-»</t>
  </si>
  <si>
    <t>Вклады в банках второго уровня Республики Казахстан с учетом сумм основного долга и начисленного вознаграждения, за вычетом резервов на возможные потери, при условии, что данные банки - эмитенты включены в соответствующие секторы «акции» официального списка фондовой биржи</t>
  </si>
  <si>
    <t>Акции юридических лиц, не являющихся аффилиированными лицами по отношению к УИП1 или УИП2, включенные в официальный список фондовой биржи, соответствующие требованиям категории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биржи, за вычетом резервов на возможные потери</t>
  </si>
  <si>
    <t>Негосударственные долговые ценные бумаги, имеющие рейтинговую оценку ниже уровня, указанного в признаках 8022 и 8023 настоящего приложения, а также не имеющего рейтинговую оценку, включенные в сектор «долговые ценные бумаги» площадки «Основная» официального списка фондовой биржи (с учетом сумм основного долга и начисленного вознаграждения), за вычетом резервов на возможные потери;</t>
  </si>
  <si>
    <t>Депозитарные расписки, базовым активом которых являются акции юридических лиц, включенные в категорию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биржи, за вычетом резервов на возможные потери</t>
  </si>
  <si>
    <t>Телефон +7 727 3573177 (3304)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</si>
  <si>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</si>
  <si>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</si>
  <si>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</si>
  <si>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стомости займов, учитываемых через прочий совокупный доход</t>
  </si>
  <si>
    <t>40.3</t>
  </si>
  <si>
    <t>Итого капитал и обязательства (стр.36+стр.43):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</si>
  <si>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</si>
  <si>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</si>
  <si>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</si>
  <si>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</si>
  <si>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</t>
  </si>
  <si>
    <t xml:space="preserve">  общехозяйственные и административные расходы</t>
  </si>
  <si>
    <t xml:space="preserve">   расходы по выплате налогов и других обязательных платежей в бюджет, за исключением корпоративного подоходного налога</t>
  </si>
  <si>
    <t>Итого чистая прибыль (убыток) за период (стр.31+/- стр.32)</t>
  </si>
  <si>
    <t>И.о. председателя Правления  _____________________ Темирханов М.Р.</t>
  </si>
  <si>
    <t>Исполнитель                              _____________________  Ержуманова Н.Б.</t>
  </si>
  <si>
    <t>Главный бухгалтер                   _____________________   Сейдахметова Б.Е.</t>
  </si>
  <si>
    <t>Главный бухгалтер                  ______________________Сейдахметова Б.Е.</t>
  </si>
  <si>
    <t>Исполнитель                             ______________________  Ержуманова Н.Б.</t>
  </si>
  <si>
    <t>И.о. председателя Правления  ___________________ Темирханов М.Р.</t>
  </si>
  <si>
    <t>Главный бухгалтер                        ___________________   Сейдахметова Б.Е.</t>
  </si>
  <si>
    <t>Исполнитель                                 _____________________  Ержуманова Н.Б.</t>
  </si>
  <si>
    <t>Первый руководитель _____________________ Темирханов М.Р.</t>
  </si>
  <si>
    <t xml:space="preserve"> по состоянию на "01" января 2019 года</t>
  </si>
  <si>
    <t xml:space="preserve"> дата 10.01.2019 г.</t>
  </si>
  <si>
    <t xml:space="preserve"> дата 09.01.2019 г.</t>
  </si>
  <si>
    <t xml:space="preserve"> по состоянию на "01" апреля 2019 года</t>
  </si>
  <si>
    <t xml:space="preserve"> дата 05.04.2019 г.</t>
  </si>
  <si>
    <t xml:space="preserve"> дата 11.04.2019 г.</t>
  </si>
  <si>
    <t xml:space="preserve"> дата 12.04.2019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</si>
</sst>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_р_._-;\-* #,##0.0_р_._-;_-* &quot;-&quot;??_р_._-;_-@_-"/>
  </numFmts>
  <fonts count="38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4">
    <xf numFmtId="0" fontId="0" fillId="0" borderId="0"/>
    <xf numFmtId="0" fontId="16" fillId="0" borderId="0"/>
    <xf numFmtId="0" fontId="15" fillId="0" borderId="0">
      <alignment horizontal="left" vertical="top"/>
    </xf>
    <xf numFmtId="0" fontId="32" fillId="0" borderId="0">
      <alignment horizontal="right" vertical="top"/>
    </xf>
    <xf numFmtId="0" fontId="15" fillId="0" borderId="0">
      <alignment horizontal="left" vertical="top"/>
    </xf>
    <xf numFmtId="0" fontId="32" fillId="0" borderId="0">
      <alignment horizontal="left" vertical="top"/>
    </xf>
    <xf numFmtId="0" fontId="15" fillId="0" borderId="0">
      <alignment horizontal="left" vertical="top"/>
    </xf>
    <xf numFmtId="0" fontId="32" fillId="0" borderId="0">
      <alignment horizontal="left" vertical="top"/>
    </xf>
    <xf numFmtId="0" fontId="22" fillId="0" borderId="0">
      <alignment horizontal="center" vertical="top"/>
    </xf>
    <xf numFmtId="0" fontId="32" fillId="0" borderId="0">
      <alignment horizontal="center" vertical="top"/>
    </xf>
    <xf numFmtId="0" fontId="21" fillId="0" borderId="0">
      <alignment horizontal="center" vertical="top"/>
    </xf>
    <xf numFmtId="0" fontId="33" fillId="0" borderId="0">
      <alignment horizontal="left" vertical="top"/>
    </xf>
    <xf numFmtId="0" fontId="21" fillId="0" borderId="0">
      <alignment horizontal="center" vertical="top"/>
    </xf>
    <xf numFmtId="0" fontId="34" fillId="0" borderId="0">
      <alignment horizontal="left" vertical="top"/>
    </xf>
    <xf numFmtId="0" fontId="15" fillId="0" borderId="0">
      <alignment horizontal="center" vertical="top"/>
    </xf>
    <xf numFmtId="0" fontId="35" fillId="0" borderId="0">
      <alignment horizontal="center" vertical="top"/>
    </xf>
    <xf numFmtId="0" fontId="32" fillId="0" borderId="0">
      <alignment horizontal="right" vertical="top"/>
    </xf>
    <xf numFmtId="0" fontId="35" fillId="0" borderId="0">
      <alignment horizontal="left" vertical="top"/>
    </xf>
    <xf numFmtId="0" fontId="36" fillId="0" borderId="0">
      <alignment horizontal="center" vertical="top"/>
    </xf>
    <xf numFmtId="0" fontId="14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24" applyFont="1" applyAlignment="1">
      <alignment horizontal="justify" shrinkToFit="1"/>
    </xf>
    <xf numFmtId="0" fontId="11" fillId="0" borderId="0" xfId="24" applyFont="1" applyAlignment="1">
      <alignment horizontal="right" wrapText="1"/>
    </xf>
    <xf numFmtId="0" fontId="7" fillId="0" borderId="0" xfId="24" applyFont="1" applyProtection="1">
      <protection locked="0"/>
    </xf>
    <xf numFmtId="0" fontId="7" fillId="0" borderId="0" xfId="24" applyFont="1"/>
    <xf numFmtId="0" fontId="7" fillId="0" borderId="0" xfId="24" applyFont="1" applyAlignment="1">
      <alignment horizontal="right"/>
    </xf>
    <xf numFmtId="0" fontId="11" fillId="0" borderId="1" xfId="24" applyFont="1" applyBorder="1" applyAlignment="1" applyProtection="1">
      <alignment horizontal="center" vertical="center" wrapText="1"/>
      <protection locked="0"/>
    </xf>
    <xf numFmtId="0" fontId="7" fillId="0" borderId="1" xfId="24" applyFont="1" applyBorder="1" applyAlignment="1" applyProtection="1">
      <alignment horizontal="center"/>
      <protection locked="0"/>
    </xf>
    <xf numFmtId="0" fontId="11" fillId="0" borderId="1" xfId="24" applyFont="1" applyBorder="1" applyAlignment="1">
      <alignment horizontal="left"/>
    </xf>
    <xf numFmtId="166" fontId="7" fillId="0" borderId="1" xfId="33" applyNumberFormat="1" applyFont="1" applyBorder="1" applyProtection="1">
      <protection locked="0"/>
    </xf>
    <xf numFmtId="0" fontId="7" fillId="0" borderId="1" xfId="24" applyFont="1" applyBorder="1" applyAlignment="1">
      <alignment wrapText="1"/>
    </xf>
    <xf numFmtId="0" fontId="11" fillId="0" borderId="1" xfId="24" applyFont="1" applyBorder="1" applyAlignment="1">
      <alignment wrapText="1"/>
    </xf>
    <xf numFmtId="3" fontId="7" fillId="0" borderId="0" xfId="24" applyNumberFormat="1" applyFont="1" applyProtection="1">
      <protection locked="0"/>
    </xf>
    <xf numFmtId="0" fontId="11" fillId="0" borderId="1" xfId="24" applyFont="1" applyBorder="1" applyAlignment="1">
      <alignment horizontal="left" wrapText="1"/>
    </xf>
    <xf numFmtId="0" fontId="7" fillId="0" borderId="1" xfId="24" applyFont="1" applyBorder="1" applyAlignment="1">
      <alignment horizontal="justify" wrapText="1"/>
    </xf>
    <xf numFmtId="0" fontId="7" fillId="0" borderId="1" xfId="24" applyFont="1" applyBorder="1" applyAlignment="1" applyProtection="1">
      <alignment horizontal="center" vertical="center"/>
      <protection locked="0"/>
    </xf>
    <xf numFmtId="3" fontId="11" fillId="0" borderId="0" xfId="24" applyNumberFormat="1" applyFont="1" applyProtection="1">
      <protection locked="0"/>
    </xf>
    <xf numFmtId="49" fontId="7" fillId="0" borderId="0" xfId="25" applyNumberFormat="1" applyFont="1" applyProtection="1">
      <protection locked="0"/>
    </xf>
    <xf numFmtId="0" fontId="7" fillId="0" borderId="1" xfId="24" applyFont="1" applyBorder="1" applyAlignment="1">
      <alignment vertical="top" wrapText="1"/>
    </xf>
    <xf numFmtId="0" fontId="7" fillId="0" borderId="2" xfId="24" applyFont="1" applyBorder="1" applyAlignment="1">
      <alignment vertical="top" wrapText="1"/>
    </xf>
    <xf numFmtId="0" fontId="11" fillId="0" borderId="2" xfId="24" applyFont="1" applyBorder="1" applyAlignment="1">
      <alignment vertical="top" wrapText="1"/>
    </xf>
    <xf numFmtId="0" fontId="11" fillId="0" borderId="1" xfId="24" applyFont="1" applyBorder="1" applyAlignment="1">
      <alignment vertical="top" wrapText="1"/>
    </xf>
    <xf numFmtId="3" fontId="2" fillId="0" borderId="1" xfId="23" applyNumberFormat="1" applyFont="1" applyBorder="1" applyAlignment="1" applyProtection="1">
      <alignment vertical="top" wrapText="1"/>
      <protection locked="0"/>
    </xf>
    <xf numFmtId="3" fontId="3" fillId="0" borderId="1" xfId="23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 applyProtection="1">
      <alignment vertical="top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0" xfId="24" applyNumberFormat="1" applyFont="1" applyProtection="1">
      <protection locked="0"/>
    </xf>
    <xf numFmtId="49" fontId="7" fillId="0" borderId="0" xfId="24" applyNumberFormat="1" applyFont="1" applyAlignment="1">
      <alignment horizontal="center"/>
    </xf>
    <xf numFmtId="49" fontId="7" fillId="0" borderId="0" xfId="24" applyNumberFormat="1" applyFont="1"/>
    <xf numFmtId="49" fontId="7" fillId="0" borderId="0" xfId="24" applyNumberFormat="1" applyFont="1" applyAlignment="1" applyProtection="1">
      <alignment horizontal="center"/>
      <protection locked="0"/>
    </xf>
    <xf numFmtId="3" fontId="7" fillId="0" borderId="0" xfId="24" applyNumberFormat="1" applyFont="1" applyAlignment="1">
      <alignment horizontal="center"/>
    </xf>
    <xf numFmtId="3" fontId="11" fillId="0" borderId="1" xfId="23" applyNumberFormat="1" applyFont="1" applyBorder="1" applyAlignment="1">
      <alignment horizontal="right"/>
    </xf>
    <xf numFmtId="0" fontId="0" fillId="0" borderId="0" xfId="0" applyAlignment="1">
      <alignment wrapText="1"/>
    </xf>
    <xf numFmtId="0" fontId="15" fillId="0" borderId="0" xfId="4" quotePrefix="1" applyAlignment="1">
      <alignment horizontal="left" vertical="top" wrapText="1"/>
    </xf>
    <xf numFmtId="0" fontId="22" fillId="0" borderId="4" xfId="8" quotePrefix="1" applyBorder="1" applyAlignment="1">
      <alignment horizontal="center" vertical="top" wrapText="1"/>
    </xf>
    <xf numFmtId="0" fontId="22" fillId="0" borderId="5" xfId="8" quotePrefix="1" applyBorder="1" applyAlignment="1">
      <alignment horizontal="center" vertical="top" wrapText="1"/>
    </xf>
    <xf numFmtId="0" fontId="22" fillId="0" borderId="3" xfId="8" quotePrefix="1" applyBorder="1" applyAlignment="1">
      <alignment horizontal="center" vertical="top" wrapText="1"/>
    </xf>
    <xf numFmtId="0" fontId="22" fillId="0" borderId="6" xfId="8" quotePrefix="1" applyBorder="1" applyAlignment="1">
      <alignment horizontal="center" vertical="top" wrapText="1"/>
    </xf>
    <xf numFmtId="3" fontId="0" fillId="0" borderId="0" xfId="0" applyNumberFormat="1" applyAlignment="1">
      <alignment wrapText="1"/>
    </xf>
    <xf numFmtId="0" fontId="7" fillId="0" borderId="0" xfId="24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165" fontId="0" fillId="0" borderId="0" xfId="31" applyFont="1" applyAlignment="1">
      <alignment wrapText="1"/>
    </xf>
    <xf numFmtId="0" fontId="2" fillId="0" borderId="0" xfId="0" applyFont="1" applyAlignment="1" applyProtection="1">
      <alignment vertical="top" wrapText="1"/>
      <protection locked="0"/>
    </xf>
    <xf numFmtId="0" fontId="21" fillId="0" borderId="7" xfId="10" quotePrefix="1" applyBorder="1" applyAlignment="1">
      <alignment horizontal="center" vertical="top" wrapText="1"/>
    </xf>
    <xf numFmtId="0" fontId="7" fillId="0" borderId="0" xfId="24" applyFont="1" applyAlignment="1">
      <alignment horizontal="center" wrapText="1"/>
    </xf>
    <xf numFmtId="0" fontId="7" fillId="0" borderId="0" xfId="24" applyFont="1" applyAlignment="1">
      <alignment wrapText="1"/>
    </xf>
    <xf numFmtId="0" fontId="7" fillId="0" borderId="1" xfId="24" applyFont="1" applyBorder="1" applyAlignment="1" applyProtection="1">
      <alignment horizontal="center" wrapText="1"/>
      <protection locked="0"/>
    </xf>
    <xf numFmtId="49" fontId="7" fillId="0" borderId="0" xfId="25" applyNumberFormat="1" applyFont="1" applyAlignment="1" applyProtection="1">
      <alignment wrapText="1"/>
      <protection locked="0"/>
    </xf>
    <xf numFmtId="3" fontId="7" fillId="0" borderId="1" xfId="24" applyNumberFormat="1" applyFont="1" applyBorder="1" applyAlignment="1" applyProtection="1">
      <alignment horizontal="center"/>
      <protection locked="0"/>
    </xf>
    <xf numFmtId="3" fontId="11" fillId="0" borderId="1" xfId="24" applyNumberFormat="1" applyFont="1" applyBorder="1" applyAlignment="1" applyProtection="1">
      <alignment horizontal="center"/>
      <protection locked="0"/>
    </xf>
    <xf numFmtId="0" fontId="24" fillId="0" borderId="2" xfId="24" applyFont="1" applyBorder="1" applyAlignment="1">
      <alignment vertical="top" wrapText="1"/>
    </xf>
    <xf numFmtId="3" fontId="7" fillId="0" borderId="0" xfId="24" applyNumberFormat="1" applyFont="1"/>
    <xf numFmtId="1" fontId="7" fillId="0" borderId="0" xfId="29" applyNumberFormat="1" applyFont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13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wrapText="1"/>
    </xf>
    <xf numFmtId="0" fontId="26" fillId="0" borderId="9" xfId="0" applyFont="1" applyBorder="1" applyAlignment="1">
      <alignment horizontal="center" vertical="top" wrapText="1"/>
    </xf>
    <xf numFmtId="0" fontId="26" fillId="0" borderId="2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3" fontId="2" fillId="0" borderId="9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4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3" fontId="3" fillId="0" borderId="9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0" fontId="23" fillId="0" borderId="7" xfId="14" quotePrefix="1" applyFont="1" applyBorder="1" applyAlignment="1">
      <alignment horizontal="center" vertical="top" wrapText="1"/>
    </xf>
    <xf numFmtId="0" fontId="11" fillId="0" borderId="10" xfId="24" applyFont="1" applyBorder="1" applyAlignment="1" applyProtection="1">
      <alignment horizontal="center" vertical="center" wrapText="1"/>
      <protection locked="0"/>
    </xf>
    <xf numFmtId="0" fontId="7" fillId="0" borderId="10" xfId="24" applyFont="1" applyBorder="1" applyAlignment="1" applyProtection="1">
      <alignment horizontal="center"/>
      <protection locked="0"/>
    </xf>
    <xf numFmtId="0" fontId="11" fillId="0" borderId="10" xfId="24" applyFont="1" applyBorder="1" applyAlignment="1" applyProtection="1">
      <alignment horizontal="center"/>
      <protection locked="0"/>
    </xf>
    <xf numFmtId="0" fontId="7" fillId="0" borderId="10" xfId="24" applyFont="1" applyBorder="1" applyAlignment="1" applyProtection="1">
      <alignment horizontal="center" vertical="center" wrapText="1"/>
      <protection locked="0"/>
    </xf>
    <xf numFmtId="0" fontId="7" fillId="0" borderId="10" xfId="24" applyFont="1" applyBorder="1" applyAlignment="1" applyProtection="1">
      <alignment horizontal="center" vertical="center"/>
      <protection locked="0"/>
    </xf>
    <xf numFmtId="3" fontId="7" fillId="0" borderId="1" xfId="24" applyNumberFormat="1" applyFont="1" applyBorder="1" applyProtection="1">
      <protection locked="0"/>
    </xf>
    <xf numFmtId="0" fontId="7" fillId="0" borderId="1" xfId="24" applyFont="1" applyBorder="1" applyProtection="1">
      <protection locked="0"/>
    </xf>
    <xf numFmtId="3" fontId="7" fillId="0" borderId="1" xfId="27" applyNumberFormat="1" applyFont="1" applyBorder="1" applyAlignment="1">
      <alignment horizontal="right" wrapText="1"/>
    </xf>
    <xf numFmtId="0" fontId="23" fillId="0" borderId="11" xfId="14" quotePrefix="1" applyFont="1" applyBorder="1" applyAlignment="1">
      <alignment horizontal="center" vertical="top" wrapText="1"/>
    </xf>
    <xf numFmtId="3" fontId="24" fillId="0" borderId="1" xfId="27" applyNumberFormat="1" applyFont="1" applyBorder="1" applyAlignment="1">
      <alignment horizontal="right" wrapText="1"/>
    </xf>
    <xf numFmtId="1" fontId="24" fillId="0" borderId="1" xfId="27" applyNumberFormat="1" applyFont="1" applyBorder="1" applyAlignment="1">
      <alignment horizontal="right" wrapText="1"/>
    </xf>
    <xf numFmtId="0" fontId="24" fillId="0" borderId="1" xfId="27" applyFont="1" applyBorder="1" applyAlignment="1">
      <alignment horizontal="right" wrapText="1"/>
    </xf>
    <xf numFmtId="1" fontId="7" fillId="0" borderId="1" xfId="27" applyNumberFormat="1" applyFont="1" applyBorder="1" applyAlignment="1">
      <alignment horizontal="right" wrapText="1"/>
    </xf>
    <xf numFmtId="0" fontId="17" fillId="0" borderId="7" xfId="14" quotePrefix="1" applyFont="1" applyBorder="1" applyAlignment="1">
      <alignment horizontal="center" vertical="top" wrapText="1"/>
    </xf>
    <xf numFmtId="0" fontId="25" fillId="0" borderId="7" xfId="14" quotePrefix="1" applyFont="1" applyBorder="1" applyAlignment="1">
      <alignment horizontal="center" vertical="top" wrapText="1"/>
    </xf>
    <xf numFmtId="0" fontId="23" fillId="0" borderId="12" xfId="14" quotePrefix="1" applyFont="1" applyBorder="1" applyAlignment="1">
      <alignment horizontal="center" vertical="top" wrapText="1"/>
    </xf>
    <xf numFmtId="3" fontId="0" fillId="0" borderId="0" xfId="0" applyNumberFormat="1" applyAlignment="1">
      <alignment horizontal="left"/>
    </xf>
    <xf numFmtId="4" fontId="19" fillId="0" borderId="0" xfId="27" applyNumberFormat="1" applyFont="1" applyAlignment="1">
      <alignment horizontal="right" vertical="top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 applyProtection="1">
      <alignment vertical="top" wrapText="1"/>
      <protection locked="0"/>
    </xf>
    <xf numFmtId="3" fontId="27" fillId="0" borderId="9" xfId="0" applyNumberFormat="1" applyFont="1" applyBorder="1" applyAlignment="1">
      <alignment horizontal="center" wrapText="1"/>
    </xf>
    <xf numFmtId="0" fontId="28" fillId="0" borderId="2" xfId="0" applyFont="1" applyBorder="1" applyAlignment="1">
      <alignment vertical="top" wrapText="1"/>
    </xf>
    <xf numFmtId="0" fontId="27" fillId="0" borderId="9" xfId="0" applyFont="1" applyBorder="1" applyAlignment="1" applyProtection="1">
      <alignment horizontal="center" wrapText="1"/>
      <protection locked="0"/>
    </xf>
    <xf numFmtId="3" fontId="27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2" fillId="0" borderId="13" xfId="8" quotePrefix="1" applyBorder="1" applyAlignment="1">
      <alignment horizontal="center" vertical="top" wrapText="1"/>
    </xf>
    <xf numFmtId="0" fontId="15" fillId="0" borderId="1" xfId="6" quotePrefix="1" applyBorder="1" applyAlignment="1">
      <alignment horizontal="left" vertical="top" wrapText="1"/>
    </xf>
    <xf numFmtId="0" fontId="22" fillId="0" borderId="14" xfId="8" quotePrefix="1" applyBorder="1" applyAlignment="1">
      <alignment horizontal="center" vertical="top" wrapText="1"/>
    </xf>
    <xf numFmtId="0" fontId="22" fillId="0" borderId="11" xfId="8" quotePrefix="1" applyBorder="1" applyAlignment="1">
      <alignment horizontal="center" vertical="top" wrapText="1"/>
    </xf>
    <xf numFmtId="0" fontId="22" fillId="0" borderId="15" xfId="8" quotePrefix="1" applyBorder="1" applyAlignment="1">
      <alignment horizontal="center" vertical="top" wrapText="1"/>
    </xf>
    <xf numFmtId="3" fontId="0" fillId="0" borderId="0" xfId="0" applyNumberFormat="1"/>
    <xf numFmtId="4" fontId="0" fillId="0" borderId="0" xfId="0" applyNumberFormat="1"/>
    <xf numFmtId="4" fontId="7" fillId="0" borderId="1" xfId="24" applyNumberFormat="1" applyFont="1" applyBorder="1" applyAlignment="1" applyProtection="1">
      <alignment horizontal="center"/>
      <protection locked="0"/>
    </xf>
    <xf numFmtId="49" fontId="11" fillId="0" borderId="10" xfId="24" applyNumberFormat="1" applyFont="1" applyBorder="1" applyAlignment="1" applyProtection="1">
      <alignment horizontal="center" vertical="center" wrapText="1"/>
      <protection locked="0"/>
    </xf>
    <xf numFmtId="49" fontId="7" fillId="0" borderId="10" xfId="24" applyNumberFormat="1" applyFont="1" applyBorder="1" applyAlignment="1" applyProtection="1">
      <alignment horizontal="center"/>
      <protection locked="0"/>
    </xf>
    <xf numFmtId="49" fontId="11" fillId="0" borderId="18" xfId="24" applyNumberFormat="1" applyFont="1" applyBorder="1" applyAlignment="1" applyProtection="1">
      <alignment horizontal="center" vertical="top" wrapText="1"/>
      <protection locked="0"/>
    </xf>
    <xf numFmtId="49" fontId="7" fillId="0" borderId="18" xfId="24" applyNumberFormat="1" applyFont="1" applyBorder="1" applyAlignment="1" applyProtection="1">
      <alignment horizontal="center" vertical="top" wrapText="1"/>
      <protection locked="0"/>
    </xf>
    <xf numFmtId="49" fontId="24" fillId="0" borderId="18" xfId="24" applyNumberFormat="1" applyFont="1" applyBorder="1" applyAlignment="1" applyProtection="1">
      <alignment horizontal="center" vertical="top" wrapText="1"/>
      <protection locked="0"/>
    </xf>
    <xf numFmtId="49" fontId="11" fillId="0" borderId="17" xfId="24" applyNumberFormat="1" applyFont="1" applyBorder="1" applyAlignment="1" applyProtection="1">
      <alignment horizontal="center" vertical="top" wrapText="1"/>
      <protection locked="0"/>
    </xf>
    <xf numFmtId="49" fontId="7" fillId="0" borderId="17" xfId="24" applyNumberFormat="1" applyFont="1" applyBorder="1" applyAlignment="1" applyProtection="1">
      <alignment horizontal="center" vertical="top" wrapText="1"/>
      <protection locked="0"/>
    </xf>
    <xf numFmtId="49" fontId="11" fillId="0" borderId="10" xfId="24" applyNumberFormat="1" applyFont="1" applyBorder="1" applyAlignment="1" applyProtection="1">
      <alignment horizontal="center"/>
      <protection locked="0"/>
    </xf>
    <xf numFmtId="3" fontId="11" fillId="0" borderId="1" xfId="24" applyNumberFormat="1" applyFont="1" applyBorder="1" applyAlignment="1" applyProtection="1">
      <alignment horizontal="center" vertical="top" wrapText="1"/>
      <protection locked="0"/>
    </xf>
    <xf numFmtId="3" fontId="7" fillId="0" borderId="1" xfId="24" applyNumberFormat="1" applyFont="1" applyBorder="1" applyAlignment="1" applyProtection="1">
      <alignment horizontal="center" vertical="top" wrapText="1"/>
      <protection locked="0"/>
    </xf>
    <xf numFmtId="3" fontId="5" fillId="0" borderId="1" xfId="14" quotePrefix="1" applyNumberFormat="1" applyFont="1" applyBorder="1" applyAlignment="1">
      <alignment horizontal="center" vertical="top" wrapText="1"/>
    </xf>
    <xf numFmtId="3" fontId="24" fillId="0" borderId="1" xfId="24" applyNumberFormat="1" applyFont="1" applyBorder="1" applyAlignment="1" applyProtection="1">
      <alignment horizontal="center" vertical="top" wrapText="1"/>
      <protection locked="0"/>
    </xf>
    <xf numFmtId="3" fontId="17" fillId="0" borderId="1" xfId="14" quotePrefix="1" applyNumberFormat="1" applyFont="1" applyBorder="1" applyAlignment="1">
      <alignment horizontal="center" vertical="top" wrapText="1"/>
    </xf>
    <xf numFmtId="3" fontId="25" fillId="0" borderId="1" xfId="14" quotePrefix="1" applyNumberFormat="1" applyFont="1" applyBorder="1" applyAlignment="1">
      <alignment horizontal="center" vertical="top" wrapText="1"/>
    </xf>
    <xf numFmtId="4" fontId="19" fillId="0" borderId="16" xfId="28" applyNumberFormat="1" applyFont="1" applyBorder="1" applyAlignment="1">
      <alignment horizontal="right" vertical="top" wrapText="1"/>
    </xf>
    <xf numFmtId="3" fontId="7" fillId="0" borderId="1" xfId="27" applyNumberFormat="1" applyFont="1" applyBorder="1" applyAlignment="1">
      <alignment horizontal="center" vertical="center" wrapText="1"/>
    </xf>
    <xf numFmtId="3" fontId="7" fillId="0" borderId="1" xfId="27" applyNumberFormat="1" applyFont="1" applyBorder="1" applyAlignment="1">
      <alignment horizontal="center" wrapText="1"/>
    </xf>
    <xf numFmtId="1" fontId="7" fillId="0" borderId="1" xfId="27" applyNumberFormat="1" applyFont="1" applyBorder="1" applyAlignment="1">
      <alignment horizontal="center" wrapText="1"/>
    </xf>
    <xf numFmtId="3" fontId="24" fillId="0" borderId="1" xfId="27" applyNumberFormat="1" applyFont="1" applyBorder="1" applyAlignment="1">
      <alignment horizontal="center" wrapText="1"/>
    </xf>
    <xf numFmtId="1" fontId="24" fillId="0" borderId="1" xfId="27" applyNumberFormat="1" applyFont="1" applyBorder="1" applyAlignment="1">
      <alignment horizontal="center" wrapText="1"/>
    </xf>
    <xf numFmtId="0" fontId="24" fillId="0" borderId="1" xfId="27" applyFont="1" applyBorder="1" applyAlignment="1">
      <alignment horizontal="center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13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 applyProtection="1">
      <alignment vertical="top" wrapText="1"/>
      <protection locked="0"/>
    </xf>
    <xf numFmtId="3" fontId="11" fillId="0" borderId="9" xfId="0" applyNumberFormat="1" applyFont="1" applyFill="1" applyBorder="1" applyAlignment="1" applyProtection="1">
      <alignment vertical="top" wrapText="1"/>
      <protection locked="0"/>
    </xf>
    <xf numFmtId="3" fontId="2" fillId="0" borderId="9" xfId="0" applyNumberFormat="1" applyFont="1" applyFill="1" applyBorder="1" applyAlignment="1" applyProtection="1">
      <alignment vertical="top" wrapText="1"/>
      <protection locked="0"/>
    </xf>
    <xf numFmtId="3" fontId="27" fillId="0" borderId="9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3" fontId="27" fillId="0" borderId="9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 wrapText="1"/>
    </xf>
    <xf numFmtId="3" fontId="2" fillId="0" borderId="0" xfId="0" applyNumberFormat="1" applyFont="1" applyFill="1" applyProtection="1">
      <protection locked="0"/>
    </xf>
    <xf numFmtId="3" fontId="7" fillId="0" borderId="0" xfId="24" applyNumberFormat="1" applyFont="1" applyFill="1" applyProtection="1">
      <protection locked="0"/>
    </xf>
    <xf numFmtId="0" fontId="7" fillId="0" borderId="0" xfId="24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24" applyFont="1" applyAlignment="1" applyProtection="1">
      <alignment horizontal="center"/>
      <protection locked="0"/>
    </xf>
    <xf numFmtId="0" fontId="7" fillId="0" borderId="0" xfId="24" applyFont="1" applyAlignment="1" applyProtection="1">
      <alignment horizontal="left" wrapText="1"/>
      <protection locked="0"/>
    </xf>
    <xf numFmtId="49" fontId="7" fillId="0" borderId="0" xfId="25" applyNumberFormat="1" applyFont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 wrapText="1"/>
    </xf>
    <xf numFmtId="0" fontId="10" fillId="0" borderId="0" xfId="24" applyFont="1" applyAlignment="1" applyProtection="1">
      <alignment wrapText="1"/>
      <protection locked="0"/>
    </xf>
    <xf numFmtId="0" fontId="10" fillId="0" borderId="0" xfId="24" applyFont="1" applyAlignment="1">
      <alignment wrapText="1"/>
    </xf>
    <xf numFmtId="0" fontId="11" fillId="0" borderId="0" xfId="24" applyFont="1" applyAlignment="1" applyProtection="1">
      <alignment horizontal="center"/>
      <protection locked="0"/>
    </xf>
    <xf numFmtId="0" fontId="12" fillId="0" borderId="0" xfId="24" applyFont="1" applyAlignment="1" applyProtection="1">
      <alignment horizontal="center"/>
      <protection locked="0"/>
    </xf>
    <xf numFmtId="0" fontId="7" fillId="0" borderId="0" xfId="24" applyFont="1" applyAlignment="1">
      <alignment wrapText="1"/>
    </xf>
    <xf numFmtId="0" fontId="13" fillId="0" borderId="0" xfId="0" applyFont="1" applyAlignment="1" applyProtection="1">
      <alignment horizontal="center"/>
      <protection locked="0"/>
    </xf>
    <xf numFmtId="3" fontId="11" fillId="0" borderId="3" xfId="24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7" fillId="0" borderId="0" xfId="24" applyFont="1" applyBorder="1" applyProtection="1">
      <protection locked="0"/>
    </xf>
    <xf numFmtId="0" fontId="7" fillId="0" borderId="0" xfId="24" applyFont="1" applyBorder="1"/>
    <xf numFmtId="3" fontId="0" fillId="0" borderId="0" xfId="0" applyNumberFormat="1" applyBorder="1"/>
    <xf numFmtId="4" fontId="0" fillId="0" borderId="0" xfId="0" applyNumberFormat="1" applyBorder="1"/>
    <xf numFmtId="4" fontId="19" fillId="0" borderId="0" xfId="27" applyNumberFormat="1" applyFont="1" applyBorder="1" applyAlignment="1">
      <alignment horizontal="right" vertical="top" wrapText="1"/>
    </xf>
    <xf numFmtId="4" fontId="30" fillId="0" borderId="0" xfId="27" applyNumberFormat="1" applyFont="1" applyBorder="1" applyAlignment="1">
      <alignment horizontal="right" vertical="top" wrapText="1"/>
    </xf>
    <xf numFmtId="3" fontId="11" fillId="0" borderId="0" xfId="24" applyNumberFormat="1" applyFont="1" applyBorder="1" applyAlignment="1" applyProtection="1">
      <alignment horizontal="center" vertical="top" wrapText="1"/>
      <protection locked="0"/>
    </xf>
    <xf numFmtId="2" fontId="19" fillId="0" borderId="0" xfId="27" applyNumberFormat="1" applyFont="1" applyBorder="1" applyAlignment="1">
      <alignment horizontal="right" vertical="top" wrapText="1"/>
    </xf>
    <xf numFmtId="0" fontId="10" fillId="0" borderId="0" xfId="24" applyFont="1" applyFill="1" applyAlignment="1" applyProtection="1">
      <alignment wrapText="1"/>
      <protection locked="0"/>
    </xf>
    <xf numFmtId="0" fontId="10" fillId="0" borderId="0" xfId="24" applyFont="1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10" fillId="0" borderId="0" xfId="24" applyFont="1" applyFill="1" applyAlignment="1">
      <alignment horizontal="justify" shrinkToFit="1"/>
    </xf>
    <xf numFmtId="0" fontId="11" fillId="0" borderId="0" xfId="24" applyFont="1" applyFill="1" applyAlignment="1">
      <alignment horizontal="right" wrapText="1"/>
    </xf>
    <xf numFmtId="0" fontId="11" fillId="0" borderId="0" xfId="24" applyFont="1" applyFill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center"/>
      <protection locked="0"/>
    </xf>
    <xf numFmtId="0" fontId="12" fillId="0" borderId="0" xfId="24" applyFont="1" applyFill="1" applyAlignment="1" applyProtection="1">
      <alignment horizontal="center"/>
      <protection locked="0"/>
    </xf>
    <xf numFmtId="0" fontId="7" fillId="0" borderId="0" xfId="24" applyFont="1" applyFill="1"/>
    <xf numFmtId="0" fontId="7" fillId="0" borderId="0" xfId="24" applyFont="1" applyFill="1" applyAlignment="1">
      <alignment horizontal="right"/>
    </xf>
    <xf numFmtId="0" fontId="11" fillId="0" borderId="1" xfId="24" applyFont="1" applyFill="1" applyBorder="1" applyAlignment="1" applyProtection="1">
      <alignment horizontal="center" vertical="center" wrapText="1"/>
      <protection locked="0"/>
    </xf>
    <xf numFmtId="0" fontId="11" fillId="0" borderId="10" xfId="24" applyFont="1" applyFill="1" applyBorder="1" applyAlignment="1" applyProtection="1">
      <alignment horizontal="center" vertical="center" wrapText="1"/>
      <protection locked="0"/>
    </xf>
    <xf numFmtId="0" fontId="7" fillId="0" borderId="1" xfId="24" applyFont="1" applyFill="1" applyBorder="1" applyAlignment="1" applyProtection="1">
      <alignment horizontal="center"/>
      <protection locked="0"/>
    </xf>
    <xf numFmtId="0" fontId="7" fillId="0" borderId="10" xfId="24" applyFont="1" applyFill="1" applyBorder="1" applyAlignment="1" applyProtection="1">
      <alignment horizontal="center"/>
      <protection locked="0"/>
    </xf>
    <xf numFmtId="0" fontId="11" fillId="0" borderId="1" xfId="24" applyFont="1" applyFill="1" applyBorder="1" applyAlignment="1">
      <alignment horizontal="left"/>
    </xf>
    <xf numFmtId="0" fontId="11" fillId="0" borderId="10" xfId="24" applyFont="1" applyFill="1" applyBorder="1" applyAlignment="1" applyProtection="1">
      <alignment horizontal="center"/>
      <protection locked="0"/>
    </xf>
    <xf numFmtId="3" fontId="2" fillId="0" borderId="1" xfId="23" applyNumberFormat="1" applyFont="1" applyFill="1" applyBorder="1" applyAlignment="1" applyProtection="1">
      <alignment vertical="top" wrapText="1"/>
      <protection locked="0"/>
    </xf>
    <xf numFmtId="166" fontId="7" fillId="0" borderId="1" xfId="33" applyNumberFormat="1" applyFont="1" applyFill="1" applyBorder="1" applyProtection="1">
      <protection locked="0"/>
    </xf>
    <xf numFmtId="0" fontId="7" fillId="0" borderId="1" xfId="24" applyFont="1" applyFill="1" applyBorder="1" applyAlignment="1">
      <alignment wrapText="1"/>
    </xf>
    <xf numFmtId="0" fontId="7" fillId="0" borderId="10" xfId="24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/>
    <xf numFmtId="4" fontId="19" fillId="0" borderId="0" xfId="26" applyNumberFormat="1" applyFont="1" applyFill="1" applyBorder="1" applyAlignment="1">
      <alignment horizontal="right" vertical="top" wrapText="1"/>
    </xf>
    <xf numFmtId="4" fontId="29" fillId="0" borderId="0" xfId="26" applyNumberFormat="1" applyFont="1" applyFill="1" applyBorder="1" applyAlignment="1">
      <alignment horizontal="right" vertical="top" wrapText="1"/>
    </xf>
    <xf numFmtId="4" fontId="37" fillId="0" borderId="0" xfId="26" applyNumberFormat="1" applyFont="1" applyFill="1" applyBorder="1" applyAlignment="1">
      <alignment horizontal="right" vertical="top" wrapText="1"/>
    </xf>
    <xf numFmtId="4" fontId="19" fillId="0" borderId="19" xfId="26" applyNumberFormat="1" applyFont="1" applyFill="1" applyBorder="1" applyAlignment="1">
      <alignment horizontal="right" vertical="top" wrapText="1"/>
    </xf>
    <xf numFmtId="4" fontId="19" fillId="0" borderId="16" xfId="26" applyNumberFormat="1" applyFont="1" applyFill="1" applyBorder="1" applyAlignment="1">
      <alignment horizontal="right" vertical="top" wrapText="1"/>
    </xf>
    <xf numFmtId="2" fontId="19" fillId="0" borderId="16" xfId="26" applyNumberFormat="1" applyFont="1" applyFill="1" applyBorder="1" applyAlignment="1">
      <alignment horizontal="right" vertical="top" wrapText="1"/>
    </xf>
    <xf numFmtId="0" fontId="29" fillId="0" borderId="0" xfId="26" applyFont="1" applyFill="1" applyBorder="1" applyAlignment="1">
      <alignment horizontal="right" vertical="top" wrapText="1"/>
    </xf>
    <xf numFmtId="4" fontId="0" fillId="0" borderId="0" xfId="0" applyNumberFormat="1" applyFill="1" applyBorder="1"/>
    <xf numFmtId="0" fontId="11" fillId="0" borderId="1" xfId="24" applyFont="1" applyFill="1" applyBorder="1" applyAlignment="1">
      <alignment wrapText="1"/>
    </xf>
    <xf numFmtId="3" fontId="11" fillId="0" borderId="1" xfId="23" applyNumberFormat="1" applyFont="1" applyFill="1" applyBorder="1" applyAlignment="1">
      <alignment horizontal="right"/>
    </xf>
    <xf numFmtId="0" fontId="11" fillId="0" borderId="1" xfId="24" applyFont="1" applyFill="1" applyBorder="1" applyAlignment="1">
      <alignment horizontal="left" wrapText="1"/>
    </xf>
    <xf numFmtId="4" fontId="29" fillId="0" borderId="19" xfId="26" applyNumberFormat="1" applyFont="1" applyFill="1" applyBorder="1" applyAlignment="1">
      <alignment horizontal="right" vertical="top" wrapText="1"/>
    </xf>
    <xf numFmtId="3" fontId="3" fillId="0" borderId="1" xfId="23" applyNumberFormat="1" applyFont="1" applyFill="1" applyBorder="1" applyAlignment="1">
      <alignment horizontal="right"/>
    </xf>
    <xf numFmtId="0" fontId="7" fillId="0" borderId="1" xfId="24" applyFont="1" applyFill="1" applyBorder="1" applyAlignment="1">
      <alignment horizontal="justify" wrapText="1"/>
    </xf>
    <xf numFmtId="3" fontId="7" fillId="0" borderId="1" xfId="24" applyNumberFormat="1" applyFont="1" applyFill="1" applyBorder="1" applyProtection="1">
      <protection locked="0"/>
    </xf>
    <xf numFmtId="0" fontId="21" fillId="0" borderId="7" xfId="10" quotePrefix="1" applyFill="1" applyBorder="1" applyAlignment="1">
      <alignment horizontal="center" vertical="top" wrapText="1"/>
    </xf>
    <xf numFmtId="4" fontId="30" fillId="0" borderId="0" xfId="26" applyNumberFormat="1" applyFont="1" applyFill="1" applyBorder="1" applyAlignment="1">
      <alignment horizontal="right" vertical="top" wrapText="1"/>
    </xf>
    <xf numFmtId="0" fontId="19" fillId="0" borderId="0" xfId="26" applyFont="1" applyFill="1" applyBorder="1" applyAlignment="1">
      <alignment horizontal="right" vertical="top" wrapText="1"/>
    </xf>
    <xf numFmtId="0" fontId="7" fillId="0" borderId="1" xfId="24" applyFont="1" applyFill="1" applyBorder="1" applyProtection="1">
      <protection locked="0"/>
    </xf>
    <xf numFmtId="0" fontId="7" fillId="0" borderId="10" xfId="24" applyFont="1" applyFill="1" applyBorder="1" applyAlignment="1" applyProtection="1">
      <alignment horizontal="center" vertical="center"/>
      <protection locked="0"/>
    </xf>
    <xf numFmtId="0" fontId="7" fillId="0" borderId="1" xfId="24" applyFont="1" applyFill="1" applyBorder="1" applyAlignment="1" applyProtection="1">
      <alignment horizontal="center" vertical="center"/>
      <protection locked="0"/>
    </xf>
    <xf numFmtId="3" fontId="11" fillId="0" borderId="0" xfId="24" applyNumberFormat="1" applyFont="1" applyFill="1" applyProtection="1">
      <protection locked="0"/>
    </xf>
    <xf numFmtId="49" fontId="7" fillId="0" borderId="0" xfId="25" applyNumberFormat="1" applyFont="1" applyFill="1" applyProtection="1">
      <protection locked="0"/>
    </xf>
    <xf numFmtId="0" fontId="2" fillId="0" borderId="0" xfId="0" applyFont="1" applyFill="1" applyAlignment="1" applyProtection="1">
      <alignment vertical="top"/>
      <protection locked="0"/>
    </xf>
  </cellXfs>
  <cellStyles count="34">
    <cellStyle name="Normal_Корпоративные облигации" xfId="1"/>
    <cellStyle name="S0" xfId="2"/>
    <cellStyle name="S0 2" xfId="3"/>
    <cellStyle name="S1" xfId="4"/>
    <cellStyle name="S1 2" xfId="5"/>
    <cellStyle name="S2" xfId="6"/>
    <cellStyle name="S2 2" xfId="7"/>
    <cellStyle name="S3" xfId="8"/>
    <cellStyle name="S3 2" xfId="9"/>
    <cellStyle name="S4" xfId="10"/>
    <cellStyle name="S4 2" xfId="11"/>
    <cellStyle name="S5" xfId="12"/>
    <cellStyle name="S5 2" xfId="13"/>
    <cellStyle name="S6" xfId="14"/>
    <cellStyle name="S6 2" xfId="15"/>
    <cellStyle name="S7" xfId="16"/>
    <cellStyle name="S7 2" xfId="17"/>
    <cellStyle name="S8" xfId="18"/>
    <cellStyle name="Обычный" xfId="0" builtinId="0"/>
    <cellStyle name="Обычный 2" xfId="19"/>
    <cellStyle name="Обычный 2 2" xfId="20"/>
    <cellStyle name="Обычный 3" xfId="21"/>
    <cellStyle name="Обычный 4" xfId="22"/>
    <cellStyle name="Обычный_I0000609Айнаш" xfId="23"/>
    <cellStyle name="Обычный_I0000709" xfId="24"/>
    <cellStyle name="Обычный_Приложения к Правилам по ИК_рус" xfId="25"/>
    <cellStyle name="Обычный_Ф1" xfId="26"/>
    <cellStyle name="Обычный_Ф2" xfId="27"/>
    <cellStyle name="Обычный_Ф4" xfId="28"/>
    <cellStyle name="Процентный" xfId="29" builtinId="5"/>
    <cellStyle name="Стиль 1" xfId="30"/>
    <cellStyle name="Финансовый" xfId="31" builtinId="3"/>
    <cellStyle name="Финансовый 2" xfId="32"/>
    <cellStyle name="Финансовый_I000070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P127"/>
  <sheetViews>
    <sheetView tabSelected="1" view="pageBreakPreview" zoomScaleNormal="100" zoomScaleSheetLayoutView="100" workbookViewId="0">
      <selection activeCell="A9" sqref="A9"/>
    </sheetView>
  </sheetViews>
  <sheetFormatPr defaultRowHeight="12.75" x14ac:dyDescent="0.2"/>
  <cols>
    <col min="1" max="1" width="55.42578125" style="165" customWidth="1"/>
    <col min="2" max="2" width="6.85546875" style="165" customWidth="1"/>
    <col min="3" max="3" width="15.85546875" style="165" customWidth="1"/>
    <col min="4" max="4" width="17.7109375" style="165" customWidth="1"/>
    <col min="5" max="5" width="19" style="189" customWidth="1"/>
    <col min="6" max="7" width="15.85546875" style="190" customWidth="1"/>
    <col min="8" max="8" width="14.85546875" style="190" customWidth="1"/>
    <col min="9" max="9" width="15.85546875" style="190" customWidth="1"/>
    <col min="10" max="10" width="16" style="189" customWidth="1"/>
    <col min="11" max="12" width="12.85546875" style="189" customWidth="1"/>
    <col min="13" max="13" width="14.42578125" style="165" customWidth="1"/>
    <col min="14" max="14" width="11.85546875" style="165" customWidth="1"/>
    <col min="15" max="15" width="11.28515625" style="165" customWidth="1"/>
    <col min="16" max="16384" width="9.140625" style="165"/>
  </cols>
  <sheetData>
    <row r="1" spans="1:12" ht="48.75" customHeight="1" x14ac:dyDescent="0.2">
      <c r="C1" s="187" t="s">
        <v>336</v>
      </c>
      <c r="D1" s="188"/>
    </row>
    <row r="2" spans="1:12" ht="21" customHeight="1" x14ac:dyDescent="0.2">
      <c r="C2" s="191"/>
      <c r="D2" s="192" t="s">
        <v>337</v>
      </c>
    </row>
    <row r="3" spans="1:12" x14ac:dyDescent="0.2">
      <c r="A3" s="193" t="s">
        <v>278</v>
      </c>
      <c r="B3" s="193"/>
      <c r="C3" s="193"/>
      <c r="D3" s="193"/>
    </row>
    <row r="4" spans="1:12" x14ac:dyDescent="0.2">
      <c r="A4" s="194"/>
      <c r="B4" s="194"/>
      <c r="C4" s="194"/>
      <c r="D4" s="194"/>
    </row>
    <row r="5" spans="1:12" x14ac:dyDescent="0.2">
      <c r="A5" s="195" t="s">
        <v>272</v>
      </c>
      <c r="B5" s="195"/>
      <c r="C5" s="195"/>
      <c r="D5" s="195"/>
    </row>
    <row r="6" spans="1:12" x14ac:dyDescent="0.2">
      <c r="A6" s="194" t="s">
        <v>505</v>
      </c>
      <c r="B6" s="194"/>
      <c r="C6" s="194"/>
      <c r="D6" s="194"/>
    </row>
    <row r="7" spans="1:12" s="196" customFormat="1" x14ac:dyDescent="0.2">
      <c r="D7" s="197" t="s">
        <v>338</v>
      </c>
      <c r="E7" s="189"/>
      <c r="F7" s="190"/>
      <c r="G7" s="190"/>
      <c r="H7" s="190"/>
      <c r="I7" s="190"/>
      <c r="J7" s="189"/>
      <c r="K7" s="189"/>
      <c r="L7" s="189"/>
    </row>
    <row r="8" spans="1:12" ht="38.25" x14ac:dyDescent="0.2">
      <c r="A8" s="198" t="s">
        <v>279</v>
      </c>
      <c r="B8" s="199" t="s">
        <v>339</v>
      </c>
      <c r="C8" s="198" t="s">
        <v>280</v>
      </c>
      <c r="D8" s="198" t="s">
        <v>281</v>
      </c>
    </row>
    <row r="9" spans="1:12" x14ac:dyDescent="0.2">
      <c r="A9" s="200">
        <v>1</v>
      </c>
      <c r="B9" s="201">
        <v>2</v>
      </c>
      <c r="C9" s="200">
        <v>3</v>
      </c>
      <c r="D9" s="200">
        <v>4</v>
      </c>
    </row>
    <row r="10" spans="1:12" x14ac:dyDescent="0.2">
      <c r="A10" s="202" t="s">
        <v>282</v>
      </c>
      <c r="B10" s="203"/>
      <c r="C10" s="204"/>
      <c r="D10" s="205"/>
    </row>
    <row r="11" spans="1:12" x14ac:dyDescent="0.2">
      <c r="A11" s="206" t="s">
        <v>340</v>
      </c>
      <c r="B11" s="207" t="s">
        <v>246</v>
      </c>
      <c r="C11" s="204">
        <v>134005</v>
      </c>
      <c r="D11" s="204">
        <v>701890</v>
      </c>
    </row>
    <row r="12" spans="1:12" x14ac:dyDescent="0.2">
      <c r="A12" s="206" t="s">
        <v>285</v>
      </c>
      <c r="B12" s="207" t="s">
        <v>371</v>
      </c>
      <c r="C12" s="205"/>
      <c r="D12" s="205"/>
    </row>
    <row r="13" spans="1:12" x14ac:dyDescent="0.2">
      <c r="A13" s="206" t="s">
        <v>30</v>
      </c>
      <c r="B13" s="207" t="s">
        <v>238</v>
      </c>
      <c r="C13" s="205"/>
      <c r="D13" s="205"/>
    </row>
    <row r="14" spans="1:12" ht="25.5" x14ac:dyDescent="0.2">
      <c r="A14" s="206" t="s">
        <v>31</v>
      </c>
      <c r="B14" s="207" t="s">
        <v>239</v>
      </c>
      <c r="C14" s="159">
        <v>134005</v>
      </c>
      <c r="D14" s="159">
        <v>701890</v>
      </c>
      <c r="E14" s="208"/>
      <c r="F14" s="209"/>
      <c r="G14" s="209"/>
    </row>
    <row r="15" spans="1:12" x14ac:dyDescent="0.2">
      <c r="A15" s="206" t="s">
        <v>341</v>
      </c>
      <c r="B15" s="207">
        <v>2</v>
      </c>
      <c r="C15" s="159">
        <v>0</v>
      </c>
      <c r="D15" s="159">
        <v>0</v>
      </c>
    </row>
    <row r="16" spans="1:12" x14ac:dyDescent="0.2">
      <c r="A16" s="206" t="s">
        <v>347</v>
      </c>
      <c r="B16" s="207" t="s">
        <v>3</v>
      </c>
      <c r="C16" s="159">
        <v>7035510</v>
      </c>
      <c r="D16" s="159">
        <v>4387287</v>
      </c>
      <c r="E16" s="208"/>
      <c r="F16" s="209"/>
      <c r="G16" s="209"/>
    </row>
    <row r="17" spans="1:7" x14ac:dyDescent="0.2">
      <c r="A17" s="206" t="s">
        <v>285</v>
      </c>
      <c r="B17" s="207" t="s">
        <v>371</v>
      </c>
      <c r="C17" s="159"/>
      <c r="D17" s="159"/>
    </row>
    <row r="18" spans="1:7" x14ac:dyDescent="0.2">
      <c r="A18" s="206" t="s">
        <v>32</v>
      </c>
      <c r="B18" s="207" t="s">
        <v>243</v>
      </c>
      <c r="C18" s="159">
        <v>76607</v>
      </c>
      <c r="D18" s="159">
        <v>56451</v>
      </c>
      <c r="E18" s="208"/>
      <c r="F18" s="209"/>
    </row>
    <row r="19" spans="1:7" x14ac:dyDescent="0.2">
      <c r="A19" s="206" t="s">
        <v>346</v>
      </c>
      <c r="B19" s="207" t="s">
        <v>342</v>
      </c>
      <c r="C19" s="159">
        <v>2384629</v>
      </c>
      <c r="D19" s="159">
        <v>138062</v>
      </c>
      <c r="E19" s="208"/>
      <c r="F19" s="209"/>
      <c r="G19" s="209"/>
    </row>
    <row r="20" spans="1:7" x14ac:dyDescent="0.2">
      <c r="A20" s="206" t="s">
        <v>285</v>
      </c>
      <c r="B20" s="207" t="s">
        <v>371</v>
      </c>
      <c r="C20" s="159"/>
      <c r="D20" s="159"/>
      <c r="G20" s="209"/>
    </row>
    <row r="21" spans="1:7" x14ac:dyDescent="0.2">
      <c r="A21" s="206" t="s">
        <v>32</v>
      </c>
      <c r="B21" s="207" t="s">
        <v>330</v>
      </c>
      <c r="C21" s="159">
        <v>2630</v>
      </c>
      <c r="D21" s="159">
        <v>62</v>
      </c>
      <c r="E21" s="208"/>
      <c r="F21" s="209"/>
    </row>
    <row r="22" spans="1:7" ht="25.5" x14ac:dyDescent="0.2">
      <c r="A22" s="206" t="s">
        <v>292</v>
      </c>
      <c r="B22" s="207" t="s">
        <v>301</v>
      </c>
      <c r="C22" s="159">
        <v>15586351</v>
      </c>
      <c r="D22" s="159">
        <v>21284445</v>
      </c>
      <c r="E22" s="208"/>
      <c r="F22" s="209"/>
    </row>
    <row r="23" spans="1:7" x14ac:dyDescent="0.2">
      <c r="A23" s="206" t="s">
        <v>285</v>
      </c>
      <c r="B23" s="207"/>
      <c r="C23" s="159"/>
      <c r="D23" s="159"/>
    </row>
    <row r="24" spans="1:7" x14ac:dyDescent="0.2">
      <c r="A24" s="206" t="s">
        <v>32</v>
      </c>
      <c r="B24" s="207" t="s">
        <v>331</v>
      </c>
      <c r="C24" s="159">
        <v>180882</v>
      </c>
      <c r="D24" s="159">
        <v>223727</v>
      </c>
      <c r="E24" s="208"/>
      <c r="F24" s="209"/>
      <c r="G24" s="209"/>
    </row>
    <row r="25" spans="1:7" ht="25.5" x14ac:dyDescent="0.2">
      <c r="A25" s="206" t="s">
        <v>479</v>
      </c>
      <c r="B25" s="207" t="s">
        <v>302</v>
      </c>
      <c r="C25" s="159">
        <v>6980296</v>
      </c>
      <c r="D25" s="159">
        <v>7689304</v>
      </c>
      <c r="E25" s="208"/>
      <c r="F25" s="209"/>
      <c r="G25" s="209"/>
    </row>
    <row r="26" spans="1:7" x14ac:dyDescent="0.2">
      <c r="A26" s="206" t="s">
        <v>285</v>
      </c>
      <c r="B26" s="207" t="s">
        <v>371</v>
      </c>
      <c r="C26" s="159"/>
      <c r="D26" s="159"/>
    </row>
    <row r="27" spans="1:7" x14ac:dyDescent="0.2">
      <c r="A27" s="206" t="s">
        <v>33</v>
      </c>
      <c r="B27" s="207" t="s">
        <v>34</v>
      </c>
      <c r="C27" s="159">
        <v>204267</v>
      </c>
      <c r="D27" s="159">
        <v>142276</v>
      </c>
      <c r="E27" s="208"/>
      <c r="F27" s="209"/>
      <c r="G27" s="209"/>
    </row>
    <row r="28" spans="1:7" ht="25.5" x14ac:dyDescent="0.2">
      <c r="A28" s="206" t="s">
        <v>480</v>
      </c>
      <c r="B28" s="207" t="s">
        <v>303</v>
      </c>
      <c r="C28" s="159"/>
      <c r="D28" s="159"/>
    </row>
    <row r="29" spans="1:7" x14ac:dyDescent="0.2">
      <c r="A29" s="206" t="s">
        <v>285</v>
      </c>
      <c r="B29" s="207" t="s">
        <v>371</v>
      </c>
      <c r="C29" s="159"/>
      <c r="D29" s="159"/>
    </row>
    <row r="30" spans="1:7" x14ac:dyDescent="0.2">
      <c r="A30" s="206" t="s">
        <v>33</v>
      </c>
      <c r="B30" s="207" t="s">
        <v>35</v>
      </c>
      <c r="C30" s="159"/>
      <c r="D30" s="159"/>
    </row>
    <row r="31" spans="1:7" x14ac:dyDescent="0.2">
      <c r="A31" s="206" t="s">
        <v>348</v>
      </c>
      <c r="B31" s="207" t="s">
        <v>345</v>
      </c>
      <c r="C31" s="159"/>
      <c r="D31" s="159">
        <v>0</v>
      </c>
      <c r="E31" s="208"/>
      <c r="F31" s="209"/>
    </row>
    <row r="32" spans="1:7" ht="25.5" x14ac:dyDescent="0.2">
      <c r="A32" s="206" t="s">
        <v>349</v>
      </c>
      <c r="B32" s="207" t="s">
        <v>304</v>
      </c>
      <c r="C32" s="159"/>
      <c r="D32" s="159"/>
    </row>
    <row r="33" spans="1:16" x14ac:dyDescent="0.2">
      <c r="A33" s="206" t="s">
        <v>284</v>
      </c>
      <c r="B33" s="207" t="s">
        <v>305</v>
      </c>
      <c r="C33" s="159">
        <v>879</v>
      </c>
      <c r="D33" s="159">
        <v>1965</v>
      </c>
      <c r="E33" s="208"/>
      <c r="F33" s="209"/>
    </row>
    <row r="34" spans="1:16" ht="25.5" x14ac:dyDescent="0.2">
      <c r="A34" s="206" t="s">
        <v>350</v>
      </c>
      <c r="B34" s="207" t="s">
        <v>306</v>
      </c>
      <c r="C34" s="159">
        <v>18526</v>
      </c>
      <c r="D34" s="159">
        <v>18526</v>
      </c>
      <c r="E34" s="208"/>
      <c r="F34" s="209"/>
    </row>
    <row r="35" spans="1:16" ht="25.5" x14ac:dyDescent="0.2">
      <c r="A35" s="206" t="s">
        <v>352</v>
      </c>
      <c r="B35" s="207" t="s">
        <v>308</v>
      </c>
      <c r="C35" s="159">
        <v>25219</v>
      </c>
      <c r="D35" s="159">
        <v>22856</v>
      </c>
      <c r="E35" s="208"/>
      <c r="F35" s="210"/>
    </row>
    <row r="36" spans="1:16" ht="25.5" x14ac:dyDescent="0.2">
      <c r="A36" s="206" t="s">
        <v>351</v>
      </c>
      <c r="B36" s="207" t="s">
        <v>309</v>
      </c>
      <c r="C36" s="159">
        <v>11000</v>
      </c>
      <c r="D36" s="159">
        <v>10920</v>
      </c>
      <c r="E36" s="208"/>
      <c r="F36" s="210"/>
    </row>
    <row r="37" spans="1:16" x14ac:dyDescent="0.2">
      <c r="A37" s="206" t="s">
        <v>343</v>
      </c>
      <c r="B37" s="207" t="s">
        <v>310</v>
      </c>
      <c r="C37" s="159">
        <v>9868</v>
      </c>
      <c r="D37" s="159">
        <v>128113</v>
      </c>
      <c r="E37" s="208"/>
      <c r="F37" s="209"/>
      <c r="G37" s="211"/>
      <c r="H37" s="209"/>
      <c r="I37" s="209"/>
      <c r="J37" s="212"/>
      <c r="K37" s="213"/>
      <c r="L37" s="213"/>
      <c r="M37" s="213"/>
      <c r="N37" s="214"/>
      <c r="O37" s="213"/>
      <c r="P37" s="213"/>
    </row>
    <row r="38" spans="1:16" x14ac:dyDescent="0.2">
      <c r="A38" s="206" t="s">
        <v>36</v>
      </c>
      <c r="B38" s="207" t="s">
        <v>315</v>
      </c>
      <c r="C38" s="159">
        <v>141157</v>
      </c>
      <c r="D38" s="159">
        <v>557451</v>
      </c>
      <c r="E38" s="208"/>
      <c r="F38" s="209"/>
      <c r="G38" s="209"/>
      <c r="H38" s="209"/>
    </row>
    <row r="39" spans="1:16" x14ac:dyDescent="0.2">
      <c r="A39" s="206" t="s">
        <v>285</v>
      </c>
      <c r="B39" s="207" t="s">
        <v>371</v>
      </c>
      <c r="C39" s="159"/>
      <c r="D39" s="159"/>
      <c r="E39" s="208"/>
    </row>
    <row r="40" spans="1:16" x14ac:dyDescent="0.2">
      <c r="A40" s="206" t="s">
        <v>37</v>
      </c>
      <c r="B40" s="207" t="s">
        <v>38</v>
      </c>
      <c r="C40" s="159">
        <v>0</v>
      </c>
      <c r="D40" s="159">
        <v>17979</v>
      </c>
      <c r="E40" s="208"/>
      <c r="F40" s="215"/>
      <c r="G40" s="209"/>
    </row>
    <row r="41" spans="1:16" x14ac:dyDescent="0.2">
      <c r="A41" s="206" t="s">
        <v>39</v>
      </c>
      <c r="B41" s="207" t="s">
        <v>40</v>
      </c>
      <c r="C41" s="159"/>
      <c r="D41" s="159">
        <v>0</v>
      </c>
      <c r="I41" s="216"/>
    </row>
    <row r="42" spans="1:16" x14ac:dyDescent="0.2">
      <c r="A42" s="206" t="s">
        <v>41</v>
      </c>
      <c r="B42" s="207" t="s">
        <v>42</v>
      </c>
      <c r="C42" s="159"/>
      <c r="D42" s="159">
        <v>17979</v>
      </c>
    </row>
    <row r="43" spans="1:16" x14ac:dyDescent="0.2">
      <c r="A43" s="206" t="s">
        <v>43</v>
      </c>
      <c r="B43" s="207" t="s">
        <v>44</v>
      </c>
      <c r="C43" s="159"/>
      <c r="D43" s="159">
        <v>235</v>
      </c>
      <c r="E43" s="208"/>
      <c r="F43" s="209"/>
      <c r="G43" s="209"/>
    </row>
    <row r="44" spans="1:16" x14ac:dyDescent="0.2">
      <c r="A44" s="206" t="s">
        <v>45</v>
      </c>
      <c r="B44" s="207" t="s">
        <v>46</v>
      </c>
      <c r="C44" s="159">
        <v>65847</v>
      </c>
      <c r="D44" s="159">
        <v>0</v>
      </c>
      <c r="E44" s="208"/>
      <c r="F44" s="209"/>
      <c r="G44" s="209"/>
    </row>
    <row r="45" spans="1:16" x14ac:dyDescent="0.2">
      <c r="A45" s="206" t="s">
        <v>47</v>
      </c>
      <c r="B45" s="207" t="s">
        <v>48</v>
      </c>
      <c r="C45" s="159">
        <v>28305</v>
      </c>
      <c r="D45" s="159">
        <v>17361</v>
      </c>
      <c r="E45" s="208"/>
      <c r="F45" s="210"/>
      <c r="G45" s="209"/>
    </row>
    <row r="46" spans="1:16" x14ac:dyDescent="0.2">
      <c r="A46" s="206" t="s">
        <v>49</v>
      </c>
      <c r="B46" s="207" t="s">
        <v>50</v>
      </c>
      <c r="C46" s="159">
        <v>38917</v>
      </c>
      <c r="D46" s="159">
        <v>516381</v>
      </c>
      <c r="E46" s="208"/>
      <c r="F46" s="209"/>
      <c r="G46" s="209"/>
    </row>
    <row r="47" spans="1:16" x14ac:dyDescent="0.2">
      <c r="A47" s="206" t="s">
        <v>51</v>
      </c>
      <c r="B47" s="207" t="s">
        <v>52</v>
      </c>
      <c r="C47" s="159">
        <v>8088</v>
      </c>
      <c r="D47" s="159">
        <v>5495</v>
      </c>
      <c r="E47" s="208"/>
      <c r="F47" s="210"/>
      <c r="G47" s="209"/>
    </row>
    <row r="48" spans="1:16" x14ac:dyDescent="0.2">
      <c r="A48" s="206" t="s">
        <v>53</v>
      </c>
      <c r="B48" s="207" t="s">
        <v>54</v>
      </c>
      <c r="C48" s="159"/>
      <c r="D48" s="159"/>
    </row>
    <row r="49" spans="1:7" x14ac:dyDescent="0.2">
      <c r="A49" s="206" t="s">
        <v>55</v>
      </c>
      <c r="B49" s="207" t="s">
        <v>56</v>
      </c>
      <c r="C49" s="159"/>
      <c r="D49" s="159"/>
    </row>
    <row r="50" spans="1:7" x14ac:dyDescent="0.2">
      <c r="A50" s="206" t="s">
        <v>57</v>
      </c>
      <c r="B50" s="207" t="s">
        <v>58</v>
      </c>
      <c r="C50" s="159"/>
      <c r="D50" s="159"/>
    </row>
    <row r="51" spans="1:7" x14ac:dyDescent="0.2">
      <c r="A51" s="206" t="s">
        <v>59</v>
      </c>
      <c r="B51" s="207" t="s">
        <v>316</v>
      </c>
      <c r="C51" s="159">
        <v>56640</v>
      </c>
      <c r="D51" s="159">
        <v>0</v>
      </c>
      <c r="E51" s="208"/>
      <c r="F51" s="209"/>
    </row>
    <row r="52" spans="1:7" x14ac:dyDescent="0.2">
      <c r="A52" s="206" t="s">
        <v>285</v>
      </c>
      <c r="B52" s="207" t="s">
        <v>371</v>
      </c>
      <c r="C52" s="159"/>
      <c r="D52" s="159"/>
    </row>
    <row r="53" spans="1:7" x14ac:dyDescent="0.2">
      <c r="A53" s="206" t="s">
        <v>60</v>
      </c>
      <c r="B53" s="207" t="s">
        <v>61</v>
      </c>
      <c r="C53" s="159"/>
      <c r="D53" s="159"/>
    </row>
    <row r="54" spans="1:7" x14ac:dyDescent="0.2">
      <c r="A54" s="206" t="s">
        <v>62</v>
      </c>
      <c r="B54" s="207" t="s">
        <v>63</v>
      </c>
      <c r="C54" s="159">
        <v>56640</v>
      </c>
      <c r="D54" s="159"/>
    </row>
    <row r="55" spans="1:7" x14ac:dyDescent="0.2">
      <c r="A55" s="206" t="s">
        <v>64</v>
      </c>
      <c r="B55" s="207" t="s">
        <v>65</v>
      </c>
      <c r="C55" s="159"/>
      <c r="D55" s="159"/>
    </row>
    <row r="56" spans="1:7" x14ac:dyDescent="0.2">
      <c r="A56" s="206" t="s">
        <v>66</v>
      </c>
      <c r="B56" s="207" t="s">
        <v>67</v>
      </c>
      <c r="C56" s="159"/>
      <c r="D56" s="159"/>
    </row>
    <row r="57" spans="1:7" x14ac:dyDescent="0.2">
      <c r="A57" s="206" t="s">
        <v>293</v>
      </c>
      <c r="B57" s="207" t="s">
        <v>317</v>
      </c>
      <c r="C57" s="159">
        <v>719673</v>
      </c>
      <c r="D57" s="159">
        <v>746170</v>
      </c>
      <c r="E57" s="208"/>
      <c r="F57" s="210"/>
    </row>
    <row r="58" spans="1:7" x14ac:dyDescent="0.2">
      <c r="A58" s="206" t="s">
        <v>294</v>
      </c>
      <c r="B58" s="207" t="s">
        <v>318</v>
      </c>
      <c r="C58" s="159">
        <v>81846</v>
      </c>
      <c r="D58" s="159">
        <v>74002</v>
      </c>
      <c r="E58" s="208"/>
      <c r="F58" s="209"/>
    </row>
    <row r="59" spans="1:7" x14ac:dyDescent="0.2">
      <c r="A59" s="206" t="s">
        <v>68</v>
      </c>
      <c r="B59" s="207" t="s">
        <v>245</v>
      </c>
      <c r="C59" s="159">
        <v>13696</v>
      </c>
      <c r="D59" s="159">
        <v>15591</v>
      </c>
      <c r="E59" s="208"/>
      <c r="F59" s="210"/>
    </row>
    <row r="60" spans="1:7" x14ac:dyDescent="0.2">
      <c r="A60" s="206" t="s">
        <v>283</v>
      </c>
      <c r="B60" s="207" t="s">
        <v>319</v>
      </c>
      <c r="C60" s="159"/>
      <c r="D60" s="159"/>
    </row>
    <row r="61" spans="1:7" x14ac:dyDescent="0.2">
      <c r="A61" s="217" t="s">
        <v>353</v>
      </c>
      <c r="B61" s="207">
        <v>21</v>
      </c>
      <c r="C61" s="218">
        <v>33199295</v>
      </c>
      <c r="D61" s="218">
        <v>35776582</v>
      </c>
    </row>
    <row r="62" spans="1:7" x14ac:dyDescent="0.2">
      <c r="A62" s="206"/>
      <c r="B62" s="207"/>
      <c r="C62" s="205"/>
      <c r="D62" s="205"/>
    </row>
    <row r="63" spans="1:7" x14ac:dyDescent="0.2">
      <c r="A63" s="219" t="s">
        <v>289</v>
      </c>
      <c r="B63" s="207"/>
      <c r="C63" s="205"/>
      <c r="D63" s="205"/>
    </row>
    <row r="64" spans="1:7" x14ac:dyDescent="0.2">
      <c r="A64" s="206" t="s">
        <v>354</v>
      </c>
      <c r="B64" s="207" t="s">
        <v>322</v>
      </c>
      <c r="C64" s="159">
        <v>2538448</v>
      </c>
      <c r="D64" s="159">
        <v>442271</v>
      </c>
      <c r="E64" s="208"/>
      <c r="F64" s="209"/>
      <c r="G64" s="209"/>
    </row>
    <row r="65" spans="1:10" x14ac:dyDescent="0.2">
      <c r="A65" s="206" t="s">
        <v>290</v>
      </c>
      <c r="B65" s="207" t="s">
        <v>323</v>
      </c>
      <c r="C65" s="159"/>
      <c r="D65" s="205"/>
    </row>
    <row r="66" spans="1:10" x14ac:dyDescent="0.2">
      <c r="A66" s="206" t="s">
        <v>295</v>
      </c>
      <c r="B66" s="207" t="s">
        <v>324</v>
      </c>
      <c r="C66" s="159">
        <v>8837815</v>
      </c>
      <c r="D66" s="159">
        <v>14793065</v>
      </c>
      <c r="E66" s="208"/>
      <c r="F66" s="209"/>
      <c r="G66" s="209"/>
      <c r="H66" s="209"/>
    </row>
    <row r="67" spans="1:10" x14ac:dyDescent="0.2">
      <c r="A67" s="206" t="s">
        <v>356</v>
      </c>
      <c r="B67" s="207" t="s">
        <v>325</v>
      </c>
      <c r="C67" s="159"/>
      <c r="D67" s="205"/>
    </row>
    <row r="68" spans="1:10" x14ac:dyDescent="0.2">
      <c r="A68" s="206" t="s">
        <v>296</v>
      </c>
      <c r="B68" s="207" t="s">
        <v>69</v>
      </c>
      <c r="C68" s="159"/>
      <c r="D68" s="205"/>
    </row>
    <row r="69" spans="1:10" x14ac:dyDescent="0.2">
      <c r="A69" s="206" t="s">
        <v>70</v>
      </c>
      <c r="B69" s="207" t="s">
        <v>71</v>
      </c>
      <c r="C69" s="159">
        <v>12</v>
      </c>
      <c r="D69" s="159">
        <v>10</v>
      </c>
      <c r="E69" s="208"/>
      <c r="F69" s="209"/>
    </row>
    <row r="70" spans="1:10" x14ac:dyDescent="0.2">
      <c r="A70" s="206" t="s">
        <v>355</v>
      </c>
      <c r="B70" s="207" t="s">
        <v>72</v>
      </c>
      <c r="C70" s="159">
        <v>416122</v>
      </c>
      <c r="D70" s="159">
        <v>373084</v>
      </c>
      <c r="E70" s="208"/>
      <c r="F70" s="210"/>
      <c r="G70" s="209"/>
      <c r="H70" s="209"/>
      <c r="I70" s="210"/>
      <c r="J70" s="220"/>
    </row>
    <row r="71" spans="1:10" x14ac:dyDescent="0.2">
      <c r="A71" s="206" t="s">
        <v>73</v>
      </c>
      <c r="B71" s="207" t="s">
        <v>74</v>
      </c>
      <c r="C71" s="159">
        <v>11849</v>
      </c>
      <c r="D71" s="159">
        <v>12072</v>
      </c>
      <c r="E71" s="208"/>
      <c r="F71" s="209"/>
      <c r="G71" s="209"/>
      <c r="H71" s="210"/>
    </row>
    <row r="72" spans="1:10" x14ac:dyDescent="0.2">
      <c r="A72" s="206" t="s">
        <v>285</v>
      </c>
      <c r="B72" s="207" t="s">
        <v>371</v>
      </c>
      <c r="C72" s="159"/>
      <c r="D72" s="205"/>
    </row>
    <row r="73" spans="1:10" x14ac:dyDescent="0.2">
      <c r="A73" s="206" t="s">
        <v>75</v>
      </c>
      <c r="B73" s="207" t="s">
        <v>297</v>
      </c>
      <c r="C73" s="159"/>
      <c r="D73" s="205"/>
    </row>
    <row r="74" spans="1:10" x14ac:dyDescent="0.2">
      <c r="A74" s="206" t="s">
        <v>76</v>
      </c>
      <c r="B74" s="207" t="s">
        <v>77</v>
      </c>
      <c r="C74" s="159"/>
      <c r="D74" s="205"/>
    </row>
    <row r="75" spans="1:10" x14ac:dyDescent="0.2">
      <c r="A75" s="206" t="s">
        <v>78</v>
      </c>
      <c r="B75" s="207" t="s">
        <v>79</v>
      </c>
      <c r="C75" s="159"/>
      <c r="D75" s="205"/>
    </row>
    <row r="76" spans="1:10" x14ac:dyDescent="0.2">
      <c r="A76" s="206" t="s">
        <v>80</v>
      </c>
      <c r="B76" s="207" t="s">
        <v>81</v>
      </c>
      <c r="C76" s="159"/>
      <c r="D76" s="205"/>
    </row>
    <row r="77" spans="1:10" x14ac:dyDescent="0.2">
      <c r="A77" s="206" t="s">
        <v>82</v>
      </c>
      <c r="B77" s="207" t="s">
        <v>83</v>
      </c>
      <c r="C77" s="159"/>
      <c r="D77" s="205"/>
    </row>
    <row r="78" spans="1:10" x14ac:dyDescent="0.2">
      <c r="A78" s="206" t="s">
        <v>84</v>
      </c>
      <c r="B78" s="207" t="s">
        <v>85</v>
      </c>
      <c r="C78" s="159"/>
      <c r="D78" s="205"/>
    </row>
    <row r="79" spans="1:10" x14ac:dyDescent="0.2">
      <c r="A79" s="206" t="s">
        <v>86</v>
      </c>
      <c r="B79" s="207" t="s">
        <v>87</v>
      </c>
      <c r="C79" s="159">
        <v>2960</v>
      </c>
      <c r="D79" s="159">
        <v>6340</v>
      </c>
      <c r="E79" s="208"/>
      <c r="F79" s="209"/>
    </row>
    <row r="80" spans="1:10" x14ac:dyDescent="0.2">
      <c r="A80" s="206" t="s">
        <v>88</v>
      </c>
      <c r="B80" s="207" t="s">
        <v>89</v>
      </c>
      <c r="C80" s="159">
        <v>7250</v>
      </c>
      <c r="D80" s="159">
        <v>3725</v>
      </c>
      <c r="E80" s="208"/>
      <c r="F80" s="210"/>
      <c r="G80" s="210"/>
    </row>
    <row r="81" spans="1:7" x14ac:dyDescent="0.2">
      <c r="A81" s="206" t="s">
        <v>90</v>
      </c>
      <c r="B81" s="207" t="s">
        <v>91</v>
      </c>
      <c r="C81" s="159"/>
      <c r="D81" s="159"/>
    </row>
    <row r="82" spans="1:7" x14ac:dyDescent="0.2">
      <c r="A82" s="206" t="s">
        <v>92</v>
      </c>
      <c r="B82" s="207" t="s">
        <v>93</v>
      </c>
      <c r="C82" s="159">
        <v>1639</v>
      </c>
      <c r="D82" s="159">
        <v>2007</v>
      </c>
      <c r="E82" s="208"/>
      <c r="F82" s="209"/>
    </row>
    <row r="83" spans="1:7" x14ac:dyDescent="0.2">
      <c r="A83" s="206" t="s">
        <v>94</v>
      </c>
      <c r="B83" s="207" t="s">
        <v>95</v>
      </c>
      <c r="C83" s="159"/>
      <c r="D83" s="159"/>
      <c r="E83" s="208"/>
      <c r="F83" s="209"/>
    </row>
    <row r="84" spans="1:7" ht="25.5" x14ac:dyDescent="0.2">
      <c r="A84" s="206" t="s">
        <v>96</v>
      </c>
      <c r="B84" s="207" t="s">
        <v>97</v>
      </c>
      <c r="C84" s="159"/>
      <c r="D84" s="205"/>
      <c r="E84" s="208"/>
      <c r="F84" s="210"/>
    </row>
    <row r="85" spans="1:7" x14ac:dyDescent="0.2">
      <c r="A85" s="206" t="s">
        <v>59</v>
      </c>
      <c r="B85" s="207" t="s">
        <v>98</v>
      </c>
      <c r="C85" s="159">
        <v>0</v>
      </c>
      <c r="D85" s="159">
        <v>75843</v>
      </c>
    </row>
    <row r="86" spans="1:7" x14ac:dyDescent="0.2">
      <c r="A86" s="206" t="s">
        <v>285</v>
      </c>
      <c r="B86" s="207" t="s">
        <v>371</v>
      </c>
      <c r="C86" s="159"/>
      <c r="D86" s="205"/>
    </row>
    <row r="87" spans="1:7" x14ac:dyDescent="0.2">
      <c r="A87" s="206" t="s">
        <v>99</v>
      </c>
      <c r="B87" s="207" t="s">
        <v>100</v>
      </c>
      <c r="C87" s="159"/>
      <c r="D87" s="205"/>
    </row>
    <row r="88" spans="1:7" x14ac:dyDescent="0.2">
      <c r="A88" s="206" t="s">
        <v>101</v>
      </c>
      <c r="B88" s="207" t="s">
        <v>102</v>
      </c>
      <c r="C88" s="159"/>
      <c r="D88" s="159">
        <v>75843</v>
      </c>
      <c r="E88" s="208"/>
      <c r="F88" s="209"/>
    </row>
    <row r="89" spans="1:7" x14ac:dyDescent="0.2">
      <c r="A89" s="206" t="s">
        <v>103</v>
      </c>
      <c r="B89" s="207" t="s">
        <v>104</v>
      </c>
      <c r="C89" s="159"/>
      <c r="D89" s="205"/>
    </row>
    <row r="90" spans="1:7" x14ac:dyDescent="0.2">
      <c r="A90" s="206" t="s">
        <v>105</v>
      </c>
      <c r="B90" s="207" t="s">
        <v>106</v>
      </c>
      <c r="C90" s="159"/>
      <c r="D90" s="205"/>
    </row>
    <row r="91" spans="1:7" x14ac:dyDescent="0.2">
      <c r="A91" s="206" t="s">
        <v>298</v>
      </c>
      <c r="B91" s="207" t="s">
        <v>107</v>
      </c>
      <c r="C91" s="159"/>
      <c r="D91" s="159">
        <v>0</v>
      </c>
      <c r="E91" s="208"/>
      <c r="F91" s="210"/>
      <c r="G91" s="209"/>
    </row>
    <row r="92" spans="1:7" x14ac:dyDescent="0.2">
      <c r="A92" s="206" t="s">
        <v>299</v>
      </c>
      <c r="B92" s="207" t="s">
        <v>357</v>
      </c>
      <c r="C92" s="205"/>
      <c r="D92" s="205"/>
    </row>
    <row r="93" spans="1:7" x14ac:dyDescent="0.2">
      <c r="A93" s="206" t="s">
        <v>108</v>
      </c>
      <c r="B93" s="207" t="s">
        <v>358</v>
      </c>
      <c r="C93" s="205"/>
      <c r="D93" s="205"/>
    </row>
    <row r="94" spans="1:7" x14ac:dyDescent="0.2">
      <c r="A94" s="206" t="s">
        <v>109</v>
      </c>
      <c r="B94" s="207" t="s">
        <v>359</v>
      </c>
      <c r="C94" s="205"/>
      <c r="D94" s="205"/>
    </row>
    <row r="95" spans="1:7" x14ac:dyDescent="0.2">
      <c r="A95" s="206" t="s">
        <v>326</v>
      </c>
      <c r="B95" s="207" t="s">
        <v>110</v>
      </c>
      <c r="C95" s="205"/>
      <c r="D95" s="205"/>
    </row>
    <row r="96" spans="1:7" x14ac:dyDescent="0.2">
      <c r="A96" s="217" t="s">
        <v>327</v>
      </c>
      <c r="B96" s="207" t="s">
        <v>111</v>
      </c>
      <c r="C96" s="221">
        <v>11804246</v>
      </c>
      <c r="D96" s="221">
        <v>15696345</v>
      </c>
    </row>
    <row r="97" spans="1:6" x14ac:dyDescent="0.2">
      <c r="A97" s="217"/>
      <c r="B97" s="207"/>
      <c r="C97" s="205"/>
      <c r="D97" s="205"/>
    </row>
    <row r="98" spans="1:6" x14ac:dyDescent="0.2">
      <c r="A98" s="217" t="s">
        <v>360</v>
      </c>
      <c r="B98" s="207"/>
      <c r="C98" s="205"/>
      <c r="D98" s="205"/>
    </row>
    <row r="99" spans="1:6" x14ac:dyDescent="0.2">
      <c r="A99" s="206" t="s">
        <v>361</v>
      </c>
      <c r="B99" s="207">
        <v>37</v>
      </c>
      <c r="C99" s="159">
        <v>11240188</v>
      </c>
      <c r="D99" s="159">
        <v>11240188</v>
      </c>
    </row>
    <row r="100" spans="1:6" x14ac:dyDescent="0.2">
      <c r="A100" s="206" t="s">
        <v>285</v>
      </c>
      <c r="B100" s="207"/>
      <c r="C100" s="159"/>
      <c r="D100" s="159"/>
    </row>
    <row r="101" spans="1:6" x14ac:dyDescent="0.2">
      <c r="A101" s="222" t="s">
        <v>362</v>
      </c>
      <c r="B101" s="207" t="s">
        <v>112</v>
      </c>
      <c r="C101" s="159">
        <v>4099259</v>
      </c>
      <c r="D101" s="159">
        <v>4099259</v>
      </c>
    </row>
    <row r="102" spans="1:6" x14ac:dyDescent="0.2">
      <c r="A102" s="206" t="s">
        <v>363</v>
      </c>
      <c r="B102" s="207" t="s">
        <v>113</v>
      </c>
      <c r="C102" s="159">
        <v>7140929</v>
      </c>
      <c r="D102" s="159">
        <v>7140929</v>
      </c>
    </row>
    <row r="103" spans="1:6" x14ac:dyDescent="0.2">
      <c r="A103" s="206" t="s">
        <v>286</v>
      </c>
      <c r="B103" s="207">
        <v>38</v>
      </c>
      <c r="C103" s="159"/>
      <c r="D103" s="159"/>
    </row>
    <row r="104" spans="1:6" x14ac:dyDescent="0.2">
      <c r="A104" s="206" t="s">
        <v>287</v>
      </c>
      <c r="B104" s="207">
        <v>39</v>
      </c>
      <c r="C104" s="159"/>
      <c r="D104" s="159"/>
    </row>
    <row r="105" spans="1:6" x14ac:dyDescent="0.2">
      <c r="A105" s="206" t="s">
        <v>288</v>
      </c>
      <c r="B105" s="207">
        <v>40</v>
      </c>
      <c r="C105" s="159">
        <v>-561918</v>
      </c>
      <c r="D105" s="223">
        <v>-839811</v>
      </c>
    </row>
    <row r="106" spans="1:6" x14ac:dyDescent="0.2">
      <c r="A106" s="206" t="s">
        <v>285</v>
      </c>
      <c r="B106" s="224" t="s">
        <v>371</v>
      </c>
      <c r="C106" s="159"/>
      <c r="D106" s="159"/>
    </row>
    <row r="107" spans="1:6" ht="25.5" x14ac:dyDescent="0.2">
      <c r="A107" s="206" t="s">
        <v>481</v>
      </c>
      <c r="B107" s="207" t="s">
        <v>114</v>
      </c>
      <c r="C107" s="159">
        <v>-561918</v>
      </c>
      <c r="D107" s="159">
        <v>-839811</v>
      </c>
      <c r="E107" s="208"/>
      <c r="F107" s="225"/>
    </row>
    <row r="108" spans="1:6" x14ac:dyDescent="0.2">
      <c r="A108" s="206" t="s">
        <v>115</v>
      </c>
      <c r="B108" s="207" t="s">
        <v>116</v>
      </c>
      <c r="C108" s="159">
        <v>0</v>
      </c>
      <c r="D108" s="159">
        <v>0</v>
      </c>
      <c r="E108" s="208"/>
      <c r="F108" s="226"/>
    </row>
    <row r="109" spans="1:6" ht="25.5" x14ac:dyDescent="0.2">
      <c r="A109" s="206" t="s">
        <v>482</v>
      </c>
      <c r="B109" s="207" t="s">
        <v>483</v>
      </c>
      <c r="C109" s="159">
        <v>0</v>
      </c>
      <c r="D109" s="159">
        <v>0</v>
      </c>
      <c r="E109" s="208"/>
      <c r="F109" s="209"/>
    </row>
    <row r="110" spans="1:6" x14ac:dyDescent="0.2">
      <c r="A110" s="206" t="s">
        <v>364</v>
      </c>
      <c r="B110" s="207">
        <v>41</v>
      </c>
      <c r="C110" s="159">
        <v>726377</v>
      </c>
      <c r="D110" s="227">
        <v>715359</v>
      </c>
      <c r="E110" s="208"/>
      <c r="F110" s="209"/>
    </row>
    <row r="111" spans="1:6" x14ac:dyDescent="0.2">
      <c r="A111" s="206" t="s">
        <v>365</v>
      </c>
      <c r="B111" s="228">
        <v>42</v>
      </c>
      <c r="C111" s="159">
        <v>9990402</v>
      </c>
      <c r="D111" s="159">
        <v>8964501</v>
      </c>
    </row>
    <row r="112" spans="1:6" x14ac:dyDescent="0.2">
      <c r="A112" s="206" t="s">
        <v>285</v>
      </c>
      <c r="B112" s="228"/>
      <c r="C112" s="159"/>
      <c r="D112" s="159"/>
    </row>
    <row r="113" spans="1:6" ht="12.75" customHeight="1" x14ac:dyDescent="0.2">
      <c r="A113" s="165" t="s">
        <v>366</v>
      </c>
      <c r="B113" s="228" t="s">
        <v>117</v>
      </c>
      <c r="C113" s="159">
        <v>8964501</v>
      </c>
      <c r="D113" s="159">
        <v>4944039</v>
      </c>
      <c r="E113" s="208"/>
      <c r="F113" s="209"/>
    </row>
    <row r="114" spans="1:6" x14ac:dyDescent="0.2">
      <c r="A114" s="206" t="s">
        <v>367</v>
      </c>
      <c r="B114" s="228" t="s">
        <v>118</v>
      </c>
      <c r="C114" s="159">
        <v>1025901</v>
      </c>
      <c r="D114" s="159">
        <v>4020462</v>
      </c>
      <c r="E114" s="208"/>
      <c r="F114" s="209"/>
    </row>
    <row r="115" spans="1:6" x14ac:dyDescent="0.2">
      <c r="A115" s="217" t="s">
        <v>368</v>
      </c>
      <c r="B115" s="228">
        <v>43</v>
      </c>
      <c r="C115" s="221">
        <v>21395049</v>
      </c>
      <c r="D115" s="221">
        <v>20080237</v>
      </c>
    </row>
    <row r="116" spans="1:6" x14ac:dyDescent="0.2">
      <c r="A116" s="217"/>
      <c r="B116" s="228"/>
      <c r="C116" s="221"/>
      <c r="D116" s="221"/>
    </row>
    <row r="117" spans="1:6" x14ac:dyDescent="0.2">
      <c r="A117" s="217" t="s">
        <v>484</v>
      </c>
      <c r="B117" s="229" t="s">
        <v>419</v>
      </c>
      <c r="C117" s="221">
        <v>33199295</v>
      </c>
      <c r="D117" s="221">
        <v>35776582</v>
      </c>
    </row>
    <row r="118" spans="1:6" x14ac:dyDescent="0.2">
      <c r="C118" s="230"/>
      <c r="D118" s="230"/>
    </row>
    <row r="119" spans="1:6" x14ac:dyDescent="0.2">
      <c r="A119" s="231"/>
      <c r="C119" s="164"/>
      <c r="D119" s="164"/>
    </row>
    <row r="120" spans="1:6" ht="20.25" customHeight="1" x14ac:dyDescent="0.2">
      <c r="A120" s="231" t="s">
        <v>493</v>
      </c>
      <c r="C120" s="165" t="s">
        <v>506</v>
      </c>
      <c r="D120" s="164"/>
    </row>
    <row r="121" spans="1:6" ht="25.5" customHeight="1" x14ac:dyDescent="0.2">
      <c r="A121" s="165" t="s">
        <v>495</v>
      </c>
      <c r="C121" s="165" t="s">
        <v>506</v>
      </c>
    </row>
    <row r="122" spans="1:6" ht="20.25" customHeight="1" x14ac:dyDescent="0.2">
      <c r="A122" s="231" t="s">
        <v>494</v>
      </c>
      <c r="C122" s="165" t="s">
        <v>506</v>
      </c>
    </row>
    <row r="123" spans="1:6" x14ac:dyDescent="0.2">
      <c r="A123" s="231"/>
    </row>
    <row r="124" spans="1:6" x14ac:dyDescent="0.2">
      <c r="A124" s="232" t="s">
        <v>418</v>
      </c>
      <c r="C124" s="164"/>
    </row>
    <row r="125" spans="1:6" x14ac:dyDescent="0.2">
      <c r="A125" s="231" t="s">
        <v>250</v>
      </c>
    </row>
    <row r="126" spans="1:6" x14ac:dyDescent="0.2">
      <c r="A126" s="231"/>
    </row>
    <row r="127" spans="1:6" x14ac:dyDescent="0.2">
      <c r="A127" s="231"/>
    </row>
  </sheetData>
  <mergeCells count="5">
    <mergeCell ref="A6:D6"/>
    <mergeCell ref="C1:D1"/>
    <mergeCell ref="A3:D3"/>
    <mergeCell ref="A4:D4"/>
    <mergeCell ref="A5:D5"/>
  </mergeCells>
  <phoneticPr fontId="6" type="noConversion"/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P276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52.42578125" style="50" customWidth="1"/>
    <col min="2" max="2" width="10.85546875" style="37" customWidth="1"/>
    <col min="3" max="4" width="15.85546875" style="10" customWidth="1"/>
    <col min="5" max="5" width="16" style="10" customWidth="1"/>
    <col min="6" max="6" width="17.42578125" style="10" customWidth="1"/>
    <col min="7" max="7" width="10.7109375" customWidth="1"/>
    <col min="8" max="8" width="11.7109375" style="178" customWidth="1"/>
    <col min="9" max="10" width="15.85546875" style="178" customWidth="1"/>
    <col min="11" max="11" width="12.28515625" style="179" customWidth="1"/>
    <col min="12" max="12" width="13.42578125" style="179" customWidth="1"/>
    <col min="13" max="13" width="9.140625" style="178" customWidth="1"/>
    <col min="14" max="14" width="13.42578125" style="178" customWidth="1"/>
    <col min="15" max="16" width="9.140625" style="178" customWidth="1"/>
    <col min="17" max="17" width="9.140625" style="10" customWidth="1"/>
    <col min="18" max="16384" width="9.140625" style="10"/>
  </cols>
  <sheetData>
    <row r="1" spans="1:16" ht="48" customHeight="1" x14ac:dyDescent="0.2">
      <c r="E1" s="171" t="s">
        <v>251</v>
      </c>
      <c r="F1" s="175"/>
    </row>
    <row r="2" spans="1:16" ht="23.25" customHeight="1" x14ac:dyDescent="0.2">
      <c r="E2" s="8"/>
      <c r="F2" s="9"/>
    </row>
    <row r="3" spans="1:16" x14ac:dyDescent="0.2">
      <c r="A3" s="173" t="s">
        <v>369</v>
      </c>
      <c r="B3" s="173"/>
      <c r="C3" s="173"/>
      <c r="D3" s="173"/>
      <c r="E3" s="173"/>
      <c r="F3" s="173"/>
    </row>
    <row r="4" spans="1:16" x14ac:dyDescent="0.2">
      <c r="A4" s="167"/>
      <c r="B4" s="167"/>
      <c r="C4" s="167"/>
      <c r="D4" s="167"/>
      <c r="E4" s="167"/>
      <c r="F4" s="167"/>
    </row>
    <row r="5" spans="1:16" x14ac:dyDescent="0.2">
      <c r="A5" s="174" t="s">
        <v>272</v>
      </c>
      <c r="B5" s="174"/>
      <c r="C5" s="174"/>
      <c r="D5" s="174"/>
      <c r="E5" s="174"/>
      <c r="F5" s="174"/>
    </row>
    <row r="6" spans="1:16" x14ac:dyDescent="0.2">
      <c r="A6" s="167" t="s">
        <v>505</v>
      </c>
      <c r="B6" s="167"/>
      <c r="C6" s="167"/>
      <c r="D6" s="167"/>
      <c r="E6" s="167"/>
      <c r="F6" s="167"/>
    </row>
    <row r="7" spans="1:16" s="11" customFormat="1" x14ac:dyDescent="0.2">
      <c r="A7" s="56"/>
      <c r="B7" s="38"/>
      <c r="C7" s="41"/>
      <c r="D7" s="41"/>
      <c r="E7" s="41"/>
      <c r="F7" s="41"/>
      <c r="G7"/>
      <c r="H7" s="178"/>
      <c r="I7" s="178"/>
      <c r="J7" s="178"/>
      <c r="K7" s="180"/>
      <c r="L7" s="180"/>
      <c r="M7" s="178"/>
      <c r="N7" s="178"/>
      <c r="O7" s="178"/>
      <c r="P7" s="178"/>
    </row>
    <row r="8" spans="1:16" s="11" customFormat="1" x14ac:dyDescent="0.2">
      <c r="A8" s="57"/>
      <c r="B8" s="39"/>
      <c r="C8" s="41"/>
      <c r="D8" s="63"/>
      <c r="F8" s="12" t="s">
        <v>252</v>
      </c>
      <c r="G8"/>
      <c r="H8" s="178"/>
      <c r="I8" s="178"/>
      <c r="J8" s="178"/>
      <c r="K8" s="180"/>
      <c r="L8" s="180"/>
      <c r="M8" s="178"/>
      <c r="N8" s="178"/>
      <c r="O8" s="178"/>
      <c r="P8" s="178"/>
    </row>
    <row r="9" spans="1:16" ht="63.75" x14ac:dyDescent="0.2">
      <c r="A9" s="13" t="s">
        <v>279</v>
      </c>
      <c r="B9" s="129" t="s">
        <v>339</v>
      </c>
      <c r="C9" s="13" t="s">
        <v>275</v>
      </c>
      <c r="D9" s="13" t="s">
        <v>276</v>
      </c>
      <c r="E9" s="13" t="s">
        <v>253</v>
      </c>
      <c r="F9" s="13" t="s">
        <v>277</v>
      </c>
    </row>
    <row r="10" spans="1:16" x14ac:dyDescent="0.2">
      <c r="A10" s="58">
        <v>1</v>
      </c>
      <c r="B10" s="130">
        <v>2</v>
      </c>
      <c r="C10" s="14">
        <v>3</v>
      </c>
      <c r="D10" s="14">
        <v>4</v>
      </c>
      <c r="E10" s="14">
        <v>5</v>
      </c>
      <c r="F10" s="14">
        <v>6</v>
      </c>
    </row>
    <row r="11" spans="1:16" ht="15" customHeight="1" x14ac:dyDescent="0.2">
      <c r="A11" s="28" t="s">
        <v>254</v>
      </c>
      <c r="B11" s="131">
        <v>1</v>
      </c>
      <c r="C11" s="137">
        <v>231816</v>
      </c>
      <c r="D11" s="137">
        <v>636544</v>
      </c>
      <c r="E11" s="137">
        <v>294149</v>
      </c>
      <c r="F11" s="137">
        <v>719916</v>
      </c>
      <c r="O11" s="181"/>
    </row>
    <row r="12" spans="1:16" ht="15.75" customHeight="1" x14ac:dyDescent="0.2">
      <c r="A12" s="26" t="s">
        <v>285</v>
      </c>
      <c r="B12" s="132"/>
      <c r="C12" s="138"/>
      <c r="D12" s="138"/>
      <c r="E12" s="138"/>
      <c r="F12" s="138"/>
    </row>
    <row r="13" spans="1:16" x14ac:dyDescent="0.2">
      <c r="A13" s="26" t="s">
        <v>255</v>
      </c>
      <c r="B13" s="132" t="s">
        <v>238</v>
      </c>
      <c r="C13" s="138"/>
      <c r="D13" s="138"/>
      <c r="E13" s="138"/>
      <c r="F13" s="138"/>
    </row>
    <row r="14" spans="1:16" x14ac:dyDescent="0.2">
      <c r="A14" s="26" t="s">
        <v>256</v>
      </c>
      <c r="B14" s="132" t="s">
        <v>239</v>
      </c>
      <c r="C14" s="102">
        <v>77311</v>
      </c>
      <c r="D14" s="102">
        <v>185479</v>
      </c>
      <c r="E14" s="102">
        <v>104899</v>
      </c>
      <c r="F14" s="102">
        <v>292878</v>
      </c>
      <c r="G14" s="127"/>
      <c r="H14" s="182"/>
      <c r="I14" s="183"/>
      <c r="J14" s="183"/>
    </row>
    <row r="15" spans="1:16" x14ac:dyDescent="0.2">
      <c r="A15" s="26" t="s">
        <v>257</v>
      </c>
      <c r="B15" s="132" t="s">
        <v>240</v>
      </c>
      <c r="C15" s="138">
        <v>144113</v>
      </c>
      <c r="D15" s="138">
        <v>438752</v>
      </c>
      <c r="E15" s="138">
        <v>189250</v>
      </c>
      <c r="F15" s="138">
        <v>425419</v>
      </c>
      <c r="J15" s="182"/>
      <c r="L15" s="183"/>
    </row>
    <row r="16" spans="1:16" ht="12.75" customHeight="1" x14ac:dyDescent="0.2">
      <c r="A16" s="26" t="s">
        <v>119</v>
      </c>
      <c r="B16" s="103" t="s">
        <v>371</v>
      </c>
      <c r="C16" s="139"/>
      <c r="D16" s="139"/>
      <c r="E16" s="139"/>
      <c r="F16" s="139"/>
      <c r="J16" s="182"/>
    </row>
    <row r="17" spans="1:12" ht="25.5" x14ac:dyDescent="0.2">
      <c r="A17" s="62" t="s">
        <v>485</v>
      </c>
      <c r="B17" s="133" t="s">
        <v>248</v>
      </c>
      <c r="C17" s="104">
        <v>48336</v>
      </c>
      <c r="D17" s="104">
        <v>149031</v>
      </c>
      <c r="E17" s="104">
        <v>87810</v>
      </c>
      <c r="F17" s="104">
        <v>251276</v>
      </c>
      <c r="G17" s="127"/>
      <c r="H17" s="182"/>
      <c r="I17" s="183"/>
      <c r="J17" s="183"/>
    </row>
    <row r="18" spans="1:12" x14ac:dyDescent="0.2">
      <c r="A18" s="62" t="s">
        <v>119</v>
      </c>
      <c r="B18" s="133"/>
      <c r="C18" s="104"/>
      <c r="D18" s="104"/>
      <c r="E18" s="104" t="s">
        <v>371</v>
      </c>
      <c r="F18" s="104" t="s">
        <v>371</v>
      </c>
      <c r="I18" s="183"/>
      <c r="J18" s="183"/>
    </row>
    <row r="19" spans="1:12" ht="38.25" x14ac:dyDescent="0.2">
      <c r="A19" s="62" t="s">
        <v>486</v>
      </c>
      <c r="B19" s="133" t="s">
        <v>120</v>
      </c>
      <c r="C19" s="105"/>
      <c r="D19" s="105"/>
      <c r="E19" s="105">
        <v>11</v>
      </c>
      <c r="F19" s="105">
        <v>-26</v>
      </c>
      <c r="G19" s="127"/>
      <c r="H19" s="182"/>
      <c r="J19" s="184"/>
    </row>
    <row r="20" spans="1:12" ht="38.25" x14ac:dyDescent="0.2">
      <c r="A20" s="62" t="s">
        <v>487</v>
      </c>
      <c r="B20" s="133" t="s">
        <v>121</v>
      </c>
      <c r="C20" s="104">
        <v>8783</v>
      </c>
      <c r="D20" s="104">
        <v>26185</v>
      </c>
      <c r="E20" s="104">
        <v>7803</v>
      </c>
      <c r="F20" s="104">
        <v>22934</v>
      </c>
      <c r="G20" s="127"/>
      <c r="H20" s="182"/>
      <c r="I20" s="183"/>
      <c r="J20" s="183"/>
      <c r="K20" s="183"/>
      <c r="L20" s="183"/>
    </row>
    <row r="21" spans="1:12" ht="36.75" customHeight="1" x14ac:dyDescent="0.2">
      <c r="A21" s="62" t="s">
        <v>122</v>
      </c>
      <c r="B21" s="133" t="s">
        <v>249</v>
      </c>
      <c r="C21" s="104">
        <v>95777</v>
      </c>
      <c r="D21" s="104">
        <v>289721</v>
      </c>
      <c r="E21" s="104">
        <v>101440</v>
      </c>
      <c r="F21" s="104">
        <v>174143</v>
      </c>
      <c r="G21" s="127"/>
      <c r="H21" s="182"/>
      <c r="I21" s="183"/>
      <c r="J21" s="183"/>
    </row>
    <row r="22" spans="1:12" x14ac:dyDescent="0.2">
      <c r="A22" s="62" t="s">
        <v>119</v>
      </c>
      <c r="B22" s="133"/>
      <c r="C22" s="104"/>
      <c r="D22" s="104"/>
      <c r="E22" s="104" t="s">
        <v>371</v>
      </c>
      <c r="F22" s="104" t="s">
        <v>371</v>
      </c>
      <c r="I22" s="183"/>
      <c r="J22" s="183"/>
    </row>
    <row r="23" spans="1:12" ht="51" x14ac:dyDescent="0.2">
      <c r="A23" s="62" t="s">
        <v>123</v>
      </c>
      <c r="B23" s="133" t="s">
        <v>124</v>
      </c>
      <c r="C23" s="106"/>
      <c r="D23" s="106">
        <v>974</v>
      </c>
      <c r="E23" s="106">
        <v>0</v>
      </c>
      <c r="F23" s="106">
        <v>525</v>
      </c>
      <c r="G23" s="127"/>
      <c r="H23" s="182"/>
      <c r="I23" s="183"/>
      <c r="J23" s="183"/>
    </row>
    <row r="24" spans="1:12" ht="25.5" x14ac:dyDescent="0.2">
      <c r="A24" s="62" t="s">
        <v>125</v>
      </c>
      <c r="B24" s="133" t="s">
        <v>126</v>
      </c>
      <c r="C24" s="105">
        <v>9323</v>
      </c>
      <c r="D24" s="105">
        <v>14503</v>
      </c>
      <c r="E24" s="105">
        <v>28678</v>
      </c>
      <c r="F24" s="105">
        <v>-30445</v>
      </c>
      <c r="G24" s="127"/>
      <c r="H24" s="182"/>
      <c r="I24" s="183"/>
      <c r="J24" s="183"/>
      <c r="K24" s="183"/>
      <c r="L24" s="183"/>
    </row>
    <row r="25" spans="1:12" ht="25.5" x14ac:dyDescent="0.2">
      <c r="A25" s="62" t="s">
        <v>488</v>
      </c>
      <c r="B25" s="133" t="s">
        <v>127</v>
      </c>
      <c r="C25" s="106"/>
      <c r="D25" s="106"/>
      <c r="E25" s="106">
        <v>0</v>
      </c>
      <c r="F25" s="106">
        <v>0</v>
      </c>
      <c r="J25" s="182"/>
    </row>
    <row r="26" spans="1:12" x14ac:dyDescent="0.2">
      <c r="A26" s="62" t="s">
        <v>119</v>
      </c>
      <c r="B26" s="133"/>
      <c r="C26" s="104"/>
      <c r="D26" s="104"/>
      <c r="E26" s="104" t="s">
        <v>371</v>
      </c>
      <c r="F26" s="104" t="s">
        <v>371</v>
      </c>
      <c r="J26" s="182"/>
    </row>
    <row r="27" spans="1:12" ht="25.5" x14ac:dyDescent="0.2">
      <c r="A27" s="62" t="s">
        <v>489</v>
      </c>
      <c r="B27" s="133" t="s">
        <v>128</v>
      </c>
      <c r="C27" s="106"/>
      <c r="D27" s="106"/>
      <c r="E27" s="106">
        <v>0</v>
      </c>
      <c r="F27" s="106">
        <v>0</v>
      </c>
      <c r="J27" s="182"/>
    </row>
    <row r="28" spans="1:12" x14ac:dyDescent="0.2">
      <c r="A28" s="26" t="s">
        <v>258</v>
      </c>
      <c r="B28" s="132" t="s">
        <v>241</v>
      </c>
      <c r="C28" s="102">
        <v>10392</v>
      </c>
      <c r="D28" s="102">
        <v>12313</v>
      </c>
      <c r="E28" s="102">
        <v>0</v>
      </c>
      <c r="F28" s="102">
        <v>1619</v>
      </c>
      <c r="G28" s="127"/>
      <c r="H28" s="182"/>
      <c r="I28" s="183"/>
      <c r="J28" s="183"/>
    </row>
    <row r="29" spans="1:12" x14ac:dyDescent="0.2">
      <c r="A29" s="26" t="s">
        <v>300</v>
      </c>
      <c r="B29" s="132" t="s">
        <v>242</v>
      </c>
      <c r="C29" s="138"/>
      <c r="D29" s="138">
        <v>0</v>
      </c>
      <c r="E29" s="138">
        <v>0</v>
      </c>
      <c r="F29" s="138">
        <v>0</v>
      </c>
      <c r="J29" s="182"/>
    </row>
    <row r="30" spans="1:12" x14ac:dyDescent="0.2">
      <c r="A30" s="27" t="s">
        <v>259</v>
      </c>
      <c r="B30" s="131" t="s">
        <v>247</v>
      </c>
      <c r="C30" s="137">
        <v>56218</v>
      </c>
      <c r="D30" s="137">
        <v>231349</v>
      </c>
      <c r="E30" s="137">
        <v>26610</v>
      </c>
      <c r="F30" s="137">
        <v>80962</v>
      </c>
      <c r="G30" s="177"/>
      <c r="H30" s="185"/>
      <c r="I30" s="183"/>
      <c r="J30" s="183"/>
      <c r="K30" s="183"/>
      <c r="L30" s="183"/>
    </row>
    <row r="31" spans="1:12" x14ac:dyDescent="0.2">
      <c r="A31" s="62" t="s">
        <v>285</v>
      </c>
      <c r="B31" s="133" t="s">
        <v>371</v>
      </c>
      <c r="C31" s="140"/>
      <c r="D31" s="140"/>
      <c r="E31" s="140"/>
      <c r="F31" s="140"/>
      <c r="J31" s="182"/>
    </row>
    <row r="32" spans="1:12" x14ac:dyDescent="0.2">
      <c r="A32" s="62" t="s">
        <v>129</v>
      </c>
      <c r="B32" s="133" t="s">
        <v>265</v>
      </c>
      <c r="C32" s="140"/>
      <c r="D32" s="140"/>
      <c r="E32" s="140">
        <v>0</v>
      </c>
      <c r="F32" s="140">
        <v>0</v>
      </c>
      <c r="J32" s="182"/>
    </row>
    <row r="33" spans="1:15" x14ac:dyDescent="0.2">
      <c r="A33" s="62" t="s">
        <v>285</v>
      </c>
      <c r="B33" s="133" t="s">
        <v>371</v>
      </c>
      <c r="C33" s="140"/>
      <c r="D33" s="140"/>
      <c r="E33" s="140"/>
      <c r="F33" s="140"/>
      <c r="J33" s="182"/>
    </row>
    <row r="34" spans="1:15" x14ac:dyDescent="0.2">
      <c r="A34" s="62" t="s">
        <v>130</v>
      </c>
      <c r="B34" s="133" t="s">
        <v>131</v>
      </c>
      <c r="C34" s="140"/>
      <c r="D34" s="140"/>
      <c r="E34" s="140">
        <v>0</v>
      </c>
      <c r="F34" s="140">
        <v>0</v>
      </c>
      <c r="J34" s="182"/>
    </row>
    <row r="35" spans="1:15" x14ac:dyDescent="0.2">
      <c r="A35" s="62" t="s">
        <v>132</v>
      </c>
      <c r="B35" s="133" t="s">
        <v>133</v>
      </c>
      <c r="C35" s="140"/>
      <c r="D35" s="140"/>
      <c r="E35" s="140">
        <v>0</v>
      </c>
      <c r="F35" s="140">
        <v>0</v>
      </c>
      <c r="J35" s="182"/>
    </row>
    <row r="36" spans="1:15" x14ac:dyDescent="0.2">
      <c r="A36" s="62" t="s">
        <v>134</v>
      </c>
      <c r="B36" s="133" t="s">
        <v>266</v>
      </c>
      <c r="C36" s="106"/>
      <c r="D36" s="105"/>
      <c r="E36" s="140">
        <v>2220</v>
      </c>
      <c r="F36" s="140">
        <v>2220</v>
      </c>
      <c r="G36" s="127"/>
      <c r="H36" s="182"/>
      <c r="I36" s="183"/>
      <c r="J36" s="183"/>
    </row>
    <row r="37" spans="1:15" x14ac:dyDescent="0.2">
      <c r="A37" s="62" t="s">
        <v>135</v>
      </c>
      <c r="B37" s="133" t="s">
        <v>136</v>
      </c>
      <c r="C37" s="104">
        <v>329</v>
      </c>
      <c r="D37" s="104">
        <v>79585</v>
      </c>
      <c r="E37" s="140">
        <v>57</v>
      </c>
      <c r="F37" s="140">
        <v>57</v>
      </c>
      <c r="G37" s="127"/>
      <c r="H37" s="182"/>
      <c r="I37" s="183"/>
      <c r="J37" s="183"/>
    </row>
    <row r="38" spans="1:15" x14ac:dyDescent="0.2">
      <c r="A38" s="62" t="s">
        <v>137</v>
      </c>
      <c r="B38" s="133" t="s">
        <v>138</v>
      </c>
      <c r="C38" s="104">
        <v>32677</v>
      </c>
      <c r="D38" s="104">
        <v>94273</v>
      </c>
      <c r="E38" s="104">
        <v>13883</v>
      </c>
      <c r="F38" s="104">
        <v>40661</v>
      </c>
      <c r="G38" s="127"/>
      <c r="H38" s="182"/>
      <c r="I38" s="183"/>
      <c r="J38" s="183"/>
    </row>
    <row r="39" spans="1:15" x14ac:dyDescent="0.2">
      <c r="A39" s="62" t="s">
        <v>139</v>
      </c>
      <c r="B39" s="133" t="s">
        <v>140</v>
      </c>
      <c r="C39" s="104">
        <v>18735</v>
      </c>
      <c r="D39" s="104">
        <v>46791</v>
      </c>
      <c r="E39" s="104">
        <v>5418</v>
      </c>
      <c r="F39" s="104">
        <v>26419</v>
      </c>
      <c r="G39" s="127"/>
      <c r="H39" s="182"/>
      <c r="I39" s="183"/>
      <c r="J39" s="183"/>
    </row>
    <row r="40" spans="1:15" x14ac:dyDescent="0.2">
      <c r="A40" s="62" t="s">
        <v>141</v>
      </c>
      <c r="B40" s="133" t="s">
        <v>142</v>
      </c>
      <c r="C40" s="104">
        <v>4477</v>
      </c>
      <c r="D40" s="104">
        <v>10670</v>
      </c>
      <c r="E40" s="104">
        <v>4959</v>
      </c>
      <c r="F40" s="104">
        <v>11282</v>
      </c>
      <c r="G40" s="127"/>
      <c r="H40" s="182"/>
      <c r="I40" s="183"/>
      <c r="J40" s="183"/>
    </row>
    <row r="41" spans="1:15" x14ac:dyDescent="0.2">
      <c r="A41" s="62" t="s">
        <v>143</v>
      </c>
      <c r="B41" s="133" t="s">
        <v>144</v>
      </c>
      <c r="C41" s="105"/>
      <c r="D41" s="105">
        <v>30</v>
      </c>
      <c r="E41" s="105">
        <v>73</v>
      </c>
      <c r="F41" s="105">
        <v>323</v>
      </c>
      <c r="G41" s="127"/>
      <c r="H41" s="182"/>
      <c r="I41" s="183"/>
      <c r="J41" s="183"/>
    </row>
    <row r="42" spans="1:15" x14ac:dyDescent="0.2">
      <c r="A42" s="62" t="s">
        <v>344</v>
      </c>
      <c r="B42" s="133" t="s">
        <v>145</v>
      </c>
      <c r="C42" s="140"/>
      <c r="D42" s="140"/>
      <c r="E42" s="140">
        <v>0</v>
      </c>
      <c r="F42" s="140">
        <v>0</v>
      </c>
      <c r="J42" s="182"/>
    </row>
    <row r="43" spans="1:15" ht="25.5" x14ac:dyDescent="0.2">
      <c r="A43" s="62" t="s">
        <v>55</v>
      </c>
      <c r="B43" s="133" t="s">
        <v>146</v>
      </c>
      <c r="C43" s="140"/>
      <c r="D43" s="140"/>
      <c r="E43" s="140">
        <v>0</v>
      </c>
      <c r="F43" s="140">
        <v>0</v>
      </c>
      <c r="J43" s="182"/>
    </row>
    <row r="44" spans="1:15" x14ac:dyDescent="0.2">
      <c r="A44" s="27" t="s">
        <v>147</v>
      </c>
      <c r="B44" s="131" t="s">
        <v>3</v>
      </c>
      <c r="C44" s="141">
        <v>122211</v>
      </c>
      <c r="D44" s="141">
        <v>853620</v>
      </c>
      <c r="E44" s="141">
        <v>123969</v>
      </c>
      <c r="F44" s="141">
        <v>713702</v>
      </c>
      <c r="G44" s="127"/>
      <c r="H44" s="182"/>
      <c r="I44" s="183"/>
      <c r="J44" s="183"/>
      <c r="K44" s="183"/>
      <c r="L44" s="183"/>
      <c r="O44" s="181"/>
    </row>
    <row r="45" spans="1:15" ht="38.25" x14ac:dyDescent="0.2">
      <c r="A45" s="27" t="s">
        <v>148</v>
      </c>
      <c r="B45" s="131" t="s">
        <v>342</v>
      </c>
      <c r="C45" s="141">
        <v>241846</v>
      </c>
      <c r="D45" s="141">
        <v>897908</v>
      </c>
      <c r="E45" s="141">
        <v>349374</v>
      </c>
      <c r="F45" s="141">
        <v>1405473</v>
      </c>
      <c r="G45" s="127"/>
      <c r="H45" s="182"/>
      <c r="I45" s="183"/>
      <c r="J45" s="183"/>
    </row>
    <row r="46" spans="1:15" x14ac:dyDescent="0.2">
      <c r="A46" s="27" t="s">
        <v>149</v>
      </c>
      <c r="B46" s="131" t="s">
        <v>301</v>
      </c>
      <c r="C46" s="141"/>
      <c r="D46" s="141"/>
      <c r="E46" s="141">
        <v>0</v>
      </c>
      <c r="F46" s="141">
        <v>0</v>
      </c>
      <c r="J46" s="182"/>
    </row>
    <row r="47" spans="1:15" x14ac:dyDescent="0.2">
      <c r="A47" s="27" t="s">
        <v>150</v>
      </c>
      <c r="B47" s="131" t="s">
        <v>302</v>
      </c>
      <c r="C47" s="141">
        <v>508644</v>
      </c>
      <c r="D47" s="141">
        <v>2128027</v>
      </c>
      <c r="E47" s="141">
        <v>382583</v>
      </c>
      <c r="F47" s="141">
        <v>1456296</v>
      </c>
      <c r="G47" s="127"/>
      <c r="H47" s="182"/>
      <c r="I47" s="183"/>
      <c r="J47" s="183"/>
      <c r="O47" s="181"/>
    </row>
    <row r="48" spans="1:15" x14ac:dyDescent="0.2">
      <c r="A48" s="27" t="s">
        <v>151</v>
      </c>
      <c r="B48" s="131" t="s">
        <v>303</v>
      </c>
      <c r="C48" s="137"/>
      <c r="D48" s="137"/>
      <c r="E48" s="137">
        <v>0</v>
      </c>
      <c r="F48" s="137">
        <v>0</v>
      </c>
      <c r="J48" s="182"/>
    </row>
    <row r="49" spans="1:16" x14ac:dyDescent="0.2">
      <c r="A49" s="27" t="s">
        <v>152</v>
      </c>
      <c r="B49" s="131" t="s">
        <v>345</v>
      </c>
      <c r="C49" s="137"/>
      <c r="D49" s="137"/>
      <c r="E49" s="137">
        <v>319973</v>
      </c>
      <c r="F49" s="137">
        <v>319973</v>
      </c>
      <c r="G49" s="127"/>
      <c r="H49" s="182"/>
      <c r="I49" s="183"/>
      <c r="J49" s="183"/>
      <c r="O49" s="181"/>
      <c r="P49" s="181"/>
    </row>
    <row r="50" spans="1:16" ht="25.5" x14ac:dyDescent="0.2">
      <c r="A50" s="27" t="s">
        <v>153</v>
      </c>
      <c r="B50" s="131" t="s">
        <v>304</v>
      </c>
      <c r="C50" s="137"/>
      <c r="D50" s="137"/>
      <c r="E50" s="137">
        <v>0</v>
      </c>
      <c r="F50" s="137">
        <v>0</v>
      </c>
      <c r="J50" s="182"/>
    </row>
    <row r="51" spans="1:16" ht="25.5" x14ac:dyDescent="0.2">
      <c r="A51" s="27" t="s">
        <v>154</v>
      </c>
      <c r="B51" s="131" t="s">
        <v>305</v>
      </c>
      <c r="C51" s="137">
        <v>38000</v>
      </c>
      <c r="D51" s="137">
        <v>172557</v>
      </c>
      <c r="E51" s="137">
        <v>0</v>
      </c>
      <c r="F51" s="137">
        <v>0</v>
      </c>
      <c r="J51" s="182"/>
    </row>
    <row r="52" spans="1:16" x14ac:dyDescent="0.2">
      <c r="A52" s="26" t="s">
        <v>285</v>
      </c>
      <c r="B52" s="132" t="s">
        <v>371</v>
      </c>
      <c r="C52" s="138"/>
      <c r="D52" s="138"/>
      <c r="E52" s="138" t="s">
        <v>371</v>
      </c>
      <c r="F52" s="138" t="s">
        <v>371</v>
      </c>
      <c r="J52" s="182"/>
    </row>
    <row r="53" spans="1:16" x14ac:dyDescent="0.2">
      <c r="A53" s="26" t="s">
        <v>155</v>
      </c>
      <c r="B53" s="132" t="s">
        <v>156</v>
      </c>
      <c r="C53" s="138"/>
      <c r="D53" s="138"/>
      <c r="E53" s="138">
        <v>0</v>
      </c>
      <c r="F53" s="138">
        <v>0</v>
      </c>
      <c r="J53" s="182"/>
    </row>
    <row r="54" spans="1:16" x14ac:dyDescent="0.2">
      <c r="A54" s="26" t="s">
        <v>157</v>
      </c>
      <c r="B54" s="132" t="s">
        <v>158</v>
      </c>
      <c r="C54" s="138">
        <v>38000</v>
      </c>
      <c r="D54" s="138">
        <v>172557</v>
      </c>
      <c r="E54" s="138">
        <v>0</v>
      </c>
      <c r="F54" s="138">
        <v>0</v>
      </c>
      <c r="G54" s="127"/>
      <c r="H54" s="182"/>
      <c r="I54" s="183"/>
      <c r="J54" s="183"/>
    </row>
    <row r="55" spans="1:16" x14ac:dyDescent="0.2">
      <c r="A55" s="26" t="s">
        <v>159</v>
      </c>
      <c r="B55" s="132" t="s">
        <v>160</v>
      </c>
      <c r="C55" s="138"/>
      <c r="D55" s="138"/>
      <c r="E55" s="138">
        <v>0</v>
      </c>
      <c r="F55" s="138">
        <v>0</v>
      </c>
      <c r="J55" s="182"/>
    </row>
    <row r="56" spans="1:16" x14ac:dyDescent="0.2">
      <c r="A56" s="26" t="s">
        <v>161</v>
      </c>
      <c r="B56" s="132" t="s">
        <v>162</v>
      </c>
      <c r="C56" s="138"/>
      <c r="D56" s="138"/>
      <c r="E56" s="138">
        <v>0</v>
      </c>
      <c r="F56" s="138">
        <v>0</v>
      </c>
      <c r="J56" s="182"/>
    </row>
    <row r="57" spans="1:16" ht="25.5" customHeight="1" x14ac:dyDescent="0.2">
      <c r="A57" s="27" t="s">
        <v>163</v>
      </c>
      <c r="B57" s="131" t="s">
        <v>306</v>
      </c>
      <c r="C57" s="141">
        <v>1857</v>
      </c>
      <c r="D57" s="141">
        <v>109519</v>
      </c>
      <c r="E57" s="141">
        <v>1610</v>
      </c>
      <c r="F57" s="141">
        <v>15199</v>
      </c>
      <c r="G57" s="127"/>
      <c r="H57" s="182"/>
      <c r="I57" s="183"/>
      <c r="J57" s="183"/>
      <c r="O57" s="181"/>
    </row>
    <row r="58" spans="1:16" x14ac:dyDescent="0.2">
      <c r="A58" s="27" t="s">
        <v>164</v>
      </c>
      <c r="B58" s="131" t="s">
        <v>308</v>
      </c>
      <c r="C58" s="141">
        <v>45</v>
      </c>
      <c r="D58" s="141">
        <v>134</v>
      </c>
      <c r="E58" s="141">
        <v>44033</v>
      </c>
      <c r="F58" s="141">
        <v>49808</v>
      </c>
      <c r="G58" s="127"/>
      <c r="H58" s="182"/>
      <c r="I58" s="183"/>
      <c r="J58" s="183"/>
      <c r="K58" s="183"/>
      <c r="L58" s="183"/>
    </row>
    <row r="59" spans="1:16" x14ac:dyDescent="0.2">
      <c r="A59" s="27" t="s">
        <v>165</v>
      </c>
      <c r="B59" s="134" t="s">
        <v>309</v>
      </c>
      <c r="C59" s="137">
        <v>1200637</v>
      </c>
      <c r="D59" s="137">
        <v>5029658</v>
      </c>
      <c r="E59" s="137">
        <v>1542301</v>
      </c>
      <c r="F59" s="137">
        <v>4761329</v>
      </c>
      <c r="J59" s="182"/>
    </row>
    <row r="60" spans="1:16" x14ac:dyDescent="0.2">
      <c r="A60" s="27"/>
      <c r="B60" s="135"/>
      <c r="C60" s="138"/>
      <c r="D60" s="138"/>
      <c r="E60" s="138"/>
      <c r="F60" s="138"/>
      <c r="J60" s="182"/>
    </row>
    <row r="61" spans="1:16" x14ac:dyDescent="0.2">
      <c r="A61" s="27" t="s">
        <v>332</v>
      </c>
      <c r="B61" s="134" t="s">
        <v>310</v>
      </c>
      <c r="C61" s="137">
        <v>49499</v>
      </c>
      <c r="D61" s="137">
        <v>127222</v>
      </c>
      <c r="E61" s="137">
        <v>66390</v>
      </c>
      <c r="F61" s="137">
        <v>181334</v>
      </c>
      <c r="J61" s="182"/>
    </row>
    <row r="62" spans="1:16" x14ac:dyDescent="0.2">
      <c r="A62" s="26" t="s">
        <v>285</v>
      </c>
      <c r="B62" s="135"/>
      <c r="C62" s="138"/>
      <c r="D62" s="138"/>
      <c r="E62" s="138"/>
      <c r="F62" s="138"/>
      <c r="J62" s="182"/>
    </row>
    <row r="63" spans="1:16" x14ac:dyDescent="0.2">
      <c r="A63" s="26" t="s">
        <v>333</v>
      </c>
      <c r="B63" s="94" t="s">
        <v>311</v>
      </c>
      <c r="C63" s="102">
        <v>37191</v>
      </c>
      <c r="D63" s="102">
        <v>111994</v>
      </c>
      <c r="E63" s="145">
        <v>60993</v>
      </c>
      <c r="F63" s="145">
        <v>174941</v>
      </c>
      <c r="G63" s="127"/>
      <c r="H63" s="182"/>
      <c r="I63" s="183"/>
      <c r="J63" s="183"/>
    </row>
    <row r="64" spans="1:16" x14ac:dyDescent="0.2">
      <c r="A64" s="26" t="s">
        <v>334</v>
      </c>
      <c r="B64" s="94" t="s">
        <v>312</v>
      </c>
      <c r="C64" s="107">
        <v>1</v>
      </c>
      <c r="D64" s="107">
        <v>2</v>
      </c>
      <c r="E64" s="146">
        <v>1</v>
      </c>
      <c r="F64" s="146">
        <v>2</v>
      </c>
      <c r="G64" s="127"/>
      <c r="H64" s="182"/>
      <c r="I64" s="186"/>
      <c r="J64" s="183"/>
    </row>
    <row r="65" spans="1:10" x14ac:dyDescent="0.2">
      <c r="A65" s="26" t="s">
        <v>335</v>
      </c>
      <c r="B65" s="94" t="s">
        <v>313</v>
      </c>
      <c r="C65" s="102">
        <v>12307</v>
      </c>
      <c r="D65" s="102">
        <v>15226</v>
      </c>
      <c r="E65" s="144">
        <v>5396</v>
      </c>
      <c r="F65" s="144">
        <v>6391</v>
      </c>
      <c r="G65" s="127"/>
      <c r="H65" s="182"/>
      <c r="I65" s="183"/>
      <c r="J65" s="183"/>
    </row>
    <row r="66" spans="1:10" x14ac:dyDescent="0.2">
      <c r="A66" s="26" t="s">
        <v>307</v>
      </c>
      <c r="B66" s="94" t="s">
        <v>314</v>
      </c>
      <c r="C66" s="139"/>
      <c r="D66" s="139"/>
      <c r="E66" s="139">
        <v>0</v>
      </c>
      <c r="F66" s="139">
        <v>0</v>
      </c>
      <c r="J66" s="182"/>
    </row>
    <row r="67" spans="1:10" x14ac:dyDescent="0.2">
      <c r="A67" s="27" t="s">
        <v>328</v>
      </c>
      <c r="B67" s="108" t="s">
        <v>315</v>
      </c>
      <c r="C67" s="141">
        <v>7508</v>
      </c>
      <c r="D67" s="141">
        <v>17041</v>
      </c>
      <c r="E67" s="141">
        <v>3102</v>
      </c>
      <c r="F67" s="141">
        <v>5420</v>
      </c>
      <c r="J67" s="182"/>
    </row>
    <row r="68" spans="1:10" x14ac:dyDescent="0.2">
      <c r="A68" s="26" t="s">
        <v>285</v>
      </c>
      <c r="B68" s="130"/>
      <c r="C68" s="60"/>
      <c r="D68" s="60"/>
      <c r="E68" s="60"/>
      <c r="F68" s="60"/>
      <c r="J68" s="182"/>
    </row>
    <row r="69" spans="1:10" x14ac:dyDescent="0.2">
      <c r="A69" s="62" t="s">
        <v>166</v>
      </c>
      <c r="B69" s="109" t="s">
        <v>38</v>
      </c>
      <c r="C69" s="142"/>
      <c r="D69" s="142"/>
      <c r="E69" s="142">
        <v>0</v>
      </c>
      <c r="F69" s="142">
        <v>0</v>
      </c>
      <c r="J69" s="182"/>
    </row>
    <row r="70" spans="1:10" x14ac:dyDescent="0.2">
      <c r="A70" s="62" t="s">
        <v>167</v>
      </c>
      <c r="B70" s="109" t="s">
        <v>44</v>
      </c>
      <c r="C70" s="104">
        <v>6339</v>
      </c>
      <c r="D70" s="104">
        <v>13328</v>
      </c>
      <c r="E70" s="147">
        <v>2458</v>
      </c>
      <c r="F70" s="147">
        <v>3366</v>
      </c>
      <c r="G70" s="127"/>
      <c r="H70" s="182"/>
      <c r="I70" s="183"/>
      <c r="J70" s="183"/>
    </row>
    <row r="71" spans="1:10" x14ac:dyDescent="0.2">
      <c r="A71" s="62" t="s">
        <v>168</v>
      </c>
      <c r="B71" s="109" t="s">
        <v>46</v>
      </c>
      <c r="C71" s="105">
        <v>750</v>
      </c>
      <c r="D71" s="105">
        <v>2053</v>
      </c>
      <c r="E71" s="148">
        <v>315</v>
      </c>
      <c r="F71" s="148">
        <v>932</v>
      </c>
      <c r="G71" s="127"/>
      <c r="H71" s="182"/>
      <c r="I71" s="183"/>
      <c r="J71" s="183"/>
    </row>
    <row r="72" spans="1:10" x14ac:dyDescent="0.2">
      <c r="A72" s="62" t="s">
        <v>169</v>
      </c>
      <c r="B72" s="109" t="s">
        <v>48</v>
      </c>
      <c r="C72" s="105"/>
      <c r="D72" s="105"/>
      <c r="E72" s="148">
        <v>26</v>
      </c>
      <c r="F72" s="148">
        <v>3</v>
      </c>
      <c r="G72" s="127"/>
      <c r="H72" s="182"/>
      <c r="I72" s="183"/>
      <c r="J72" s="183"/>
    </row>
    <row r="73" spans="1:10" x14ac:dyDescent="0.2">
      <c r="A73" s="62" t="s">
        <v>170</v>
      </c>
      <c r="B73" s="109" t="s">
        <v>50</v>
      </c>
      <c r="C73" s="106"/>
      <c r="D73" s="105"/>
      <c r="E73" s="149">
        <v>0</v>
      </c>
      <c r="F73" s="148">
        <v>0</v>
      </c>
      <c r="G73" s="127"/>
      <c r="J73" s="182"/>
    </row>
    <row r="74" spans="1:10" x14ac:dyDescent="0.2">
      <c r="A74" s="62" t="s">
        <v>171</v>
      </c>
      <c r="B74" s="109" t="s">
        <v>52</v>
      </c>
      <c r="C74" s="105">
        <v>419</v>
      </c>
      <c r="D74" s="105">
        <v>1660</v>
      </c>
      <c r="E74" s="148">
        <v>303</v>
      </c>
      <c r="F74" s="148">
        <v>1119</v>
      </c>
      <c r="G74" s="127"/>
      <c r="H74" s="182"/>
      <c r="I74" s="183"/>
      <c r="J74" s="183"/>
    </row>
    <row r="75" spans="1:10" ht="25.5" x14ac:dyDescent="0.2">
      <c r="A75" s="27" t="s">
        <v>172</v>
      </c>
      <c r="B75" s="136" t="s">
        <v>316</v>
      </c>
      <c r="C75" s="128"/>
      <c r="D75" s="128"/>
      <c r="E75" s="128"/>
      <c r="F75" s="128"/>
      <c r="J75" s="182"/>
    </row>
    <row r="76" spans="1:10" x14ac:dyDescent="0.2">
      <c r="A76" s="26" t="s">
        <v>285</v>
      </c>
      <c r="B76" s="40"/>
      <c r="C76" s="60"/>
      <c r="D76" s="60"/>
      <c r="E76" s="60"/>
      <c r="F76" s="60"/>
      <c r="J76" s="182"/>
    </row>
    <row r="77" spans="1:10" x14ac:dyDescent="0.2">
      <c r="A77" s="26" t="s">
        <v>173</v>
      </c>
      <c r="B77" s="94" t="s">
        <v>61</v>
      </c>
      <c r="C77" s="139"/>
      <c r="D77" s="139"/>
      <c r="E77" s="139"/>
      <c r="F77" s="139"/>
      <c r="J77" s="182"/>
    </row>
    <row r="78" spans="1:10" x14ac:dyDescent="0.2">
      <c r="A78" s="26" t="s">
        <v>174</v>
      </c>
      <c r="B78" s="94" t="s">
        <v>63</v>
      </c>
      <c r="C78" s="139"/>
      <c r="D78" s="139"/>
      <c r="E78" s="139"/>
      <c r="F78" s="139"/>
      <c r="J78" s="182"/>
    </row>
    <row r="79" spans="1:10" x14ac:dyDescent="0.2">
      <c r="A79" s="26" t="s">
        <v>175</v>
      </c>
      <c r="B79" s="94" t="s">
        <v>65</v>
      </c>
      <c r="C79" s="139"/>
      <c r="D79" s="139"/>
      <c r="E79" s="139"/>
      <c r="F79" s="139"/>
      <c r="J79" s="182"/>
    </row>
    <row r="80" spans="1:10" x14ac:dyDescent="0.2">
      <c r="A80" s="26" t="s">
        <v>176</v>
      </c>
      <c r="B80" s="94" t="s">
        <v>67</v>
      </c>
      <c r="C80" s="139"/>
      <c r="D80" s="139"/>
      <c r="E80" s="139"/>
      <c r="F80" s="139"/>
      <c r="J80" s="182"/>
    </row>
    <row r="81" spans="1:12" x14ac:dyDescent="0.2">
      <c r="A81" s="26" t="s">
        <v>177</v>
      </c>
      <c r="B81" s="94" t="s">
        <v>178</v>
      </c>
      <c r="C81" s="139"/>
      <c r="D81" s="139"/>
      <c r="E81" s="139"/>
      <c r="F81" s="139"/>
      <c r="J81" s="182"/>
    </row>
    <row r="82" spans="1:12" x14ac:dyDescent="0.2">
      <c r="A82" s="27" t="s">
        <v>179</v>
      </c>
      <c r="B82" s="108" t="s">
        <v>317</v>
      </c>
      <c r="C82" s="141">
        <v>13172</v>
      </c>
      <c r="D82" s="141">
        <v>174540</v>
      </c>
      <c r="E82" s="141">
        <v>77011</v>
      </c>
      <c r="F82" s="141">
        <v>290523</v>
      </c>
      <c r="G82" s="127"/>
      <c r="H82" s="182"/>
      <c r="I82" s="183"/>
      <c r="J82" s="183"/>
      <c r="K82" s="183"/>
      <c r="L82" s="183"/>
    </row>
    <row r="83" spans="1:12" ht="38.25" x14ac:dyDescent="0.2">
      <c r="A83" s="27" t="s">
        <v>180</v>
      </c>
      <c r="B83" s="108" t="s">
        <v>318</v>
      </c>
      <c r="C83" s="141">
        <v>217654</v>
      </c>
      <c r="D83" s="141">
        <v>1071934</v>
      </c>
      <c r="E83" s="141">
        <v>449394</v>
      </c>
      <c r="F83" s="141">
        <v>1430469</v>
      </c>
      <c r="G83" s="127"/>
      <c r="H83" s="182"/>
      <c r="I83" s="183"/>
      <c r="J83" s="183"/>
    </row>
    <row r="84" spans="1:12" x14ac:dyDescent="0.2">
      <c r="A84" s="27" t="s">
        <v>181</v>
      </c>
      <c r="B84" s="108" t="s">
        <v>245</v>
      </c>
      <c r="C84" s="141"/>
      <c r="D84" s="141"/>
      <c r="E84" s="141">
        <v>0</v>
      </c>
      <c r="F84" s="141">
        <v>0</v>
      </c>
      <c r="G84" s="127"/>
      <c r="J84" s="182"/>
    </row>
    <row r="85" spans="1:12" x14ac:dyDescent="0.2">
      <c r="A85" s="27" t="s">
        <v>182</v>
      </c>
      <c r="B85" s="108" t="s">
        <v>319</v>
      </c>
      <c r="C85" s="141">
        <v>395351</v>
      </c>
      <c r="D85" s="141">
        <v>2112518</v>
      </c>
      <c r="E85" s="141">
        <v>385099</v>
      </c>
      <c r="F85" s="141">
        <v>1471414</v>
      </c>
      <c r="G85" s="127"/>
      <c r="H85" s="182"/>
      <c r="I85" s="183"/>
      <c r="J85" s="183"/>
    </row>
    <row r="86" spans="1:12" x14ac:dyDescent="0.2">
      <c r="A86" s="27" t="s">
        <v>183</v>
      </c>
      <c r="B86" s="108" t="s">
        <v>321</v>
      </c>
      <c r="C86" s="141"/>
      <c r="D86" s="141"/>
      <c r="E86" s="141">
        <v>0</v>
      </c>
      <c r="F86" s="141">
        <v>0</v>
      </c>
      <c r="J86" s="182"/>
    </row>
    <row r="87" spans="1:12" x14ac:dyDescent="0.2">
      <c r="A87" s="27" t="s">
        <v>271</v>
      </c>
      <c r="B87" s="108" t="s">
        <v>322</v>
      </c>
      <c r="C87" s="141"/>
      <c r="D87" s="141"/>
      <c r="E87" s="141">
        <v>258221</v>
      </c>
      <c r="F87" s="141">
        <v>258221</v>
      </c>
      <c r="G87" s="127"/>
      <c r="H87" s="182"/>
      <c r="I87" s="183"/>
      <c r="J87" s="183"/>
    </row>
    <row r="88" spans="1:12" ht="25.5" x14ac:dyDescent="0.2">
      <c r="A88" s="27" t="s">
        <v>184</v>
      </c>
      <c r="B88" s="108" t="s">
        <v>323</v>
      </c>
      <c r="C88" s="141"/>
      <c r="D88" s="141"/>
      <c r="E88" s="141">
        <v>0</v>
      </c>
      <c r="F88" s="141">
        <v>0</v>
      </c>
      <c r="J88" s="182"/>
    </row>
    <row r="89" spans="1:12" ht="25.5" x14ac:dyDescent="0.2">
      <c r="A89" s="27" t="s">
        <v>185</v>
      </c>
      <c r="B89" s="108" t="s">
        <v>324</v>
      </c>
      <c r="C89" s="141">
        <v>38000</v>
      </c>
      <c r="D89" s="141">
        <v>88274</v>
      </c>
      <c r="E89" s="141">
        <v>0</v>
      </c>
      <c r="F89" s="141">
        <v>0</v>
      </c>
      <c r="J89" s="182"/>
    </row>
    <row r="90" spans="1:12" x14ac:dyDescent="0.2">
      <c r="A90" s="26" t="s">
        <v>285</v>
      </c>
      <c r="B90" s="94" t="s">
        <v>371</v>
      </c>
      <c r="C90" s="139"/>
      <c r="D90" s="139"/>
      <c r="E90" s="139" t="s">
        <v>371</v>
      </c>
      <c r="F90" s="139" t="s">
        <v>371</v>
      </c>
      <c r="J90" s="182"/>
    </row>
    <row r="91" spans="1:12" x14ac:dyDescent="0.2">
      <c r="A91" s="26" t="s">
        <v>186</v>
      </c>
      <c r="B91" s="94" t="s">
        <v>187</v>
      </c>
      <c r="C91" s="139"/>
      <c r="D91" s="139"/>
      <c r="E91" s="139">
        <v>0</v>
      </c>
      <c r="F91" s="139">
        <v>0</v>
      </c>
      <c r="J91" s="182"/>
    </row>
    <row r="92" spans="1:12" x14ac:dyDescent="0.2">
      <c r="A92" s="26" t="s">
        <v>188</v>
      </c>
      <c r="B92" s="94" t="s">
        <v>189</v>
      </c>
      <c r="C92" s="139">
        <v>38000</v>
      </c>
      <c r="D92" s="139">
        <v>88274</v>
      </c>
      <c r="E92" s="139">
        <v>0</v>
      </c>
      <c r="F92" s="139">
        <v>0</v>
      </c>
      <c r="G92" s="127"/>
      <c r="H92" s="182"/>
      <c r="I92" s="183"/>
      <c r="J92" s="183"/>
    </row>
    <row r="93" spans="1:12" x14ac:dyDescent="0.2">
      <c r="A93" s="26" t="s">
        <v>190</v>
      </c>
      <c r="B93" s="94" t="s">
        <v>191</v>
      </c>
      <c r="C93" s="139"/>
      <c r="D93" s="139"/>
      <c r="E93" s="139">
        <v>0</v>
      </c>
      <c r="F93" s="139">
        <v>0</v>
      </c>
      <c r="J93" s="182"/>
    </row>
    <row r="94" spans="1:12" x14ac:dyDescent="0.2">
      <c r="A94" s="26" t="s">
        <v>192</v>
      </c>
      <c r="B94" s="94" t="s">
        <v>193</v>
      </c>
      <c r="C94" s="139"/>
      <c r="D94" s="139"/>
      <c r="E94" s="139">
        <v>0</v>
      </c>
      <c r="F94" s="139">
        <v>0</v>
      </c>
      <c r="J94" s="182"/>
    </row>
    <row r="95" spans="1:12" ht="25.5" customHeight="1" x14ac:dyDescent="0.2">
      <c r="A95" s="27" t="s">
        <v>194</v>
      </c>
      <c r="B95" s="108" t="s">
        <v>325</v>
      </c>
      <c r="C95" s="141">
        <v>6385</v>
      </c>
      <c r="D95" s="141">
        <v>144045</v>
      </c>
      <c r="E95" s="141">
        <v>51215</v>
      </c>
      <c r="F95" s="141">
        <v>70519</v>
      </c>
      <c r="G95" s="127"/>
      <c r="H95" s="182"/>
      <c r="I95" s="183"/>
      <c r="J95" s="183"/>
    </row>
    <row r="96" spans="1:12" x14ac:dyDescent="0.2">
      <c r="A96" s="27" t="s">
        <v>268</v>
      </c>
      <c r="B96" s="108" t="s">
        <v>69</v>
      </c>
      <c r="C96" s="141">
        <v>84172</v>
      </c>
      <c r="D96" s="141">
        <v>243377</v>
      </c>
      <c r="E96" s="141">
        <v>74902</v>
      </c>
      <c r="F96" s="141">
        <v>219094</v>
      </c>
      <c r="G96" s="127"/>
      <c r="H96" s="182"/>
      <c r="I96" s="183"/>
      <c r="J96" s="183"/>
      <c r="K96" s="183"/>
      <c r="L96" s="183"/>
    </row>
    <row r="97" spans="1:10" x14ac:dyDescent="0.2">
      <c r="A97" s="26" t="s">
        <v>285</v>
      </c>
      <c r="B97" s="110" t="s">
        <v>371</v>
      </c>
      <c r="C97" s="139"/>
      <c r="D97" s="139"/>
      <c r="E97" s="139"/>
      <c r="F97" s="139"/>
      <c r="G97" s="127"/>
      <c r="J97" s="182"/>
    </row>
    <row r="98" spans="1:10" x14ac:dyDescent="0.2">
      <c r="A98" s="26" t="s">
        <v>269</v>
      </c>
      <c r="B98" s="94" t="s">
        <v>197</v>
      </c>
      <c r="C98" s="102">
        <v>58404</v>
      </c>
      <c r="D98" s="102">
        <v>170517</v>
      </c>
      <c r="E98" s="145">
        <v>51677</v>
      </c>
      <c r="F98" s="145">
        <v>155481</v>
      </c>
      <c r="G98" s="127"/>
      <c r="J98" s="182"/>
    </row>
    <row r="99" spans="1:10" x14ac:dyDescent="0.2">
      <c r="A99" s="26" t="s">
        <v>195</v>
      </c>
      <c r="B99" s="94" t="s">
        <v>198</v>
      </c>
      <c r="C99" s="107">
        <v>602</v>
      </c>
      <c r="D99" s="107">
        <v>1513</v>
      </c>
      <c r="E99" s="145">
        <v>1041</v>
      </c>
      <c r="F99" s="145">
        <v>2246</v>
      </c>
      <c r="G99" s="127"/>
      <c r="J99" s="182"/>
    </row>
    <row r="100" spans="1:10" x14ac:dyDescent="0.2">
      <c r="A100" s="26" t="s">
        <v>490</v>
      </c>
      <c r="B100" s="94" t="s">
        <v>199</v>
      </c>
      <c r="C100" s="102">
        <v>18407</v>
      </c>
      <c r="D100" s="102">
        <v>53856</v>
      </c>
      <c r="E100" s="145">
        <v>16739</v>
      </c>
      <c r="F100" s="145">
        <v>42627</v>
      </c>
      <c r="G100" s="127"/>
      <c r="J100" s="182"/>
    </row>
    <row r="101" spans="1:10" x14ac:dyDescent="0.2">
      <c r="A101" s="26" t="s">
        <v>270</v>
      </c>
      <c r="B101" s="94" t="s">
        <v>200</v>
      </c>
      <c r="C101" s="102">
        <v>1011</v>
      </c>
      <c r="D101" s="102">
        <v>2906</v>
      </c>
      <c r="E101" s="145">
        <v>2765</v>
      </c>
      <c r="F101" s="145">
        <v>8668</v>
      </c>
      <c r="G101" s="127"/>
      <c r="J101" s="182"/>
    </row>
    <row r="102" spans="1:10" ht="25.5" customHeight="1" x14ac:dyDescent="0.2">
      <c r="A102" s="26" t="s">
        <v>491</v>
      </c>
      <c r="B102" s="94" t="s">
        <v>201</v>
      </c>
      <c r="C102" s="102">
        <v>3460</v>
      </c>
      <c r="D102" s="102">
        <v>12253</v>
      </c>
      <c r="E102" s="145">
        <v>2680</v>
      </c>
      <c r="F102" s="145">
        <v>10072</v>
      </c>
      <c r="G102" s="127"/>
      <c r="H102" s="182"/>
      <c r="I102" s="183"/>
      <c r="J102" s="183"/>
    </row>
    <row r="103" spans="1:10" x14ac:dyDescent="0.2">
      <c r="A103" s="26" t="s">
        <v>196</v>
      </c>
      <c r="B103" s="94" t="s">
        <v>202</v>
      </c>
      <c r="C103" s="139">
        <v>2288</v>
      </c>
      <c r="D103" s="139">
        <v>2332</v>
      </c>
      <c r="E103" s="139">
        <v>0</v>
      </c>
      <c r="F103" s="139">
        <v>0</v>
      </c>
      <c r="J103" s="182"/>
    </row>
    <row r="104" spans="1:10" x14ac:dyDescent="0.2">
      <c r="A104" s="27" t="s">
        <v>329</v>
      </c>
      <c r="B104" s="108" t="s">
        <v>71</v>
      </c>
      <c r="C104" s="139"/>
      <c r="D104" s="139"/>
      <c r="E104" s="139">
        <v>0</v>
      </c>
      <c r="F104" s="139">
        <v>0</v>
      </c>
      <c r="G104" s="127"/>
      <c r="H104" s="182"/>
      <c r="I104" s="183"/>
      <c r="J104" s="183"/>
    </row>
    <row r="105" spans="1:10" x14ac:dyDescent="0.2">
      <c r="A105" s="27" t="s">
        <v>203</v>
      </c>
      <c r="B105" s="136" t="s">
        <v>72</v>
      </c>
      <c r="C105" s="61">
        <v>811741</v>
      </c>
      <c r="D105" s="61">
        <v>3978951</v>
      </c>
      <c r="E105" s="61">
        <v>1365334</v>
      </c>
      <c r="F105" s="61">
        <v>3926994</v>
      </c>
      <c r="J105" s="182"/>
    </row>
    <row r="106" spans="1:10" x14ac:dyDescent="0.2">
      <c r="A106" s="26"/>
      <c r="B106" s="130"/>
      <c r="C106" s="60"/>
      <c r="D106" s="60"/>
      <c r="E106" s="60"/>
      <c r="F106" s="60"/>
      <c r="J106" s="182"/>
    </row>
    <row r="107" spans="1:10" ht="25.5" x14ac:dyDescent="0.2">
      <c r="A107" s="28" t="s">
        <v>204</v>
      </c>
      <c r="B107" s="130" t="s">
        <v>74</v>
      </c>
      <c r="C107" s="61">
        <v>388896</v>
      </c>
      <c r="D107" s="61">
        <v>1050707</v>
      </c>
      <c r="E107" s="61">
        <v>176967</v>
      </c>
      <c r="F107" s="61">
        <v>834335</v>
      </c>
      <c r="J107" s="182"/>
    </row>
    <row r="108" spans="1:10" x14ac:dyDescent="0.2">
      <c r="A108" s="25"/>
      <c r="B108" s="130"/>
      <c r="C108" s="60"/>
      <c r="D108" s="60"/>
      <c r="E108" s="60"/>
      <c r="F108" s="60"/>
      <c r="J108" s="182"/>
    </row>
    <row r="109" spans="1:10" x14ac:dyDescent="0.2">
      <c r="A109" s="25" t="s">
        <v>320</v>
      </c>
      <c r="B109" s="130" t="s">
        <v>98</v>
      </c>
      <c r="C109" s="102">
        <v>7873</v>
      </c>
      <c r="D109" s="102">
        <v>24806</v>
      </c>
      <c r="E109" s="102">
        <v>19145</v>
      </c>
      <c r="F109" s="102">
        <v>43095</v>
      </c>
      <c r="G109" s="127"/>
      <c r="H109" s="182"/>
      <c r="I109" s="183"/>
      <c r="J109" s="183"/>
    </row>
    <row r="110" spans="1:10" x14ac:dyDescent="0.2">
      <c r="A110" s="25"/>
      <c r="B110" s="130"/>
      <c r="C110" s="60"/>
      <c r="D110" s="60"/>
      <c r="E110" s="60"/>
      <c r="F110" s="60"/>
    </row>
    <row r="111" spans="1:10" ht="25.5" x14ac:dyDescent="0.2">
      <c r="A111" s="28" t="s">
        <v>205</v>
      </c>
      <c r="B111" s="136" t="s">
        <v>107</v>
      </c>
      <c r="C111" s="61">
        <v>381023</v>
      </c>
      <c r="D111" s="61">
        <v>1025901</v>
      </c>
      <c r="E111" s="61">
        <v>157822</v>
      </c>
      <c r="F111" s="61">
        <v>791240</v>
      </c>
    </row>
    <row r="112" spans="1:10" x14ac:dyDescent="0.2">
      <c r="A112" s="25" t="s">
        <v>370</v>
      </c>
      <c r="B112" s="130" t="s">
        <v>357</v>
      </c>
      <c r="C112" s="60"/>
      <c r="D112" s="60"/>
      <c r="E112" s="60"/>
      <c r="F112" s="60"/>
    </row>
    <row r="113" spans="1:8" x14ac:dyDescent="0.2">
      <c r="A113" s="25"/>
      <c r="B113" s="130"/>
      <c r="C113" s="60"/>
      <c r="D113" s="60"/>
      <c r="E113" s="60"/>
      <c r="F113" s="60"/>
    </row>
    <row r="114" spans="1:8" x14ac:dyDescent="0.2">
      <c r="A114" s="28" t="s">
        <v>492</v>
      </c>
      <c r="B114" s="136" t="s">
        <v>358</v>
      </c>
      <c r="C114" s="61">
        <v>381023</v>
      </c>
      <c r="D114" s="61">
        <v>1025901</v>
      </c>
      <c r="E114" s="61">
        <v>157822</v>
      </c>
      <c r="F114" s="61">
        <v>791240</v>
      </c>
    </row>
    <row r="115" spans="1:8" x14ac:dyDescent="0.2">
      <c r="D115" s="111">
        <v>0</v>
      </c>
      <c r="H115" s="181"/>
    </row>
    <row r="116" spans="1:8" ht="45" customHeight="1" x14ac:dyDescent="0.2">
      <c r="A116" s="168" t="s">
        <v>423</v>
      </c>
      <c r="B116" s="168"/>
      <c r="C116" s="168"/>
      <c r="D116" s="168"/>
      <c r="E116" s="168"/>
      <c r="F116" s="168"/>
    </row>
    <row r="117" spans="1:8" x14ac:dyDescent="0.2">
      <c r="D117" s="64"/>
      <c r="E117" s="112"/>
    </row>
    <row r="118" spans="1:8" x14ac:dyDescent="0.2">
      <c r="C118" s="19"/>
      <c r="D118" s="19"/>
      <c r="E118" s="112"/>
      <c r="F118" s="19"/>
    </row>
    <row r="119" spans="1:8" ht="20.25" customHeight="1" x14ac:dyDescent="0.2">
      <c r="A119" s="24" t="s">
        <v>493</v>
      </c>
      <c r="C119" s="10" t="s">
        <v>506</v>
      </c>
      <c r="D119" s="19"/>
      <c r="E119" s="19"/>
      <c r="F119" s="19"/>
    </row>
    <row r="120" spans="1:8" ht="25.5" customHeight="1" x14ac:dyDescent="0.2">
      <c r="A120" s="10" t="s">
        <v>496</v>
      </c>
      <c r="C120" s="10" t="s">
        <v>506</v>
      </c>
      <c r="D120" s="19"/>
    </row>
    <row r="121" spans="1:8" ht="20.25" customHeight="1" x14ac:dyDescent="0.2">
      <c r="A121" s="24" t="s">
        <v>497</v>
      </c>
      <c r="C121" s="10" t="s">
        <v>506</v>
      </c>
      <c r="D121" s="19"/>
    </row>
    <row r="122" spans="1:8" x14ac:dyDescent="0.2">
      <c r="A122" s="59"/>
    </row>
    <row r="123" spans="1:8" x14ac:dyDescent="0.2">
      <c r="A123" s="54" t="s">
        <v>418</v>
      </c>
    </row>
    <row r="125" spans="1:8" x14ac:dyDescent="0.2">
      <c r="A125" s="59" t="s">
        <v>250</v>
      </c>
    </row>
    <row r="126" spans="1:8" x14ac:dyDescent="0.2">
      <c r="A126" s="59"/>
    </row>
    <row r="127" spans="1:8" x14ac:dyDescent="0.2">
      <c r="A127" s="59"/>
    </row>
    <row r="128" spans="1:8" x14ac:dyDescent="0.2">
      <c r="A128" s="59"/>
    </row>
    <row r="131" spans="8:16" customFormat="1" x14ac:dyDescent="0.2">
      <c r="H131" s="178"/>
      <c r="I131" s="178"/>
      <c r="J131" s="178"/>
      <c r="K131" s="178"/>
      <c r="L131" s="178"/>
      <c r="M131" s="178"/>
      <c r="N131" s="178"/>
      <c r="O131" s="178"/>
      <c r="P131" s="178"/>
    </row>
    <row r="132" spans="8:16" customFormat="1" x14ac:dyDescent="0.2">
      <c r="H132" s="178"/>
      <c r="I132" s="178"/>
      <c r="J132" s="178"/>
      <c r="K132" s="178"/>
      <c r="L132" s="178"/>
      <c r="M132" s="178"/>
      <c r="N132" s="178"/>
      <c r="O132" s="178"/>
      <c r="P132" s="178"/>
    </row>
    <row r="133" spans="8:16" customFormat="1" x14ac:dyDescent="0.2">
      <c r="H133" s="178"/>
      <c r="I133" s="178"/>
      <c r="J133" s="178"/>
      <c r="K133" s="178"/>
      <c r="L133" s="178"/>
      <c r="M133" s="178"/>
      <c r="N133" s="178"/>
      <c r="O133" s="178"/>
      <c r="P133" s="178"/>
    </row>
    <row r="134" spans="8:16" customFormat="1" x14ac:dyDescent="0.2">
      <c r="H134" s="178"/>
      <c r="I134" s="178"/>
      <c r="J134" s="178"/>
      <c r="K134" s="178"/>
      <c r="L134" s="178"/>
      <c r="M134" s="178"/>
      <c r="N134" s="178"/>
      <c r="O134" s="178"/>
      <c r="P134" s="178"/>
    </row>
    <row r="135" spans="8:16" customFormat="1" x14ac:dyDescent="0.2">
      <c r="H135" s="178"/>
      <c r="I135" s="178"/>
      <c r="J135" s="178"/>
      <c r="K135" s="178"/>
      <c r="L135" s="178"/>
      <c r="M135" s="178"/>
      <c r="N135" s="178"/>
      <c r="O135" s="178"/>
      <c r="P135" s="178"/>
    </row>
    <row r="136" spans="8:16" customFormat="1" x14ac:dyDescent="0.2">
      <c r="H136" s="178"/>
      <c r="I136" s="178"/>
      <c r="J136" s="178"/>
      <c r="K136" s="178"/>
      <c r="L136" s="178"/>
      <c r="M136" s="178"/>
      <c r="N136" s="178"/>
      <c r="O136" s="178"/>
      <c r="P136" s="178"/>
    </row>
    <row r="137" spans="8:16" customFormat="1" x14ac:dyDescent="0.2">
      <c r="H137" s="178"/>
      <c r="I137" s="178"/>
      <c r="J137" s="178"/>
      <c r="K137" s="178"/>
      <c r="L137" s="178"/>
      <c r="M137" s="178"/>
      <c r="N137" s="178"/>
      <c r="O137" s="178"/>
      <c r="P137" s="178"/>
    </row>
    <row r="138" spans="8:16" customFormat="1" x14ac:dyDescent="0.2">
      <c r="H138" s="178"/>
      <c r="I138" s="178"/>
      <c r="J138" s="178"/>
      <c r="K138" s="178"/>
      <c r="L138" s="178"/>
      <c r="M138" s="178"/>
      <c r="N138" s="178"/>
      <c r="O138" s="178"/>
      <c r="P138" s="178"/>
    </row>
    <row r="139" spans="8:16" customFormat="1" x14ac:dyDescent="0.2">
      <c r="H139" s="178"/>
      <c r="I139" s="178"/>
      <c r="J139" s="178"/>
      <c r="K139" s="178"/>
      <c r="L139" s="178"/>
      <c r="M139" s="178"/>
      <c r="N139" s="178"/>
      <c r="O139" s="178"/>
      <c r="P139" s="178"/>
    </row>
    <row r="140" spans="8:16" customFormat="1" x14ac:dyDescent="0.2">
      <c r="H140" s="178"/>
      <c r="I140" s="178"/>
      <c r="J140" s="178"/>
      <c r="K140" s="178"/>
      <c r="L140" s="178"/>
      <c r="M140" s="178"/>
      <c r="N140" s="178"/>
      <c r="O140" s="178"/>
      <c r="P140" s="178"/>
    </row>
    <row r="141" spans="8:16" customFormat="1" x14ac:dyDescent="0.2">
      <c r="H141" s="178"/>
      <c r="I141" s="178"/>
      <c r="J141" s="178"/>
      <c r="K141" s="178"/>
      <c r="L141" s="178"/>
      <c r="M141" s="178"/>
      <c r="N141" s="178"/>
      <c r="O141" s="178"/>
      <c r="P141" s="178"/>
    </row>
    <row r="142" spans="8:16" customFormat="1" x14ac:dyDescent="0.2">
      <c r="H142" s="178"/>
      <c r="I142" s="178"/>
      <c r="J142" s="178"/>
      <c r="K142" s="178"/>
      <c r="L142" s="178"/>
      <c r="M142" s="178"/>
      <c r="N142" s="178"/>
      <c r="O142" s="178"/>
      <c r="P142" s="178"/>
    </row>
    <row r="143" spans="8:16" customFormat="1" x14ac:dyDescent="0.2">
      <c r="H143" s="178"/>
      <c r="I143" s="178"/>
      <c r="J143" s="178"/>
      <c r="K143" s="178"/>
      <c r="L143" s="178"/>
      <c r="M143" s="178"/>
      <c r="N143" s="178"/>
      <c r="O143" s="178"/>
      <c r="P143" s="178"/>
    </row>
    <row r="144" spans="8:16" customFormat="1" x14ac:dyDescent="0.2">
      <c r="H144" s="178"/>
      <c r="I144" s="178"/>
      <c r="J144" s="178"/>
      <c r="K144" s="178"/>
      <c r="L144" s="178"/>
      <c r="M144" s="178"/>
      <c r="N144" s="178"/>
      <c r="O144" s="178"/>
      <c r="P144" s="178"/>
    </row>
    <row r="145" spans="8:16" customFormat="1" x14ac:dyDescent="0.2">
      <c r="H145" s="178"/>
      <c r="I145" s="178"/>
      <c r="J145" s="178"/>
      <c r="K145" s="178"/>
      <c r="L145" s="178"/>
      <c r="M145" s="178"/>
      <c r="N145" s="178"/>
      <c r="O145" s="178"/>
      <c r="P145" s="178"/>
    </row>
    <row r="146" spans="8:16" customFormat="1" x14ac:dyDescent="0.2">
      <c r="H146" s="178"/>
      <c r="I146" s="178"/>
      <c r="J146" s="178"/>
      <c r="K146" s="178"/>
      <c r="L146" s="178"/>
      <c r="M146" s="178"/>
      <c r="N146" s="178"/>
      <c r="O146" s="178"/>
      <c r="P146" s="178"/>
    </row>
    <row r="147" spans="8:16" customFormat="1" x14ac:dyDescent="0.2">
      <c r="H147" s="178"/>
      <c r="I147" s="178"/>
      <c r="J147" s="178"/>
      <c r="K147" s="178"/>
      <c r="L147" s="178"/>
      <c r="M147" s="178"/>
      <c r="N147" s="178"/>
      <c r="O147" s="178"/>
      <c r="P147" s="178"/>
    </row>
    <row r="148" spans="8:16" customFormat="1" x14ac:dyDescent="0.2">
      <c r="H148" s="178"/>
      <c r="I148" s="178"/>
      <c r="J148" s="178"/>
      <c r="K148" s="178"/>
      <c r="L148" s="178"/>
      <c r="M148" s="178"/>
      <c r="N148" s="178"/>
      <c r="O148" s="178"/>
      <c r="P148" s="178"/>
    </row>
    <row r="149" spans="8:16" customFormat="1" x14ac:dyDescent="0.2">
      <c r="H149" s="178"/>
      <c r="I149" s="178"/>
      <c r="J149" s="178"/>
      <c r="K149" s="178"/>
      <c r="L149" s="178"/>
      <c r="M149" s="178"/>
      <c r="N149" s="178"/>
      <c r="O149" s="178"/>
      <c r="P149" s="178"/>
    </row>
    <row r="150" spans="8:16" customFormat="1" x14ac:dyDescent="0.2">
      <c r="H150" s="178"/>
      <c r="I150" s="178"/>
      <c r="J150" s="178"/>
      <c r="K150" s="178"/>
      <c r="L150" s="178"/>
      <c r="M150" s="178"/>
      <c r="N150" s="178"/>
      <c r="O150" s="178"/>
      <c r="P150" s="178"/>
    </row>
    <row r="151" spans="8:16" customFormat="1" x14ac:dyDescent="0.2">
      <c r="H151" s="178"/>
      <c r="I151" s="178"/>
      <c r="J151" s="178"/>
      <c r="K151" s="178"/>
      <c r="L151" s="178"/>
      <c r="M151" s="178"/>
      <c r="N151" s="178"/>
      <c r="O151" s="178"/>
      <c r="P151" s="178"/>
    </row>
    <row r="152" spans="8:16" customFormat="1" x14ac:dyDescent="0.2">
      <c r="H152" s="178"/>
      <c r="I152" s="178"/>
      <c r="J152" s="178"/>
      <c r="K152" s="178"/>
      <c r="L152" s="178"/>
      <c r="M152" s="178"/>
      <c r="N152" s="178"/>
      <c r="O152" s="178"/>
      <c r="P152" s="178"/>
    </row>
    <row r="153" spans="8:16" customFormat="1" x14ac:dyDescent="0.2">
      <c r="H153" s="178"/>
      <c r="I153" s="178"/>
      <c r="J153" s="178"/>
      <c r="K153" s="178"/>
      <c r="L153" s="178"/>
      <c r="M153" s="178"/>
      <c r="N153" s="178"/>
      <c r="O153" s="178"/>
      <c r="P153" s="178"/>
    </row>
    <row r="154" spans="8:16" customFormat="1" x14ac:dyDescent="0.2">
      <c r="H154" s="178"/>
      <c r="I154" s="178"/>
      <c r="J154" s="178"/>
      <c r="K154" s="178"/>
      <c r="L154" s="178"/>
      <c r="M154" s="178"/>
      <c r="N154" s="178"/>
      <c r="O154" s="178"/>
      <c r="P154" s="178"/>
    </row>
    <row r="155" spans="8:16" customFormat="1" x14ac:dyDescent="0.2">
      <c r="H155" s="178"/>
      <c r="I155" s="178"/>
      <c r="J155" s="178"/>
      <c r="K155" s="178"/>
      <c r="L155" s="178"/>
      <c r="M155" s="178"/>
      <c r="N155" s="178"/>
      <c r="O155" s="178"/>
      <c r="P155" s="178"/>
    </row>
    <row r="156" spans="8:16" customFormat="1" x14ac:dyDescent="0.2">
      <c r="H156" s="178"/>
      <c r="I156" s="178"/>
      <c r="J156" s="178"/>
      <c r="K156" s="178"/>
      <c r="L156" s="178"/>
      <c r="M156" s="178"/>
      <c r="N156" s="178"/>
      <c r="O156" s="178"/>
      <c r="P156" s="178"/>
    </row>
    <row r="157" spans="8:16" customFormat="1" x14ac:dyDescent="0.2">
      <c r="H157" s="178"/>
      <c r="I157" s="178"/>
      <c r="J157" s="178"/>
      <c r="K157" s="178"/>
      <c r="L157" s="178"/>
      <c r="M157" s="178"/>
      <c r="N157" s="178"/>
      <c r="O157" s="178"/>
      <c r="P157" s="178"/>
    </row>
    <row r="158" spans="8:16" customFormat="1" x14ac:dyDescent="0.2">
      <c r="H158" s="178"/>
      <c r="I158" s="178"/>
      <c r="J158" s="178"/>
      <c r="K158" s="178"/>
      <c r="L158" s="178"/>
      <c r="M158" s="178"/>
      <c r="N158" s="178"/>
      <c r="O158" s="178"/>
      <c r="P158" s="178"/>
    </row>
    <row r="159" spans="8:16" customFormat="1" x14ac:dyDescent="0.2">
      <c r="H159" s="178"/>
      <c r="I159" s="178"/>
      <c r="J159" s="178"/>
      <c r="K159" s="178"/>
      <c r="L159" s="178"/>
      <c r="M159" s="178"/>
      <c r="N159" s="178"/>
      <c r="O159" s="178"/>
      <c r="P159" s="178"/>
    </row>
    <row r="160" spans="8:16" customFormat="1" x14ac:dyDescent="0.2">
      <c r="H160" s="178"/>
      <c r="I160" s="178"/>
      <c r="J160" s="178"/>
      <c r="K160" s="178"/>
      <c r="L160" s="178"/>
      <c r="M160" s="178"/>
      <c r="N160" s="178"/>
      <c r="O160" s="178"/>
      <c r="P160" s="178"/>
    </row>
    <row r="161" spans="8:16" customFormat="1" x14ac:dyDescent="0.2">
      <c r="H161" s="178"/>
      <c r="I161" s="178"/>
      <c r="J161" s="178"/>
      <c r="K161" s="178"/>
      <c r="L161" s="178"/>
      <c r="M161" s="178"/>
      <c r="N161" s="178"/>
      <c r="O161" s="178"/>
      <c r="P161" s="178"/>
    </row>
    <row r="162" spans="8:16" customFormat="1" x14ac:dyDescent="0.2">
      <c r="H162" s="178"/>
      <c r="I162" s="178"/>
      <c r="J162" s="178"/>
      <c r="K162" s="178"/>
      <c r="L162" s="178"/>
      <c r="M162" s="178"/>
      <c r="N162" s="178"/>
      <c r="O162" s="178"/>
      <c r="P162" s="178"/>
    </row>
    <row r="163" spans="8:16" customFormat="1" x14ac:dyDescent="0.2">
      <c r="H163" s="178"/>
      <c r="I163" s="178"/>
      <c r="J163" s="178"/>
      <c r="K163" s="178"/>
      <c r="L163" s="178"/>
      <c r="M163" s="178"/>
      <c r="N163" s="178"/>
      <c r="O163" s="178"/>
      <c r="P163" s="178"/>
    </row>
    <row r="164" spans="8:16" customFormat="1" x14ac:dyDescent="0.2">
      <c r="H164" s="178"/>
      <c r="I164" s="178"/>
      <c r="J164" s="178"/>
      <c r="K164" s="178"/>
      <c r="L164" s="178"/>
      <c r="M164" s="178"/>
      <c r="N164" s="178"/>
      <c r="O164" s="178"/>
      <c r="P164" s="178"/>
    </row>
    <row r="165" spans="8:16" customFormat="1" x14ac:dyDescent="0.2">
      <c r="H165" s="178"/>
      <c r="I165" s="178"/>
      <c r="J165" s="178"/>
      <c r="K165" s="178"/>
      <c r="L165" s="178"/>
      <c r="M165" s="178"/>
      <c r="N165" s="178"/>
      <c r="O165" s="178"/>
      <c r="P165" s="178"/>
    </row>
    <row r="166" spans="8:16" customFormat="1" x14ac:dyDescent="0.2">
      <c r="H166" s="178"/>
      <c r="I166" s="178"/>
      <c r="J166" s="178"/>
      <c r="K166" s="178"/>
      <c r="L166" s="178"/>
      <c r="M166" s="178"/>
      <c r="N166" s="178"/>
      <c r="O166" s="178"/>
      <c r="P166" s="178"/>
    </row>
    <row r="167" spans="8:16" customFormat="1" x14ac:dyDescent="0.2">
      <c r="H167" s="178"/>
      <c r="I167" s="178"/>
      <c r="J167" s="178"/>
      <c r="K167" s="178"/>
      <c r="L167" s="178"/>
      <c r="M167" s="178"/>
      <c r="N167" s="178"/>
      <c r="O167" s="178"/>
      <c r="P167" s="178"/>
    </row>
    <row r="168" spans="8:16" customFormat="1" x14ac:dyDescent="0.2">
      <c r="H168" s="178"/>
      <c r="I168" s="178"/>
      <c r="J168" s="178"/>
      <c r="K168" s="178"/>
      <c r="L168" s="178"/>
      <c r="M168" s="178"/>
      <c r="N168" s="178"/>
      <c r="O168" s="178"/>
      <c r="P168" s="178"/>
    </row>
    <row r="169" spans="8:16" customFormat="1" x14ac:dyDescent="0.2">
      <c r="H169" s="178"/>
      <c r="I169" s="178"/>
      <c r="J169" s="178"/>
      <c r="K169" s="178"/>
      <c r="L169" s="178"/>
      <c r="M169" s="178"/>
      <c r="N169" s="178"/>
      <c r="O169" s="178"/>
      <c r="P169" s="178"/>
    </row>
    <row r="170" spans="8:16" customFormat="1" x14ac:dyDescent="0.2">
      <c r="H170" s="178"/>
      <c r="I170" s="178"/>
      <c r="J170" s="178"/>
      <c r="K170" s="178"/>
      <c r="L170" s="178"/>
      <c r="M170" s="178"/>
      <c r="N170" s="178"/>
      <c r="O170" s="178"/>
      <c r="P170" s="178"/>
    </row>
    <row r="171" spans="8:16" customFormat="1" x14ac:dyDescent="0.2">
      <c r="H171" s="178"/>
      <c r="I171" s="178"/>
      <c r="J171" s="178"/>
      <c r="K171" s="178"/>
      <c r="L171" s="178"/>
      <c r="M171" s="178"/>
      <c r="N171" s="178"/>
      <c r="O171" s="178"/>
      <c r="P171" s="178"/>
    </row>
    <row r="172" spans="8:16" customFormat="1" x14ac:dyDescent="0.2">
      <c r="H172" s="178"/>
      <c r="I172" s="178"/>
      <c r="J172" s="178"/>
      <c r="K172" s="178"/>
      <c r="L172" s="178"/>
      <c r="M172" s="178"/>
      <c r="N172" s="178"/>
      <c r="O172" s="178"/>
      <c r="P172" s="178"/>
    </row>
    <row r="173" spans="8:16" customFormat="1" x14ac:dyDescent="0.2">
      <c r="H173" s="178"/>
      <c r="I173" s="178"/>
      <c r="J173" s="178"/>
      <c r="K173" s="178"/>
      <c r="L173" s="178"/>
      <c r="M173" s="178"/>
      <c r="N173" s="178"/>
      <c r="O173" s="178"/>
      <c r="P173" s="178"/>
    </row>
    <row r="174" spans="8:16" customFormat="1" x14ac:dyDescent="0.2">
      <c r="H174" s="178"/>
      <c r="I174" s="178"/>
      <c r="J174" s="178"/>
      <c r="K174" s="178"/>
      <c r="L174" s="178"/>
      <c r="M174" s="178"/>
      <c r="N174" s="178"/>
      <c r="O174" s="178"/>
      <c r="P174" s="178"/>
    </row>
    <row r="175" spans="8:16" customFormat="1" x14ac:dyDescent="0.2">
      <c r="H175" s="178"/>
      <c r="I175" s="178"/>
      <c r="J175" s="178"/>
      <c r="K175" s="178"/>
      <c r="L175" s="178"/>
      <c r="M175" s="178"/>
      <c r="N175" s="178"/>
      <c r="O175" s="178"/>
      <c r="P175" s="178"/>
    </row>
    <row r="176" spans="8:16" customFormat="1" x14ac:dyDescent="0.2">
      <c r="H176" s="178"/>
      <c r="I176" s="178"/>
      <c r="J176" s="178"/>
      <c r="K176" s="178"/>
      <c r="L176" s="178"/>
      <c r="M176" s="178"/>
      <c r="N176" s="178"/>
      <c r="O176" s="178"/>
      <c r="P176" s="178"/>
    </row>
    <row r="177" spans="8:16" customFormat="1" x14ac:dyDescent="0.2">
      <c r="H177" s="178"/>
      <c r="I177" s="178"/>
      <c r="J177" s="178"/>
      <c r="K177" s="178"/>
      <c r="L177" s="178"/>
      <c r="M177" s="178"/>
      <c r="N177" s="178"/>
      <c r="O177" s="178"/>
      <c r="P177" s="178"/>
    </row>
    <row r="178" spans="8:16" customFormat="1" x14ac:dyDescent="0.2">
      <c r="H178" s="178"/>
      <c r="I178" s="178"/>
      <c r="J178" s="178"/>
      <c r="K178" s="178"/>
      <c r="L178" s="178"/>
      <c r="M178" s="178"/>
      <c r="N178" s="178"/>
      <c r="O178" s="178"/>
      <c r="P178" s="178"/>
    </row>
    <row r="179" spans="8:16" customFormat="1" x14ac:dyDescent="0.2">
      <c r="H179" s="178"/>
      <c r="I179" s="178"/>
      <c r="J179" s="178"/>
      <c r="K179" s="178"/>
      <c r="L179" s="178"/>
      <c r="M179" s="178"/>
      <c r="N179" s="178"/>
      <c r="O179" s="178"/>
      <c r="P179" s="178"/>
    </row>
    <row r="180" spans="8:16" customFormat="1" x14ac:dyDescent="0.2">
      <c r="H180" s="178"/>
      <c r="I180" s="178"/>
      <c r="J180" s="178"/>
      <c r="K180" s="178"/>
      <c r="L180" s="178"/>
      <c r="M180" s="178"/>
      <c r="N180" s="178"/>
      <c r="O180" s="178"/>
      <c r="P180" s="178"/>
    </row>
    <row r="181" spans="8:16" customFormat="1" x14ac:dyDescent="0.2">
      <c r="H181" s="178"/>
      <c r="I181" s="178"/>
      <c r="J181" s="178"/>
      <c r="K181" s="178"/>
      <c r="L181" s="178"/>
      <c r="M181" s="178"/>
      <c r="N181" s="178"/>
      <c r="O181" s="178"/>
      <c r="P181" s="178"/>
    </row>
    <row r="182" spans="8:16" customFormat="1" x14ac:dyDescent="0.2">
      <c r="H182" s="178"/>
      <c r="I182" s="178"/>
      <c r="J182" s="178"/>
      <c r="K182" s="178"/>
      <c r="L182" s="178"/>
      <c r="M182" s="178"/>
      <c r="N182" s="178"/>
      <c r="O182" s="178"/>
      <c r="P182" s="178"/>
    </row>
    <row r="183" spans="8:16" customFormat="1" x14ac:dyDescent="0.2">
      <c r="H183" s="178"/>
      <c r="I183" s="178"/>
      <c r="J183" s="178"/>
      <c r="K183" s="178"/>
      <c r="L183" s="178"/>
      <c r="M183" s="178"/>
      <c r="N183" s="178"/>
      <c r="O183" s="178"/>
      <c r="P183" s="178"/>
    </row>
    <row r="184" spans="8:16" customFormat="1" x14ac:dyDescent="0.2">
      <c r="H184" s="178"/>
      <c r="I184" s="178"/>
      <c r="J184" s="178"/>
      <c r="K184" s="178"/>
      <c r="L184" s="178"/>
      <c r="M184" s="178"/>
      <c r="N184" s="178"/>
      <c r="O184" s="178"/>
      <c r="P184" s="178"/>
    </row>
    <row r="185" spans="8:16" customFormat="1" x14ac:dyDescent="0.2">
      <c r="H185" s="178"/>
      <c r="I185" s="178"/>
      <c r="J185" s="178"/>
      <c r="K185" s="178"/>
      <c r="L185" s="178"/>
      <c r="M185" s="178"/>
      <c r="N185" s="178"/>
      <c r="O185" s="178"/>
      <c r="P185" s="178"/>
    </row>
    <row r="186" spans="8:16" customFormat="1" x14ac:dyDescent="0.2">
      <c r="H186" s="178"/>
      <c r="I186" s="178"/>
      <c r="J186" s="178"/>
      <c r="K186" s="178"/>
      <c r="L186" s="178"/>
      <c r="M186" s="178"/>
      <c r="N186" s="178"/>
      <c r="O186" s="178"/>
      <c r="P186" s="178"/>
    </row>
    <row r="187" spans="8:16" customFormat="1" x14ac:dyDescent="0.2">
      <c r="H187" s="178"/>
      <c r="I187" s="178"/>
      <c r="J187" s="178"/>
      <c r="K187" s="178"/>
      <c r="L187" s="178"/>
      <c r="M187" s="178"/>
      <c r="N187" s="178"/>
      <c r="O187" s="178"/>
      <c r="P187" s="178"/>
    </row>
    <row r="188" spans="8:16" customFormat="1" x14ac:dyDescent="0.2">
      <c r="H188" s="178"/>
      <c r="I188" s="178"/>
      <c r="J188" s="178"/>
      <c r="K188" s="178"/>
      <c r="L188" s="178"/>
      <c r="M188" s="178"/>
      <c r="N188" s="178"/>
      <c r="O188" s="178"/>
      <c r="P188" s="178"/>
    </row>
    <row r="189" spans="8:16" customFormat="1" x14ac:dyDescent="0.2">
      <c r="H189" s="178"/>
      <c r="I189" s="178"/>
      <c r="J189" s="178"/>
      <c r="K189" s="178"/>
      <c r="L189" s="178"/>
      <c r="M189" s="178"/>
      <c r="N189" s="178"/>
      <c r="O189" s="178"/>
      <c r="P189" s="178"/>
    </row>
    <row r="190" spans="8:16" customFormat="1" x14ac:dyDescent="0.2">
      <c r="H190" s="178"/>
      <c r="I190" s="178"/>
      <c r="J190" s="178"/>
      <c r="K190" s="178"/>
      <c r="L190" s="178"/>
      <c r="M190" s="178"/>
      <c r="N190" s="178"/>
      <c r="O190" s="178"/>
      <c r="P190" s="178"/>
    </row>
    <row r="191" spans="8:16" customFormat="1" x14ac:dyDescent="0.2">
      <c r="H191" s="178"/>
      <c r="I191" s="178"/>
      <c r="J191" s="178"/>
      <c r="K191" s="178"/>
      <c r="L191" s="178"/>
      <c r="M191" s="178"/>
      <c r="N191" s="178"/>
      <c r="O191" s="178"/>
      <c r="P191" s="178"/>
    </row>
    <row r="192" spans="8:16" customFormat="1" x14ac:dyDescent="0.2">
      <c r="H192" s="178"/>
      <c r="I192" s="178"/>
      <c r="J192" s="178"/>
      <c r="K192" s="178"/>
      <c r="L192" s="178"/>
      <c r="M192" s="178"/>
      <c r="N192" s="178"/>
      <c r="O192" s="178"/>
      <c r="P192" s="178"/>
    </row>
    <row r="193" spans="8:16" customFormat="1" x14ac:dyDescent="0.2">
      <c r="H193" s="178"/>
      <c r="I193" s="178"/>
      <c r="J193" s="178"/>
      <c r="K193" s="178"/>
      <c r="L193" s="178"/>
      <c r="M193" s="178"/>
      <c r="N193" s="178"/>
      <c r="O193" s="178"/>
      <c r="P193" s="178"/>
    </row>
    <row r="194" spans="8:16" customFormat="1" x14ac:dyDescent="0.2">
      <c r="H194" s="178"/>
      <c r="I194" s="178"/>
      <c r="J194" s="178"/>
      <c r="K194" s="178"/>
      <c r="L194" s="178"/>
      <c r="M194" s="178"/>
      <c r="N194" s="178"/>
      <c r="O194" s="178"/>
      <c r="P194" s="178"/>
    </row>
    <row r="195" spans="8:16" customFormat="1" x14ac:dyDescent="0.2">
      <c r="H195" s="178"/>
      <c r="I195" s="178"/>
      <c r="J195" s="178"/>
      <c r="K195" s="178"/>
      <c r="L195" s="178"/>
      <c r="M195" s="178"/>
      <c r="N195" s="178"/>
      <c r="O195" s="178"/>
      <c r="P195" s="178"/>
    </row>
    <row r="196" spans="8:16" customFormat="1" x14ac:dyDescent="0.2">
      <c r="H196" s="178"/>
      <c r="I196" s="178"/>
      <c r="J196" s="178"/>
      <c r="K196" s="178"/>
      <c r="L196" s="178"/>
      <c r="M196" s="178"/>
      <c r="N196" s="178"/>
      <c r="O196" s="178"/>
      <c r="P196" s="178"/>
    </row>
    <row r="197" spans="8:16" customFormat="1" x14ac:dyDescent="0.2">
      <c r="H197" s="178"/>
      <c r="I197" s="178"/>
      <c r="J197" s="178"/>
      <c r="K197" s="178"/>
      <c r="L197" s="178"/>
      <c r="M197" s="178"/>
      <c r="N197" s="178"/>
      <c r="O197" s="178"/>
      <c r="P197" s="178"/>
    </row>
    <row r="198" spans="8:16" customFormat="1" x14ac:dyDescent="0.2">
      <c r="H198" s="178"/>
      <c r="I198" s="178"/>
      <c r="J198" s="178"/>
      <c r="K198" s="178"/>
      <c r="L198" s="178"/>
      <c r="M198" s="178"/>
      <c r="N198" s="178"/>
      <c r="O198" s="178"/>
      <c r="P198" s="178"/>
    </row>
    <row r="199" spans="8:16" customFormat="1" x14ac:dyDescent="0.2">
      <c r="H199" s="178"/>
      <c r="I199" s="178"/>
      <c r="J199" s="178"/>
      <c r="K199" s="178"/>
      <c r="L199" s="178"/>
      <c r="M199" s="178"/>
      <c r="N199" s="178"/>
      <c r="O199" s="178"/>
      <c r="P199" s="178"/>
    </row>
    <row r="200" spans="8:16" customFormat="1" x14ac:dyDescent="0.2">
      <c r="H200" s="178"/>
      <c r="I200" s="178"/>
      <c r="J200" s="178"/>
      <c r="K200" s="178"/>
      <c r="L200" s="178"/>
      <c r="M200" s="178"/>
      <c r="N200" s="178"/>
      <c r="O200" s="178"/>
      <c r="P200" s="178"/>
    </row>
    <row r="201" spans="8:16" customFormat="1" x14ac:dyDescent="0.2">
      <c r="H201" s="178"/>
      <c r="I201" s="178"/>
      <c r="J201" s="178"/>
      <c r="K201" s="178"/>
      <c r="L201" s="178"/>
      <c r="M201" s="178"/>
      <c r="N201" s="178"/>
      <c r="O201" s="178"/>
      <c r="P201" s="178"/>
    </row>
    <row r="202" spans="8:16" customFormat="1" x14ac:dyDescent="0.2">
      <c r="H202" s="178"/>
      <c r="I202" s="178"/>
      <c r="J202" s="178"/>
      <c r="K202" s="178"/>
      <c r="L202" s="178"/>
      <c r="M202" s="178"/>
      <c r="N202" s="178"/>
      <c r="O202" s="178"/>
      <c r="P202" s="178"/>
    </row>
    <row r="203" spans="8:16" customFormat="1" x14ac:dyDescent="0.2">
      <c r="H203" s="178"/>
      <c r="I203" s="178"/>
      <c r="J203" s="178"/>
      <c r="K203" s="178"/>
      <c r="L203" s="178"/>
      <c r="M203" s="178"/>
      <c r="N203" s="178"/>
      <c r="O203" s="178"/>
      <c r="P203" s="178"/>
    </row>
    <row r="204" spans="8:16" customFormat="1" x14ac:dyDescent="0.2">
      <c r="H204" s="178"/>
      <c r="I204" s="178"/>
      <c r="J204" s="178"/>
      <c r="K204" s="178"/>
      <c r="L204" s="178"/>
      <c r="M204" s="178"/>
      <c r="N204" s="178"/>
      <c r="O204" s="178"/>
      <c r="P204" s="178"/>
    </row>
    <row r="205" spans="8:16" customFormat="1" x14ac:dyDescent="0.2">
      <c r="H205" s="178"/>
      <c r="I205" s="178"/>
      <c r="J205" s="178"/>
      <c r="K205" s="178"/>
      <c r="L205" s="178"/>
      <c r="M205" s="178"/>
      <c r="N205" s="178"/>
      <c r="O205" s="178"/>
      <c r="P205" s="178"/>
    </row>
    <row r="206" spans="8:16" customFormat="1" x14ac:dyDescent="0.2">
      <c r="H206" s="178"/>
      <c r="I206" s="178"/>
      <c r="J206" s="178"/>
      <c r="K206" s="178"/>
      <c r="L206" s="178"/>
      <c r="M206" s="178"/>
      <c r="N206" s="178"/>
      <c r="O206" s="178"/>
      <c r="P206" s="178"/>
    </row>
    <row r="207" spans="8:16" customFormat="1" x14ac:dyDescent="0.2">
      <c r="H207" s="178"/>
      <c r="I207" s="178"/>
      <c r="J207" s="178"/>
      <c r="K207" s="178"/>
      <c r="L207" s="178"/>
      <c r="M207" s="178"/>
      <c r="N207" s="178"/>
      <c r="O207" s="178"/>
      <c r="P207" s="178"/>
    </row>
    <row r="208" spans="8:16" customFormat="1" x14ac:dyDescent="0.2">
      <c r="H208" s="178"/>
      <c r="I208" s="178"/>
      <c r="J208" s="178"/>
      <c r="K208" s="178"/>
      <c r="L208" s="178"/>
      <c r="M208" s="178"/>
      <c r="N208" s="178"/>
      <c r="O208" s="178"/>
      <c r="P208" s="178"/>
    </row>
    <row r="209" spans="8:16" customFormat="1" x14ac:dyDescent="0.2">
      <c r="H209" s="178"/>
      <c r="I209" s="178"/>
      <c r="J209" s="178"/>
      <c r="K209" s="178"/>
      <c r="L209" s="178"/>
      <c r="M209" s="178"/>
      <c r="N209" s="178"/>
      <c r="O209" s="178"/>
      <c r="P209" s="178"/>
    </row>
    <row r="210" spans="8:16" customFormat="1" x14ac:dyDescent="0.2">
      <c r="H210" s="178"/>
      <c r="I210" s="178"/>
      <c r="J210" s="178"/>
      <c r="K210" s="178"/>
      <c r="L210" s="178"/>
      <c r="M210" s="178"/>
      <c r="N210" s="178"/>
      <c r="O210" s="178"/>
      <c r="P210" s="178"/>
    </row>
    <row r="211" spans="8:16" customFormat="1" x14ac:dyDescent="0.2">
      <c r="H211" s="178"/>
      <c r="I211" s="178"/>
      <c r="J211" s="178"/>
      <c r="K211" s="178"/>
      <c r="L211" s="178"/>
      <c r="M211" s="178"/>
      <c r="N211" s="178"/>
      <c r="O211" s="178"/>
      <c r="P211" s="178"/>
    </row>
    <row r="212" spans="8:16" customFormat="1" x14ac:dyDescent="0.2">
      <c r="H212" s="178"/>
      <c r="I212" s="178"/>
      <c r="J212" s="178"/>
      <c r="K212" s="178"/>
      <c r="L212" s="178"/>
      <c r="M212" s="178"/>
      <c r="N212" s="178"/>
      <c r="O212" s="178"/>
      <c r="P212" s="178"/>
    </row>
    <row r="213" spans="8:16" customFormat="1" x14ac:dyDescent="0.2">
      <c r="H213" s="178"/>
      <c r="I213" s="178"/>
      <c r="J213" s="178"/>
      <c r="K213" s="178"/>
      <c r="L213" s="178"/>
      <c r="M213" s="178"/>
      <c r="N213" s="178"/>
      <c r="O213" s="178"/>
      <c r="P213" s="178"/>
    </row>
    <row r="214" spans="8:16" customFormat="1" x14ac:dyDescent="0.2">
      <c r="H214" s="178"/>
      <c r="I214" s="178"/>
      <c r="J214" s="178"/>
      <c r="K214" s="178"/>
      <c r="L214" s="178"/>
      <c r="M214" s="178"/>
      <c r="N214" s="178"/>
      <c r="O214" s="178"/>
      <c r="P214" s="178"/>
    </row>
    <row r="215" spans="8:16" customFormat="1" x14ac:dyDescent="0.2">
      <c r="H215" s="178"/>
      <c r="I215" s="178"/>
      <c r="J215" s="178"/>
      <c r="K215" s="178"/>
      <c r="L215" s="178"/>
      <c r="M215" s="178"/>
      <c r="N215" s="178"/>
      <c r="O215" s="178"/>
      <c r="P215" s="178"/>
    </row>
    <row r="216" spans="8:16" customFormat="1" x14ac:dyDescent="0.2">
      <c r="H216" s="178"/>
      <c r="I216" s="178"/>
      <c r="J216" s="178"/>
      <c r="K216" s="178"/>
      <c r="L216" s="178"/>
      <c r="M216" s="178"/>
      <c r="N216" s="178"/>
      <c r="O216" s="178"/>
      <c r="P216" s="178"/>
    </row>
    <row r="217" spans="8:16" customFormat="1" x14ac:dyDescent="0.2">
      <c r="H217" s="178"/>
      <c r="I217" s="178"/>
      <c r="J217" s="178"/>
      <c r="K217" s="178"/>
      <c r="L217" s="178"/>
      <c r="M217" s="178"/>
      <c r="N217" s="178"/>
      <c r="O217" s="178"/>
      <c r="P217" s="178"/>
    </row>
    <row r="218" spans="8:16" customFormat="1" x14ac:dyDescent="0.2">
      <c r="H218" s="178"/>
      <c r="I218" s="178"/>
      <c r="J218" s="178"/>
      <c r="K218" s="178"/>
      <c r="L218" s="178"/>
      <c r="M218" s="178"/>
      <c r="N218" s="178"/>
      <c r="O218" s="178"/>
      <c r="P218" s="178"/>
    </row>
    <row r="219" spans="8:16" customFormat="1" x14ac:dyDescent="0.2">
      <c r="H219" s="178"/>
      <c r="I219" s="178"/>
      <c r="J219" s="178"/>
      <c r="K219" s="178"/>
      <c r="L219" s="178"/>
      <c r="M219" s="178"/>
      <c r="N219" s="178"/>
      <c r="O219" s="178"/>
      <c r="P219" s="178"/>
    </row>
    <row r="220" spans="8:16" customFormat="1" x14ac:dyDescent="0.2">
      <c r="H220" s="178"/>
      <c r="I220" s="178"/>
      <c r="J220" s="178"/>
      <c r="K220" s="178"/>
      <c r="L220" s="178"/>
      <c r="M220" s="178"/>
      <c r="N220" s="178"/>
      <c r="O220" s="178"/>
      <c r="P220" s="178"/>
    </row>
    <row r="221" spans="8:16" customFormat="1" x14ac:dyDescent="0.2">
      <c r="H221" s="178"/>
      <c r="I221" s="178"/>
      <c r="J221" s="178"/>
      <c r="K221" s="178"/>
      <c r="L221" s="178"/>
      <c r="M221" s="178"/>
      <c r="N221" s="178"/>
      <c r="O221" s="178"/>
      <c r="P221" s="178"/>
    </row>
    <row r="222" spans="8:16" customFormat="1" x14ac:dyDescent="0.2">
      <c r="H222" s="178"/>
      <c r="I222" s="178"/>
      <c r="J222" s="178"/>
      <c r="K222" s="178"/>
      <c r="L222" s="178"/>
      <c r="M222" s="178"/>
      <c r="N222" s="178"/>
      <c r="O222" s="178"/>
      <c r="P222" s="178"/>
    </row>
    <row r="223" spans="8:16" customFormat="1" x14ac:dyDescent="0.2">
      <c r="H223" s="178"/>
      <c r="I223" s="178"/>
      <c r="J223" s="178"/>
      <c r="K223" s="178"/>
      <c r="L223" s="178"/>
      <c r="M223" s="178"/>
      <c r="N223" s="178"/>
      <c r="O223" s="178"/>
      <c r="P223" s="178"/>
    </row>
    <row r="224" spans="8:16" customFormat="1" x14ac:dyDescent="0.2">
      <c r="H224" s="178"/>
      <c r="I224" s="178"/>
      <c r="J224" s="178"/>
      <c r="K224" s="178"/>
      <c r="L224" s="178"/>
      <c r="M224" s="178"/>
      <c r="N224" s="178"/>
      <c r="O224" s="178"/>
      <c r="P224" s="178"/>
    </row>
    <row r="225" spans="8:16" customFormat="1" x14ac:dyDescent="0.2">
      <c r="H225" s="178"/>
      <c r="I225" s="178"/>
      <c r="J225" s="178"/>
      <c r="K225" s="178"/>
      <c r="L225" s="178"/>
      <c r="M225" s="178"/>
      <c r="N225" s="178"/>
      <c r="O225" s="178"/>
      <c r="P225" s="178"/>
    </row>
    <row r="226" spans="8:16" customFormat="1" x14ac:dyDescent="0.2">
      <c r="H226" s="178"/>
      <c r="I226" s="178"/>
      <c r="J226" s="178"/>
      <c r="K226" s="178"/>
      <c r="L226" s="178"/>
      <c r="M226" s="178"/>
      <c r="N226" s="178"/>
      <c r="O226" s="178"/>
      <c r="P226" s="178"/>
    </row>
    <row r="227" spans="8:16" customFormat="1" x14ac:dyDescent="0.2">
      <c r="H227" s="178"/>
      <c r="I227" s="178"/>
      <c r="J227" s="178"/>
      <c r="K227" s="178"/>
      <c r="L227" s="178"/>
      <c r="M227" s="178"/>
      <c r="N227" s="178"/>
      <c r="O227" s="178"/>
      <c r="P227" s="178"/>
    </row>
    <row r="228" spans="8:16" customFormat="1" x14ac:dyDescent="0.2">
      <c r="H228" s="178"/>
      <c r="I228" s="178"/>
      <c r="J228" s="178"/>
      <c r="K228" s="178"/>
      <c r="L228" s="178"/>
      <c r="M228" s="178"/>
      <c r="N228" s="178"/>
      <c r="O228" s="178"/>
      <c r="P228" s="178"/>
    </row>
    <row r="229" spans="8:16" customFormat="1" x14ac:dyDescent="0.2">
      <c r="H229" s="178"/>
      <c r="I229" s="178"/>
      <c r="J229" s="178"/>
      <c r="K229" s="178"/>
      <c r="L229" s="178"/>
      <c r="M229" s="178"/>
      <c r="N229" s="178"/>
      <c r="O229" s="178"/>
      <c r="P229" s="178"/>
    </row>
    <row r="230" spans="8:16" customFormat="1" x14ac:dyDescent="0.2">
      <c r="H230" s="178"/>
      <c r="I230" s="178"/>
      <c r="J230" s="178"/>
      <c r="K230" s="178"/>
      <c r="L230" s="178"/>
      <c r="M230" s="178"/>
      <c r="N230" s="178"/>
      <c r="O230" s="178"/>
      <c r="P230" s="178"/>
    </row>
    <row r="231" spans="8:16" customFormat="1" x14ac:dyDescent="0.2">
      <c r="H231" s="178"/>
      <c r="I231" s="178"/>
      <c r="J231" s="178"/>
      <c r="K231" s="178"/>
      <c r="L231" s="178"/>
      <c r="M231" s="178"/>
      <c r="N231" s="178"/>
      <c r="O231" s="178"/>
      <c r="P231" s="178"/>
    </row>
    <row r="232" spans="8:16" customFormat="1" x14ac:dyDescent="0.2">
      <c r="H232" s="178"/>
      <c r="I232" s="178"/>
      <c r="J232" s="178"/>
      <c r="K232" s="178"/>
      <c r="L232" s="178"/>
      <c r="M232" s="178"/>
      <c r="N232" s="178"/>
      <c r="O232" s="178"/>
      <c r="P232" s="178"/>
    </row>
    <row r="233" spans="8:16" customFormat="1" x14ac:dyDescent="0.2">
      <c r="H233" s="178"/>
      <c r="I233" s="178"/>
      <c r="J233" s="178"/>
      <c r="K233" s="178"/>
      <c r="L233" s="178"/>
      <c r="M233" s="178"/>
      <c r="N233" s="178"/>
      <c r="O233" s="178"/>
      <c r="P233" s="178"/>
    </row>
    <row r="234" spans="8:16" customFormat="1" x14ac:dyDescent="0.2">
      <c r="H234" s="178"/>
      <c r="I234" s="178"/>
      <c r="J234" s="178"/>
      <c r="K234" s="178"/>
      <c r="L234" s="178"/>
      <c r="M234" s="178"/>
      <c r="N234" s="178"/>
      <c r="O234" s="178"/>
      <c r="P234" s="178"/>
    </row>
    <row r="235" spans="8:16" customFormat="1" x14ac:dyDescent="0.2">
      <c r="H235" s="178"/>
      <c r="I235" s="178"/>
      <c r="J235" s="178"/>
      <c r="K235" s="178"/>
      <c r="L235" s="178"/>
      <c r="M235" s="178"/>
      <c r="N235" s="178"/>
      <c r="O235" s="178"/>
      <c r="P235" s="178"/>
    </row>
    <row r="236" spans="8:16" customFormat="1" x14ac:dyDescent="0.2">
      <c r="H236" s="178"/>
      <c r="I236" s="178"/>
      <c r="J236" s="178"/>
      <c r="K236" s="178"/>
      <c r="L236" s="178"/>
      <c r="M236" s="178"/>
      <c r="N236" s="178"/>
      <c r="O236" s="178"/>
      <c r="P236" s="178"/>
    </row>
    <row r="237" spans="8:16" customFormat="1" x14ac:dyDescent="0.2">
      <c r="H237" s="178"/>
      <c r="I237" s="178"/>
      <c r="J237" s="178"/>
      <c r="K237" s="178"/>
      <c r="L237" s="178"/>
      <c r="M237" s="178"/>
      <c r="N237" s="178"/>
      <c r="O237" s="178"/>
      <c r="P237" s="178"/>
    </row>
    <row r="238" spans="8:16" customFormat="1" x14ac:dyDescent="0.2">
      <c r="H238" s="178"/>
      <c r="I238" s="178"/>
      <c r="J238" s="178"/>
      <c r="K238" s="178"/>
      <c r="L238" s="178"/>
      <c r="M238" s="178"/>
      <c r="N238" s="178"/>
      <c r="O238" s="178"/>
      <c r="P238" s="178"/>
    </row>
    <row r="239" spans="8:16" customFormat="1" x14ac:dyDescent="0.2">
      <c r="H239" s="178"/>
      <c r="I239" s="178"/>
      <c r="J239" s="178"/>
      <c r="K239" s="178"/>
      <c r="L239" s="178"/>
      <c r="M239" s="178"/>
      <c r="N239" s="178"/>
      <c r="O239" s="178"/>
      <c r="P239" s="178"/>
    </row>
    <row r="240" spans="8:16" customFormat="1" x14ac:dyDescent="0.2">
      <c r="H240" s="178"/>
      <c r="I240" s="178"/>
      <c r="J240" s="178"/>
      <c r="K240" s="178"/>
      <c r="L240" s="178"/>
      <c r="M240" s="178"/>
      <c r="N240" s="178"/>
      <c r="O240" s="178"/>
      <c r="P240" s="178"/>
    </row>
    <row r="241" spans="8:16" customFormat="1" x14ac:dyDescent="0.2">
      <c r="H241" s="178"/>
      <c r="I241" s="178"/>
      <c r="J241" s="178"/>
      <c r="K241" s="178"/>
      <c r="L241" s="178"/>
      <c r="M241" s="178"/>
      <c r="N241" s="178"/>
      <c r="O241" s="178"/>
      <c r="P241" s="178"/>
    </row>
    <row r="242" spans="8:16" customFormat="1" x14ac:dyDescent="0.2">
      <c r="H242" s="178"/>
      <c r="I242" s="178"/>
      <c r="J242" s="178"/>
      <c r="K242" s="178"/>
      <c r="L242" s="178"/>
      <c r="M242" s="178"/>
      <c r="N242" s="178"/>
      <c r="O242" s="178"/>
      <c r="P242" s="178"/>
    </row>
    <row r="243" spans="8:16" customFormat="1" x14ac:dyDescent="0.2">
      <c r="H243" s="178"/>
      <c r="I243" s="178"/>
      <c r="J243" s="178"/>
      <c r="K243" s="178"/>
      <c r="L243" s="178"/>
      <c r="M243" s="178"/>
      <c r="N243" s="178"/>
      <c r="O243" s="178"/>
      <c r="P243" s="178"/>
    </row>
    <row r="244" spans="8:16" customFormat="1" x14ac:dyDescent="0.2">
      <c r="H244" s="178"/>
      <c r="I244" s="178"/>
      <c r="J244" s="178"/>
      <c r="K244" s="178"/>
      <c r="L244" s="178"/>
      <c r="M244" s="178"/>
      <c r="N244" s="178"/>
      <c r="O244" s="178"/>
      <c r="P244" s="178"/>
    </row>
    <row r="245" spans="8:16" customFormat="1" x14ac:dyDescent="0.2">
      <c r="H245" s="178"/>
      <c r="I245" s="178"/>
      <c r="J245" s="178"/>
      <c r="K245" s="178"/>
      <c r="L245" s="178"/>
      <c r="M245" s="178"/>
      <c r="N245" s="178"/>
      <c r="O245" s="178"/>
      <c r="P245" s="178"/>
    </row>
    <row r="246" spans="8:16" customFormat="1" x14ac:dyDescent="0.2">
      <c r="H246" s="178"/>
      <c r="I246" s="178"/>
      <c r="J246" s="178"/>
      <c r="K246" s="178"/>
      <c r="L246" s="178"/>
      <c r="M246" s="178"/>
      <c r="N246" s="178"/>
      <c r="O246" s="178"/>
      <c r="P246" s="178"/>
    </row>
    <row r="247" spans="8:16" customFormat="1" x14ac:dyDescent="0.2">
      <c r="H247" s="178"/>
      <c r="I247" s="178"/>
      <c r="J247" s="178"/>
      <c r="K247" s="178"/>
      <c r="L247" s="178"/>
      <c r="M247" s="178"/>
      <c r="N247" s="178"/>
      <c r="O247" s="178"/>
      <c r="P247" s="178"/>
    </row>
    <row r="248" spans="8:16" customFormat="1" x14ac:dyDescent="0.2">
      <c r="H248" s="178"/>
      <c r="I248" s="178"/>
      <c r="J248" s="178"/>
      <c r="K248" s="178"/>
      <c r="L248" s="178"/>
      <c r="M248" s="178"/>
      <c r="N248" s="178"/>
      <c r="O248" s="178"/>
      <c r="P248" s="178"/>
    </row>
    <row r="249" spans="8:16" customFormat="1" x14ac:dyDescent="0.2">
      <c r="H249" s="178"/>
      <c r="I249" s="178"/>
      <c r="J249" s="178"/>
      <c r="K249" s="178"/>
      <c r="L249" s="178"/>
      <c r="M249" s="178"/>
      <c r="N249" s="178"/>
      <c r="O249" s="178"/>
      <c r="P249" s="178"/>
    </row>
    <row r="250" spans="8:16" customFormat="1" x14ac:dyDescent="0.2">
      <c r="H250" s="178"/>
      <c r="I250" s="178"/>
      <c r="J250" s="178"/>
      <c r="K250" s="178"/>
      <c r="L250" s="178"/>
      <c r="M250" s="178"/>
      <c r="N250" s="178"/>
      <c r="O250" s="178"/>
      <c r="P250" s="178"/>
    </row>
    <row r="251" spans="8:16" customFormat="1" x14ac:dyDescent="0.2">
      <c r="H251" s="178"/>
      <c r="I251" s="178"/>
      <c r="J251" s="178"/>
      <c r="K251" s="178"/>
      <c r="L251" s="178"/>
      <c r="M251" s="178"/>
      <c r="N251" s="178"/>
      <c r="O251" s="178"/>
      <c r="P251" s="178"/>
    </row>
    <row r="252" spans="8:16" customFormat="1" x14ac:dyDescent="0.2">
      <c r="H252" s="178"/>
      <c r="I252" s="178"/>
      <c r="J252" s="178"/>
      <c r="K252" s="178"/>
      <c r="L252" s="178"/>
      <c r="M252" s="178"/>
      <c r="N252" s="178"/>
      <c r="O252" s="178"/>
      <c r="P252" s="178"/>
    </row>
    <row r="253" spans="8:16" customFormat="1" x14ac:dyDescent="0.2">
      <c r="H253" s="178"/>
      <c r="I253" s="178"/>
      <c r="J253" s="178"/>
      <c r="K253" s="178"/>
      <c r="L253" s="178"/>
      <c r="M253" s="178"/>
      <c r="N253" s="178"/>
      <c r="O253" s="178"/>
      <c r="P253" s="178"/>
    </row>
    <row r="254" spans="8:16" customFormat="1" x14ac:dyDescent="0.2">
      <c r="H254" s="178"/>
      <c r="I254" s="178"/>
      <c r="J254" s="178"/>
      <c r="K254" s="178"/>
      <c r="L254" s="178"/>
      <c r="M254" s="178"/>
      <c r="N254" s="178"/>
      <c r="O254" s="178"/>
      <c r="P254" s="178"/>
    </row>
    <row r="255" spans="8:16" customFormat="1" x14ac:dyDescent="0.2">
      <c r="H255" s="178"/>
      <c r="I255" s="178"/>
      <c r="J255" s="178"/>
      <c r="K255" s="178"/>
      <c r="L255" s="178"/>
      <c r="M255" s="178"/>
      <c r="N255" s="178"/>
      <c r="O255" s="178"/>
      <c r="P255" s="178"/>
    </row>
    <row r="256" spans="8:16" customFormat="1" x14ac:dyDescent="0.2">
      <c r="H256" s="178"/>
      <c r="I256" s="178"/>
      <c r="J256" s="178"/>
      <c r="K256" s="178"/>
      <c r="L256" s="178"/>
      <c r="M256" s="178"/>
      <c r="N256" s="178"/>
      <c r="O256" s="178"/>
      <c r="P256" s="178"/>
    </row>
    <row r="257" spans="8:16" customFormat="1" x14ac:dyDescent="0.2">
      <c r="H257" s="178"/>
      <c r="I257" s="178"/>
      <c r="J257" s="178"/>
      <c r="K257" s="178"/>
      <c r="L257" s="178"/>
      <c r="M257" s="178"/>
      <c r="N257" s="178"/>
      <c r="O257" s="178"/>
      <c r="P257" s="178"/>
    </row>
    <row r="258" spans="8:16" customFormat="1" x14ac:dyDescent="0.2">
      <c r="H258" s="178"/>
      <c r="I258" s="178"/>
      <c r="J258" s="178"/>
      <c r="K258" s="178"/>
      <c r="L258" s="178"/>
      <c r="M258" s="178"/>
      <c r="N258" s="178"/>
      <c r="O258" s="178"/>
      <c r="P258" s="178"/>
    </row>
    <row r="259" spans="8:16" customFormat="1" x14ac:dyDescent="0.2">
      <c r="H259" s="178"/>
      <c r="I259" s="178"/>
      <c r="J259" s="178"/>
      <c r="K259" s="178"/>
      <c r="L259" s="178"/>
      <c r="M259" s="178"/>
      <c r="N259" s="178"/>
      <c r="O259" s="178"/>
      <c r="P259" s="178"/>
    </row>
    <row r="260" spans="8:16" customFormat="1" x14ac:dyDescent="0.2">
      <c r="H260" s="178"/>
      <c r="I260" s="178"/>
      <c r="J260" s="178"/>
      <c r="K260" s="178"/>
      <c r="L260" s="178"/>
      <c r="M260" s="178"/>
      <c r="N260" s="178"/>
      <c r="O260" s="178"/>
      <c r="P260" s="178"/>
    </row>
    <row r="261" spans="8:16" customFormat="1" x14ac:dyDescent="0.2">
      <c r="H261" s="178"/>
      <c r="I261" s="178"/>
      <c r="J261" s="178"/>
      <c r="K261" s="178"/>
      <c r="L261" s="178"/>
      <c r="M261" s="178"/>
      <c r="N261" s="178"/>
      <c r="O261" s="178"/>
      <c r="P261" s="178"/>
    </row>
    <row r="262" spans="8:16" customFormat="1" x14ac:dyDescent="0.2">
      <c r="H262" s="178"/>
      <c r="I262" s="178"/>
      <c r="J262" s="178"/>
      <c r="K262" s="178"/>
      <c r="L262" s="178"/>
      <c r="M262" s="178"/>
      <c r="N262" s="178"/>
      <c r="O262" s="178"/>
      <c r="P262" s="178"/>
    </row>
    <row r="263" spans="8:16" customFormat="1" x14ac:dyDescent="0.2">
      <c r="H263" s="178"/>
      <c r="I263" s="178"/>
      <c r="J263" s="178"/>
      <c r="K263" s="178"/>
      <c r="L263" s="178"/>
      <c r="M263" s="178"/>
      <c r="N263" s="178"/>
      <c r="O263" s="178"/>
      <c r="P263" s="178"/>
    </row>
    <row r="264" spans="8:16" customFormat="1" x14ac:dyDescent="0.2">
      <c r="H264" s="178"/>
      <c r="I264" s="178"/>
      <c r="J264" s="178"/>
      <c r="K264" s="178"/>
      <c r="L264" s="178"/>
      <c r="M264" s="178"/>
      <c r="N264" s="178"/>
      <c r="O264" s="178"/>
      <c r="P264" s="178"/>
    </row>
    <row r="265" spans="8:16" customFormat="1" x14ac:dyDescent="0.2">
      <c r="H265" s="178"/>
      <c r="I265" s="178"/>
      <c r="J265" s="178"/>
      <c r="K265" s="178"/>
      <c r="L265" s="178"/>
      <c r="M265" s="178"/>
      <c r="N265" s="178"/>
      <c r="O265" s="178"/>
      <c r="P265" s="178"/>
    </row>
    <row r="266" spans="8:16" customFormat="1" x14ac:dyDescent="0.2">
      <c r="H266" s="178"/>
      <c r="I266" s="178"/>
      <c r="J266" s="178"/>
      <c r="K266" s="178"/>
      <c r="L266" s="178"/>
      <c r="M266" s="178"/>
      <c r="N266" s="178"/>
      <c r="O266" s="178"/>
      <c r="P266" s="178"/>
    </row>
    <row r="267" spans="8:16" customFormat="1" x14ac:dyDescent="0.2">
      <c r="H267" s="178"/>
      <c r="I267" s="178"/>
      <c r="J267" s="178"/>
      <c r="K267" s="178"/>
      <c r="L267" s="178"/>
      <c r="M267" s="178"/>
      <c r="N267" s="178"/>
      <c r="O267" s="178"/>
      <c r="P267" s="178"/>
    </row>
    <row r="268" spans="8:16" customFormat="1" x14ac:dyDescent="0.2">
      <c r="H268" s="178"/>
      <c r="I268" s="178"/>
      <c r="J268" s="178"/>
      <c r="K268" s="178"/>
      <c r="L268" s="178"/>
      <c r="M268" s="178"/>
      <c r="N268" s="178"/>
      <c r="O268" s="178"/>
      <c r="P268" s="178"/>
    </row>
    <row r="269" spans="8:16" customFormat="1" x14ac:dyDescent="0.2">
      <c r="H269" s="178"/>
      <c r="I269" s="178"/>
      <c r="J269" s="178"/>
      <c r="K269" s="178"/>
      <c r="L269" s="178"/>
      <c r="M269" s="178"/>
      <c r="N269" s="178"/>
      <c r="O269" s="178"/>
      <c r="P269" s="178"/>
    </row>
    <row r="270" spans="8:16" customFormat="1" x14ac:dyDescent="0.2">
      <c r="H270" s="178"/>
      <c r="I270" s="178"/>
      <c r="J270" s="178"/>
      <c r="K270" s="178"/>
      <c r="L270" s="178"/>
      <c r="M270" s="178"/>
      <c r="N270" s="178"/>
      <c r="O270" s="178"/>
      <c r="P270" s="178"/>
    </row>
    <row r="271" spans="8:16" customFormat="1" x14ac:dyDescent="0.2">
      <c r="H271" s="178"/>
      <c r="I271" s="178"/>
      <c r="J271" s="178"/>
      <c r="K271" s="178"/>
      <c r="L271" s="178"/>
      <c r="M271" s="178"/>
      <c r="N271" s="178"/>
      <c r="O271" s="178"/>
      <c r="P271" s="178"/>
    </row>
    <row r="272" spans="8:16" customFormat="1" x14ac:dyDescent="0.2">
      <c r="H272" s="178"/>
      <c r="I272" s="178"/>
      <c r="J272" s="178"/>
      <c r="K272" s="178"/>
      <c r="L272" s="178"/>
      <c r="M272" s="178"/>
      <c r="N272" s="178"/>
      <c r="O272" s="178"/>
      <c r="P272" s="178"/>
    </row>
    <row r="273" spans="8:16" customFormat="1" x14ac:dyDescent="0.2">
      <c r="H273" s="178"/>
      <c r="I273" s="178"/>
      <c r="J273" s="178"/>
      <c r="K273" s="178"/>
      <c r="L273" s="178"/>
      <c r="M273" s="178"/>
      <c r="N273" s="178"/>
      <c r="O273" s="178"/>
      <c r="P273" s="178"/>
    </row>
    <row r="274" spans="8:16" customFormat="1" x14ac:dyDescent="0.2">
      <c r="H274" s="178"/>
      <c r="I274" s="178"/>
      <c r="J274" s="178"/>
      <c r="K274" s="178"/>
      <c r="L274" s="178"/>
      <c r="M274" s="178"/>
      <c r="N274" s="178"/>
      <c r="O274" s="178"/>
      <c r="P274" s="178"/>
    </row>
    <row r="275" spans="8:16" customFormat="1" x14ac:dyDescent="0.2">
      <c r="H275" s="178"/>
      <c r="I275" s="178"/>
      <c r="J275" s="178"/>
      <c r="K275" s="178"/>
      <c r="L275" s="178"/>
      <c r="M275" s="178"/>
      <c r="N275" s="178"/>
      <c r="O275" s="178"/>
      <c r="P275" s="178"/>
    </row>
    <row r="276" spans="8:16" customFormat="1" x14ac:dyDescent="0.2">
      <c r="H276" s="178"/>
      <c r="I276" s="178"/>
      <c r="J276" s="178"/>
      <c r="K276" s="178"/>
      <c r="L276" s="178"/>
      <c r="M276" s="178"/>
      <c r="N276" s="178"/>
      <c r="O276" s="178"/>
      <c r="P276" s="178"/>
    </row>
  </sheetData>
  <mergeCells count="6">
    <mergeCell ref="A6:F6"/>
    <mergeCell ref="A116:F116"/>
    <mergeCell ref="E1:F1"/>
    <mergeCell ref="A3:F3"/>
    <mergeCell ref="A4:F4"/>
    <mergeCell ref="A5:F5"/>
  </mergeCells>
  <phoneticPr fontId="6" type="noConversion"/>
  <pageMargins left="0.78740157480314965" right="0.19685039370078741" top="0.51181102362204722" bottom="0.43307086614173229" header="0.39370078740157483" footer="0.35433070866141736"/>
  <pageSetup paperSize="9" scale="73" fitToHeight="2" orientation="portrait" r:id="rId1"/>
  <headerFooter alignWithMargins="0"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9"/>
  <sheetViews>
    <sheetView topLeftCell="A61" zoomScaleNormal="100" workbookViewId="0">
      <selection activeCell="C12" sqref="C12"/>
    </sheetView>
  </sheetViews>
  <sheetFormatPr defaultRowHeight="12.75" x14ac:dyDescent="0.2"/>
  <cols>
    <col min="1" max="1" width="76.5703125" style="4" customWidth="1"/>
    <col min="2" max="2" width="7.140625" style="4" customWidth="1"/>
    <col min="3" max="3" width="19.140625" style="151" customWidth="1"/>
    <col min="4" max="4" width="21.140625" style="4" customWidth="1"/>
    <col min="5" max="5" width="14" style="1" bestFit="1" customWidth="1"/>
    <col min="6" max="6" width="15.85546875" style="1" bestFit="1" customWidth="1"/>
    <col min="7" max="16384" width="9.140625" style="1"/>
  </cols>
  <sheetData>
    <row r="1" spans="1:5" x14ac:dyDescent="0.2">
      <c r="A1" s="54"/>
      <c r="C1" s="150"/>
      <c r="D1" s="66" t="s">
        <v>404</v>
      </c>
    </row>
    <row r="2" spans="1:5" x14ac:dyDescent="0.2">
      <c r="D2" s="6" t="s">
        <v>405</v>
      </c>
    </row>
    <row r="3" spans="1:5" x14ac:dyDescent="0.2">
      <c r="A3" s="166" t="s">
        <v>424</v>
      </c>
      <c r="B3" s="166"/>
      <c r="C3" s="166"/>
      <c r="D3" s="166"/>
    </row>
    <row r="4" spans="1:5" x14ac:dyDescent="0.2">
      <c r="A4" s="166" t="s">
        <v>272</v>
      </c>
      <c r="B4" s="166"/>
      <c r="C4" s="166"/>
      <c r="D4" s="166"/>
    </row>
    <row r="5" spans="1:5" x14ac:dyDescent="0.2">
      <c r="A5" s="166" t="s">
        <v>262</v>
      </c>
      <c r="B5" s="166"/>
      <c r="C5" s="166"/>
      <c r="D5" s="166"/>
    </row>
    <row r="6" spans="1:5" x14ac:dyDescent="0.2">
      <c r="A6" s="167" t="s">
        <v>505</v>
      </c>
      <c r="B6" s="167"/>
      <c r="C6" s="167"/>
      <c r="D6" s="167"/>
    </row>
    <row r="7" spans="1:5" x14ac:dyDescent="0.2">
      <c r="A7" s="78"/>
      <c r="B7" s="78"/>
    </row>
    <row r="8" spans="1:5" x14ac:dyDescent="0.2">
      <c r="A8" s="78"/>
      <c r="B8" s="78"/>
      <c r="C8" s="152"/>
      <c r="D8" s="3" t="s">
        <v>252</v>
      </c>
    </row>
    <row r="9" spans="1:5" ht="30.75" customHeight="1" x14ac:dyDescent="0.2">
      <c r="A9" s="75" t="s">
        <v>406</v>
      </c>
      <c r="B9" s="65" t="s">
        <v>274</v>
      </c>
      <c r="C9" s="153" t="s">
        <v>407</v>
      </c>
      <c r="D9" s="79" t="s">
        <v>408</v>
      </c>
    </row>
    <row r="10" spans="1:5" x14ac:dyDescent="0.2">
      <c r="A10" s="80">
        <v>1</v>
      </c>
      <c r="B10" s="81">
        <v>2</v>
      </c>
      <c r="C10" s="154">
        <v>3</v>
      </c>
      <c r="D10" s="82">
        <v>4</v>
      </c>
    </row>
    <row r="11" spans="1:5" x14ac:dyDescent="0.2">
      <c r="A11" s="83" t="s">
        <v>425</v>
      </c>
      <c r="B11" s="84"/>
      <c r="C11" s="155"/>
      <c r="D11" s="85"/>
    </row>
    <row r="12" spans="1:5" ht="13.5" x14ac:dyDescent="0.2">
      <c r="A12" s="117" t="s">
        <v>462</v>
      </c>
      <c r="B12" s="84"/>
      <c r="C12" s="156">
        <v>1359188.9635399999</v>
      </c>
      <c r="D12" s="115">
        <v>1162952</v>
      </c>
      <c r="E12" s="32"/>
    </row>
    <row r="13" spans="1:5" x14ac:dyDescent="0.2">
      <c r="A13" s="83" t="s">
        <v>457</v>
      </c>
      <c r="B13" s="84"/>
      <c r="C13" s="157"/>
      <c r="D13" s="86"/>
    </row>
    <row r="14" spans="1:5" x14ac:dyDescent="0.2">
      <c r="A14" s="83" t="s">
        <v>458</v>
      </c>
      <c r="B14" s="84"/>
      <c r="C14" s="157">
        <v>390411.52632999996</v>
      </c>
      <c r="D14" s="86">
        <v>200597</v>
      </c>
      <c r="E14" s="32"/>
    </row>
    <row r="15" spans="1:5" x14ac:dyDescent="0.2">
      <c r="A15" s="83" t="s">
        <v>459</v>
      </c>
      <c r="B15" s="84"/>
      <c r="C15" s="157">
        <v>83124.965309999985</v>
      </c>
      <c r="D15" s="86">
        <v>150193</v>
      </c>
      <c r="E15" s="32"/>
    </row>
    <row r="16" spans="1:5" x14ac:dyDescent="0.2">
      <c r="A16" s="83" t="s">
        <v>460</v>
      </c>
      <c r="B16" s="84"/>
      <c r="C16" s="157">
        <v>9745.4399000000012</v>
      </c>
      <c r="D16" s="86">
        <v>2699</v>
      </c>
      <c r="E16" s="32"/>
    </row>
    <row r="17" spans="1:6" x14ac:dyDescent="0.2">
      <c r="A17" s="83" t="s">
        <v>453</v>
      </c>
      <c r="B17" s="84"/>
      <c r="C17" s="157">
        <v>140516.65378999998</v>
      </c>
      <c r="D17" s="86">
        <v>244161</v>
      </c>
      <c r="E17" s="32"/>
    </row>
    <row r="18" spans="1:6" x14ac:dyDescent="0.2">
      <c r="A18" s="83" t="s">
        <v>454</v>
      </c>
      <c r="B18" s="84"/>
      <c r="C18" s="157">
        <v>87476.817939999994</v>
      </c>
      <c r="D18" s="86">
        <v>49639</v>
      </c>
      <c r="F18" s="32"/>
    </row>
    <row r="19" spans="1:6" x14ac:dyDescent="0.2">
      <c r="A19" s="83" t="s">
        <v>455</v>
      </c>
      <c r="B19" s="84"/>
      <c r="C19" s="157">
        <v>600497.15132000006</v>
      </c>
      <c r="D19" s="86">
        <v>467031</v>
      </c>
      <c r="E19" s="32"/>
    </row>
    <row r="20" spans="1:6" x14ac:dyDescent="0.2">
      <c r="A20" s="83" t="s">
        <v>461</v>
      </c>
      <c r="B20" s="84"/>
      <c r="C20" s="157">
        <v>47416.408949999997</v>
      </c>
      <c r="D20" s="86">
        <v>48632</v>
      </c>
    </row>
    <row r="21" spans="1:6" x14ac:dyDescent="0.2">
      <c r="A21" s="83" t="s">
        <v>456</v>
      </c>
      <c r="B21" s="84"/>
      <c r="C21" s="157"/>
      <c r="D21" s="86"/>
    </row>
    <row r="22" spans="1:6" ht="13.5" x14ac:dyDescent="0.2">
      <c r="A22" s="117" t="s">
        <v>463</v>
      </c>
      <c r="B22" s="84"/>
      <c r="C22" s="156">
        <v>-260647.49603999997</v>
      </c>
      <c r="D22" s="115">
        <v>-212503</v>
      </c>
    </row>
    <row r="23" spans="1:6" x14ac:dyDescent="0.2">
      <c r="A23" s="83" t="s">
        <v>457</v>
      </c>
      <c r="B23" s="84"/>
      <c r="C23" s="157"/>
      <c r="D23" s="86"/>
    </row>
    <row r="24" spans="1:6" x14ac:dyDescent="0.2">
      <c r="A24" s="83" t="s">
        <v>464</v>
      </c>
      <c r="B24" s="84"/>
      <c r="C24" s="157">
        <v>-198805.22096999999</v>
      </c>
      <c r="D24" s="86">
        <v>-188963</v>
      </c>
      <c r="E24" s="32"/>
    </row>
    <row r="25" spans="1:6" x14ac:dyDescent="0.2">
      <c r="A25" s="83" t="s">
        <v>465</v>
      </c>
      <c r="B25" s="84"/>
      <c r="C25" s="157">
        <v>-10049.219789999999</v>
      </c>
      <c r="D25" s="86">
        <v>-6382</v>
      </c>
      <c r="E25" s="32"/>
    </row>
    <row r="26" spans="1:6" x14ac:dyDescent="0.2">
      <c r="A26" s="83" t="s">
        <v>469</v>
      </c>
      <c r="B26" s="84"/>
      <c r="C26" s="157">
        <v>-1693.8728700000001</v>
      </c>
      <c r="D26" s="86">
        <v>-1125</v>
      </c>
      <c r="E26" s="32"/>
      <c r="F26" s="32"/>
    </row>
    <row r="27" spans="1:6" x14ac:dyDescent="0.2">
      <c r="A27" s="83" t="s">
        <v>466</v>
      </c>
      <c r="B27" s="84"/>
      <c r="C27" s="157">
        <v>-21604.643359999998</v>
      </c>
      <c r="D27" s="86">
        <v>-4689</v>
      </c>
    </row>
    <row r="28" spans="1:6" x14ac:dyDescent="0.2">
      <c r="A28" s="83" t="s">
        <v>468</v>
      </c>
      <c r="B28" s="84"/>
      <c r="C28" s="157">
        <v>-28442.609049999999</v>
      </c>
      <c r="D28" s="86">
        <v>-11034</v>
      </c>
    </row>
    <row r="29" spans="1:6" ht="25.5" x14ac:dyDescent="0.2">
      <c r="A29" s="83" t="s">
        <v>467</v>
      </c>
      <c r="B29" s="84"/>
      <c r="C29" s="157">
        <v>-51.93</v>
      </c>
      <c r="D29" s="86">
        <v>-310</v>
      </c>
    </row>
    <row r="30" spans="1:6" ht="13.5" x14ac:dyDescent="0.25">
      <c r="A30" s="117" t="s">
        <v>409</v>
      </c>
      <c r="B30" s="89"/>
      <c r="C30" s="158">
        <v>4390524.3435500013</v>
      </c>
      <c r="D30" s="116">
        <v>-5284718</v>
      </c>
    </row>
    <row r="31" spans="1:6" x14ac:dyDescent="0.2">
      <c r="A31" s="83" t="s">
        <v>426</v>
      </c>
      <c r="B31" s="84"/>
      <c r="C31" s="157">
        <v>-2659963.7704600003</v>
      </c>
      <c r="D31" s="86">
        <v>-2485600</v>
      </c>
    </row>
    <row r="32" spans="1:6" x14ac:dyDescent="0.2">
      <c r="A32" s="83" t="s">
        <v>427</v>
      </c>
      <c r="B32" s="84"/>
      <c r="C32" s="159"/>
      <c r="D32" s="35"/>
    </row>
    <row r="33" spans="1:6" x14ac:dyDescent="0.2">
      <c r="A33" s="83" t="s">
        <v>428</v>
      </c>
      <c r="B33" s="84"/>
      <c r="C33" s="157">
        <v>-5021981.4289299995</v>
      </c>
      <c r="D33" s="86">
        <v>-6083234</v>
      </c>
      <c r="F33" s="32"/>
    </row>
    <row r="34" spans="1:6" x14ac:dyDescent="0.2">
      <c r="A34" s="83" t="s">
        <v>429</v>
      </c>
      <c r="B34" s="84"/>
      <c r="C34" s="157">
        <v>11121919.33265</v>
      </c>
      <c r="D34" s="86">
        <v>5229071</v>
      </c>
    </row>
    <row r="35" spans="1:6" x14ac:dyDescent="0.2">
      <c r="A35" s="83" t="s">
        <v>430</v>
      </c>
      <c r="B35" s="84"/>
      <c r="C35" s="157">
        <v>-2163480.2560999999</v>
      </c>
      <c r="D35" s="86">
        <v>-1945480</v>
      </c>
      <c r="F35" s="32"/>
    </row>
    <row r="36" spans="1:6" x14ac:dyDescent="0.2">
      <c r="A36" s="83" t="s">
        <v>431</v>
      </c>
      <c r="B36" s="84"/>
      <c r="C36" s="157">
        <v>3113056.7015200001</v>
      </c>
      <c r="D36" s="86">
        <v>0</v>
      </c>
    </row>
    <row r="37" spans="1:6" x14ac:dyDescent="0.2">
      <c r="A37" s="83" t="s">
        <v>432</v>
      </c>
      <c r="B37" s="84"/>
      <c r="C37" s="157"/>
      <c r="D37" s="35">
        <v>0</v>
      </c>
    </row>
    <row r="38" spans="1:6" x14ac:dyDescent="0.2">
      <c r="A38" s="83" t="s">
        <v>433</v>
      </c>
      <c r="B38" s="84"/>
      <c r="C38" s="159"/>
      <c r="D38" s="35"/>
    </row>
    <row r="39" spans="1:6" x14ac:dyDescent="0.2">
      <c r="A39" s="83" t="s">
        <v>434</v>
      </c>
      <c r="B39" s="84"/>
      <c r="C39" s="159">
        <v>973.76486999999997</v>
      </c>
      <c r="D39" s="35">
        <v>525</v>
      </c>
    </row>
    <row r="40" spans="1:6" ht="13.5" x14ac:dyDescent="0.25">
      <c r="A40" s="117" t="s">
        <v>410</v>
      </c>
      <c r="B40" s="118"/>
      <c r="C40" s="160">
        <v>2091000.0447399998</v>
      </c>
      <c r="D40" s="119">
        <v>38000</v>
      </c>
    </row>
    <row r="41" spans="1:6" x14ac:dyDescent="0.2">
      <c r="A41" s="83" t="s">
        <v>435</v>
      </c>
      <c r="B41" s="84"/>
      <c r="C41" s="157"/>
      <c r="D41" s="86"/>
    </row>
    <row r="42" spans="1:6" x14ac:dyDescent="0.2">
      <c r="A42" s="83" t="s">
        <v>436</v>
      </c>
      <c r="B42" s="84"/>
      <c r="C42" s="157">
        <v>2091000.0447399998</v>
      </c>
      <c r="D42" s="86">
        <v>38000</v>
      </c>
    </row>
    <row r="43" spans="1:6" x14ac:dyDescent="0.2">
      <c r="A43" s="83" t="s">
        <v>437</v>
      </c>
      <c r="B43" s="84"/>
      <c r="C43" s="157"/>
      <c r="D43" s="86"/>
    </row>
    <row r="44" spans="1:6" ht="13.5" x14ac:dyDescent="0.2">
      <c r="A44" s="117" t="s">
        <v>438</v>
      </c>
      <c r="B44" s="84"/>
      <c r="C44" s="160">
        <v>-220556.89216999998</v>
      </c>
      <c r="D44" s="119">
        <v>-160878</v>
      </c>
    </row>
    <row r="45" spans="1:6" ht="13.5" x14ac:dyDescent="0.25">
      <c r="A45" s="117" t="s">
        <v>411</v>
      </c>
      <c r="B45" s="118"/>
      <c r="C45" s="158">
        <v>7359508.9636200015</v>
      </c>
      <c r="D45" s="116">
        <v>-4457147</v>
      </c>
      <c r="E45" s="32"/>
    </row>
    <row r="46" spans="1:6" x14ac:dyDescent="0.2">
      <c r="A46" s="87"/>
      <c r="B46" s="84"/>
      <c r="C46" s="157"/>
      <c r="D46" s="86"/>
    </row>
    <row r="47" spans="1:6" x14ac:dyDescent="0.2">
      <c r="A47" s="83" t="s">
        <v>439</v>
      </c>
      <c r="B47" s="84"/>
      <c r="C47" s="157">
        <v>0</v>
      </c>
      <c r="D47" s="86">
        <v>0</v>
      </c>
    </row>
    <row r="48" spans="1:6" x14ac:dyDescent="0.2">
      <c r="A48" s="87"/>
      <c r="B48" s="84"/>
      <c r="C48" s="157"/>
      <c r="D48" s="86"/>
    </row>
    <row r="49" spans="1:5" ht="25.5" x14ac:dyDescent="0.2">
      <c r="A49" s="88" t="s">
        <v>440</v>
      </c>
      <c r="B49" s="90"/>
      <c r="C49" s="161">
        <v>7359508.9636200015</v>
      </c>
      <c r="D49" s="91">
        <v>-4457147</v>
      </c>
      <c r="E49" s="32"/>
    </row>
    <row r="50" spans="1:5" x14ac:dyDescent="0.2">
      <c r="A50" s="87"/>
      <c r="B50" s="84"/>
      <c r="C50" s="157"/>
      <c r="D50" s="86"/>
    </row>
    <row r="51" spans="1:5" x14ac:dyDescent="0.2">
      <c r="A51" s="83" t="s">
        <v>441</v>
      </c>
      <c r="B51" s="84"/>
      <c r="C51" s="157"/>
      <c r="D51" s="86"/>
    </row>
    <row r="52" spans="1:5" x14ac:dyDescent="0.2">
      <c r="A52" s="83" t="s">
        <v>442</v>
      </c>
      <c r="B52" s="84"/>
      <c r="C52" s="159"/>
      <c r="D52" s="35">
        <v>0</v>
      </c>
    </row>
    <row r="53" spans="1:5" x14ac:dyDescent="0.2">
      <c r="A53" s="83" t="s">
        <v>443</v>
      </c>
      <c r="B53" s="84"/>
      <c r="C53" s="159">
        <v>-5348.6144999999997</v>
      </c>
      <c r="D53" s="35">
        <v>139600</v>
      </c>
    </row>
    <row r="54" spans="1:5" x14ac:dyDescent="0.2">
      <c r="A54" s="83" t="s">
        <v>412</v>
      </c>
      <c r="B54" s="84"/>
      <c r="C54" s="157"/>
      <c r="D54" s="86"/>
    </row>
    <row r="55" spans="1:5" x14ac:dyDescent="0.2">
      <c r="A55" s="83" t="s">
        <v>444</v>
      </c>
      <c r="B55" s="84"/>
      <c r="C55" s="157"/>
      <c r="D55" s="86"/>
    </row>
    <row r="56" spans="1:5" x14ac:dyDescent="0.2">
      <c r="A56" s="88" t="s">
        <v>445</v>
      </c>
      <c r="B56" s="92"/>
      <c r="C56" s="161">
        <v>-5348.6144999999997</v>
      </c>
      <c r="D56" s="91">
        <v>139600</v>
      </c>
    </row>
    <row r="57" spans="1:5" x14ac:dyDescent="0.2">
      <c r="A57" s="87"/>
      <c r="B57" s="84"/>
      <c r="C57" s="157"/>
      <c r="D57" s="86"/>
    </row>
    <row r="58" spans="1:5" x14ac:dyDescent="0.2">
      <c r="A58" s="83" t="s">
        <v>446</v>
      </c>
      <c r="B58" s="84"/>
      <c r="C58" s="157"/>
      <c r="D58" s="86"/>
    </row>
    <row r="59" spans="1:5" x14ac:dyDescent="0.2">
      <c r="A59" s="83" t="s">
        <v>447</v>
      </c>
      <c r="B59" s="84"/>
      <c r="C59" s="157">
        <v>-5675477.9809999997</v>
      </c>
      <c r="D59" s="86">
        <v>2271570</v>
      </c>
    </row>
    <row r="60" spans="1:5" x14ac:dyDescent="0.2">
      <c r="A60" s="83" t="s">
        <v>414</v>
      </c>
      <c r="B60" s="84"/>
      <c r="C60" s="157"/>
      <c r="D60" s="86"/>
    </row>
    <row r="61" spans="1:5" x14ac:dyDescent="0.2">
      <c r="A61" s="83" t="s">
        <v>448</v>
      </c>
      <c r="B61" s="84"/>
      <c r="C61" s="157"/>
      <c r="D61" s="86"/>
    </row>
    <row r="62" spans="1:5" x14ac:dyDescent="0.2">
      <c r="A62" s="83" t="s">
        <v>449</v>
      </c>
      <c r="B62" s="84"/>
      <c r="C62" s="157"/>
      <c r="D62" s="86"/>
    </row>
    <row r="63" spans="1:5" x14ac:dyDescent="0.2">
      <c r="A63" s="83" t="s">
        <v>450</v>
      </c>
      <c r="B63" s="84"/>
      <c r="C63" s="157"/>
      <c r="D63" s="86"/>
    </row>
    <row r="64" spans="1:5" x14ac:dyDescent="0.2">
      <c r="A64" s="83" t="s">
        <v>413</v>
      </c>
      <c r="B64" s="84"/>
      <c r="C64" s="157"/>
      <c r="D64" s="86"/>
    </row>
    <row r="65" spans="1:6" x14ac:dyDescent="0.2">
      <c r="A65" s="88" t="s">
        <v>451</v>
      </c>
      <c r="B65" s="90"/>
      <c r="C65" s="161">
        <v>-5675477.9809999997</v>
      </c>
      <c r="D65" s="91">
        <v>2271570</v>
      </c>
    </row>
    <row r="66" spans="1:6" x14ac:dyDescent="0.2">
      <c r="A66" s="87"/>
      <c r="B66" s="84"/>
      <c r="C66" s="157"/>
      <c r="D66" s="86"/>
      <c r="F66" s="32"/>
    </row>
    <row r="67" spans="1:6" x14ac:dyDescent="0.2">
      <c r="A67" s="83" t="s">
        <v>415</v>
      </c>
      <c r="B67" s="84"/>
      <c r="C67" s="162">
        <v>1678682.3681200016</v>
      </c>
      <c r="D67" s="93">
        <v>-2045977</v>
      </c>
    </row>
    <row r="68" spans="1:6" x14ac:dyDescent="0.2">
      <c r="A68" s="87"/>
      <c r="B68" s="84"/>
      <c r="C68" s="157"/>
      <c r="D68" s="86"/>
    </row>
    <row r="69" spans="1:6" x14ac:dyDescent="0.2">
      <c r="A69" s="83" t="s">
        <v>416</v>
      </c>
      <c r="B69" s="84"/>
      <c r="C69" s="157">
        <v>839952</v>
      </c>
      <c r="D69" s="86">
        <v>2478715</v>
      </c>
      <c r="E69" s="32">
        <f>C70-C69-C67</f>
        <v>-0.36812000162899494</v>
      </c>
      <c r="F69" s="32">
        <f>D70-D69-D67</f>
        <v>0</v>
      </c>
    </row>
    <row r="70" spans="1:6" x14ac:dyDescent="0.2">
      <c r="A70" s="83" t="s">
        <v>417</v>
      </c>
      <c r="B70" s="84"/>
      <c r="C70" s="157">
        <v>2518634</v>
      </c>
      <c r="D70" s="86">
        <v>432738</v>
      </c>
      <c r="F70" s="32"/>
    </row>
    <row r="71" spans="1:6" x14ac:dyDescent="0.2">
      <c r="A71" s="83"/>
      <c r="B71" s="84"/>
      <c r="C71" s="157"/>
      <c r="D71" s="86"/>
    </row>
    <row r="72" spans="1:6" x14ac:dyDescent="0.2">
      <c r="A72" s="83" t="s">
        <v>452</v>
      </c>
      <c r="B72" s="84"/>
      <c r="C72" s="157">
        <v>-8651.6381699999947</v>
      </c>
      <c r="D72" s="86">
        <v>-24656</v>
      </c>
    </row>
    <row r="73" spans="1:6" x14ac:dyDescent="0.2">
      <c r="C73" s="163"/>
    </row>
    <row r="74" spans="1:6" s="10" customFormat="1" ht="20.25" customHeight="1" x14ac:dyDescent="0.2">
      <c r="A74" s="24" t="s">
        <v>501</v>
      </c>
      <c r="B74" s="10" t="s">
        <v>508</v>
      </c>
      <c r="C74" s="164"/>
      <c r="D74" s="19"/>
      <c r="F74" s="19"/>
    </row>
    <row r="75" spans="1:6" s="10" customFormat="1" ht="25.5" customHeight="1" x14ac:dyDescent="0.2">
      <c r="A75" s="50" t="s">
        <v>422</v>
      </c>
      <c r="B75" s="10" t="s">
        <v>508</v>
      </c>
      <c r="C75" s="164"/>
      <c r="F75" s="19"/>
    </row>
    <row r="76" spans="1:6" s="10" customFormat="1" ht="20.25" customHeight="1" x14ac:dyDescent="0.2">
      <c r="A76" s="24" t="s">
        <v>420</v>
      </c>
      <c r="B76" s="10" t="s">
        <v>508</v>
      </c>
      <c r="C76" s="165"/>
    </row>
    <row r="77" spans="1:6" s="10" customFormat="1" x14ac:dyDescent="0.2">
      <c r="A77" s="24"/>
      <c r="C77" s="165"/>
    </row>
    <row r="78" spans="1:6" s="10" customFormat="1" x14ac:dyDescent="0.2">
      <c r="A78" s="33" t="s">
        <v>418</v>
      </c>
      <c r="C78" s="164"/>
    </row>
    <row r="79" spans="1:6" s="10" customFormat="1" x14ac:dyDescent="0.2">
      <c r="A79" s="24" t="s">
        <v>250</v>
      </c>
      <c r="B79" s="4"/>
      <c r="C79" s="163"/>
      <c r="D79" s="4"/>
      <c r="E79" s="4"/>
    </row>
  </sheetData>
  <mergeCells count="4"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5"/>
  <sheetViews>
    <sheetView topLeftCell="A22" workbookViewId="0">
      <selection activeCell="D17" sqref="D17"/>
    </sheetView>
  </sheetViews>
  <sheetFormatPr defaultRowHeight="12.75" x14ac:dyDescent="0.2"/>
  <cols>
    <col min="1" max="1" width="50.42578125" style="4" customWidth="1"/>
    <col min="2" max="2" width="12.28515625" style="4" customWidth="1"/>
    <col min="3" max="3" width="18.42578125" style="4" customWidth="1"/>
    <col min="4" max="4" width="12.7109375" style="4" customWidth="1"/>
    <col min="5" max="5" width="13.42578125" style="4" customWidth="1"/>
    <col min="6" max="6" width="11.28515625" style="4" bestFit="1" customWidth="1"/>
    <col min="7" max="7" width="12.7109375" style="4" customWidth="1"/>
    <col min="8" max="8" width="13.85546875" style="4" customWidth="1"/>
    <col min="9" max="16384" width="9.140625" style="1"/>
  </cols>
  <sheetData>
    <row r="1" spans="1:8" ht="23.25" customHeight="1" x14ac:dyDescent="0.2">
      <c r="A1" s="54"/>
      <c r="E1" s="66"/>
      <c r="F1" s="66"/>
      <c r="G1" s="66"/>
      <c r="H1" s="54" t="s">
        <v>372</v>
      </c>
    </row>
    <row r="2" spans="1:8" x14ac:dyDescent="0.2">
      <c r="H2" s="4" t="s">
        <v>373</v>
      </c>
    </row>
    <row r="3" spans="1:8" x14ac:dyDescent="0.2">
      <c r="A3" s="166" t="s">
        <v>374</v>
      </c>
      <c r="B3" s="166"/>
      <c r="C3" s="166"/>
      <c r="D3" s="166"/>
      <c r="E3" s="166"/>
      <c r="F3" s="166"/>
      <c r="G3" s="166"/>
      <c r="H3" s="166"/>
    </row>
    <row r="4" spans="1:8" x14ac:dyDescent="0.2">
      <c r="A4" s="166" t="s">
        <v>272</v>
      </c>
      <c r="B4" s="166"/>
      <c r="C4" s="166"/>
      <c r="D4" s="166"/>
      <c r="E4" s="166"/>
      <c r="F4" s="166"/>
      <c r="G4" s="166"/>
      <c r="H4" s="166"/>
    </row>
    <row r="5" spans="1:8" x14ac:dyDescent="0.2">
      <c r="A5" s="166" t="s">
        <v>262</v>
      </c>
      <c r="B5" s="166"/>
      <c r="C5" s="166"/>
      <c r="D5" s="166"/>
      <c r="E5" s="166"/>
      <c r="F5" s="166"/>
      <c r="G5" s="166"/>
      <c r="H5" s="166"/>
    </row>
    <row r="6" spans="1:8" x14ac:dyDescent="0.2">
      <c r="A6" s="167" t="s">
        <v>505</v>
      </c>
      <c r="B6" s="167"/>
      <c r="C6" s="167"/>
      <c r="D6" s="167"/>
      <c r="E6" s="167"/>
      <c r="F6" s="167"/>
      <c r="G6" s="167"/>
      <c r="H6" s="167"/>
    </row>
    <row r="7" spans="1:8" x14ac:dyDescent="0.2">
      <c r="G7" s="7" t="s">
        <v>375</v>
      </c>
    </row>
    <row r="8" spans="1:8" s="2" customFormat="1" ht="25.5" x14ac:dyDescent="0.2">
      <c r="A8" s="5"/>
      <c r="B8" s="170" t="s">
        <v>376</v>
      </c>
      <c r="C8" s="170"/>
      <c r="D8" s="170"/>
      <c r="E8" s="170"/>
      <c r="F8" s="170"/>
      <c r="G8" s="67" t="s">
        <v>377</v>
      </c>
      <c r="H8" s="67" t="s">
        <v>378</v>
      </c>
    </row>
    <row r="9" spans="1:8" ht="38.25" x14ac:dyDescent="0.2">
      <c r="A9" s="5"/>
      <c r="B9" s="67" t="s">
        <v>361</v>
      </c>
      <c r="C9" s="67" t="s">
        <v>288</v>
      </c>
      <c r="D9" s="67" t="s">
        <v>364</v>
      </c>
      <c r="E9" s="67" t="s">
        <v>379</v>
      </c>
      <c r="F9" s="67" t="s">
        <v>273</v>
      </c>
      <c r="G9" s="68"/>
      <c r="H9" s="68"/>
    </row>
    <row r="10" spans="1:8" x14ac:dyDescent="0.2">
      <c r="A10" s="69">
        <v>1</v>
      </c>
      <c r="B10" s="69">
        <v>2</v>
      </c>
      <c r="C10" s="69">
        <v>3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</row>
    <row r="11" spans="1:8" x14ac:dyDescent="0.2">
      <c r="A11" s="70" t="s">
        <v>380</v>
      </c>
      <c r="B11" s="113">
        <v>11240188</v>
      </c>
      <c r="C11" s="114">
        <v>576714</v>
      </c>
      <c r="D11" s="114">
        <v>37605</v>
      </c>
      <c r="E11" s="114">
        <v>6608779</v>
      </c>
      <c r="F11" s="72">
        <v>18463286</v>
      </c>
      <c r="G11" s="71"/>
      <c r="H11" s="72">
        <v>18463286</v>
      </c>
    </row>
    <row r="12" spans="1:8" x14ac:dyDescent="0.2">
      <c r="A12" s="70" t="s">
        <v>381</v>
      </c>
      <c r="B12" s="73"/>
      <c r="C12" s="74"/>
      <c r="D12" s="74"/>
      <c r="E12" s="74">
        <v>335251</v>
      </c>
      <c r="F12" s="72">
        <v>335251</v>
      </c>
      <c r="G12" s="75"/>
      <c r="H12" s="72">
        <v>335251</v>
      </c>
    </row>
    <row r="13" spans="1:8" x14ac:dyDescent="0.2">
      <c r="A13" s="70" t="s">
        <v>382</v>
      </c>
      <c r="B13" s="73"/>
      <c r="C13" s="74"/>
      <c r="D13" s="74"/>
      <c r="E13" s="74"/>
      <c r="F13" s="72">
        <v>0</v>
      </c>
      <c r="G13" s="76"/>
      <c r="H13" s="72">
        <v>0</v>
      </c>
    </row>
    <row r="14" spans="1:8" x14ac:dyDescent="0.2">
      <c r="A14" s="70" t="s">
        <v>383</v>
      </c>
      <c r="B14" s="73"/>
      <c r="C14" s="74"/>
      <c r="D14" s="74">
        <v>-37605</v>
      </c>
      <c r="E14" s="74"/>
      <c r="F14" s="72">
        <v>-37605</v>
      </c>
      <c r="G14" s="75"/>
      <c r="H14" s="72">
        <v>-37605</v>
      </c>
    </row>
    <row r="15" spans="1:8" ht="25.5" x14ac:dyDescent="0.2">
      <c r="A15" s="70" t="s">
        <v>384</v>
      </c>
      <c r="B15" s="73"/>
      <c r="C15" s="74">
        <v>-1416525</v>
      </c>
      <c r="D15" s="74"/>
      <c r="E15" s="74"/>
      <c r="F15" s="72">
        <v>-1416525</v>
      </c>
      <c r="G15" s="75"/>
      <c r="H15" s="72">
        <v>-1416525</v>
      </c>
    </row>
    <row r="16" spans="1:8" x14ac:dyDescent="0.2">
      <c r="A16" s="70" t="s">
        <v>385</v>
      </c>
      <c r="B16" s="73"/>
      <c r="C16" s="74"/>
      <c r="D16" s="74"/>
      <c r="E16" s="74"/>
      <c r="F16" s="72">
        <v>0</v>
      </c>
      <c r="G16" s="75"/>
      <c r="H16" s="72">
        <v>0</v>
      </c>
    </row>
    <row r="17" spans="1:8" x14ac:dyDescent="0.2">
      <c r="A17" s="70" t="s">
        <v>386</v>
      </c>
      <c r="B17" s="73"/>
      <c r="C17" s="74"/>
      <c r="D17" s="74">
        <v>715359</v>
      </c>
      <c r="E17" s="74"/>
      <c r="F17" s="72">
        <v>715359</v>
      </c>
      <c r="G17" s="75"/>
      <c r="H17" s="72">
        <v>715359</v>
      </c>
    </row>
    <row r="18" spans="1:8" ht="25.5" x14ac:dyDescent="0.2">
      <c r="A18" s="70" t="s">
        <v>387</v>
      </c>
      <c r="B18" s="73"/>
      <c r="C18" s="74"/>
      <c r="D18" s="74"/>
      <c r="E18" s="74"/>
      <c r="F18" s="72">
        <v>0</v>
      </c>
      <c r="G18" s="75"/>
      <c r="H18" s="72">
        <v>0</v>
      </c>
    </row>
    <row r="19" spans="1:8" x14ac:dyDescent="0.2">
      <c r="A19" s="70" t="s">
        <v>388</v>
      </c>
      <c r="B19" s="73"/>
      <c r="C19" s="74"/>
      <c r="D19" s="74"/>
      <c r="E19" s="74">
        <v>4020462</v>
      </c>
      <c r="F19" s="72">
        <v>4020462</v>
      </c>
      <c r="G19" s="75"/>
      <c r="H19" s="72">
        <v>4020462</v>
      </c>
    </row>
    <row r="20" spans="1:8" x14ac:dyDescent="0.2">
      <c r="A20" s="70" t="s">
        <v>389</v>
      </c>
      <c r="B20" s="73"/>
      <c r="C20" s="74"/>
      <c r="D20" s="74"/>
      <c r="E20" s="74"/>
      <c r="F20" s="72">
        <v>0</v>
      </c>
      <c r="G20" s="75"/>
      <c r="H20" s="72">
        <v>0</v>
      </c>
    </row>
    <row r="21" spans="1:8" x14ac:dyDescent="0.2">
      <c r="A21" s="70" t="s">
        <v>390</v>
      </c>
      <c r="B21" s="73"/>
      <c r="C21" s="74"/>
      <c r="D21" s="74"/>
      <c r="E21" s="74">
        <v>-1999991</v>
      </c>
      <c r="F21" s="72">
        <v>-1999991</v>
      </c>
      <c r="G21" s="75"/>
      <c r="H21" s="72">
        <v>-1999991</v>
      </c>
    </row>
    <row r="22" spans="1:8" x14ac:dyDescent="0.2">
      <c r="A22" s="70" t="s">
        <v>391</v>
      </c>
      <c r="B22" s="73"/>
      <c r="C22" s="74"/>
      <c r="D22" s="74"/>
      <c r="E22" s="74"/>
      <c r="F22" s="72">
        <v>0</v>
      </c>
      <c r="G22" s="75"/>
      <c r="H22" s="72">
        <v>0</v>
      </c>
    </row>
    <row r="23" spans="1:8" x14ac:dyDescent="0.2">
      <c r="A23" s="70" t="s">
        <v>392</v>
      </c>
      <c r="B23" s="73"/>
      <c r="C23" s="74"/>
      <c r="D23" s="74"/>
      <c r="E23" s="74"/>
      <c r="F23" s="72">
        <v>0</v>
      </c>
      <c r="G23" s="75"/>
      <c r="H23" s="72">
        <v>0</v>
      </c>
    </row>
    <row r="24" spans="1:8" x14ac:dyDescent="0.2">
      <c r="A24" s="70" t="s">
        <v>393</v>
      </c>
      <c r="B24" s="73"/>
      <c r="C24" s="74"/>
      <c r="D24" s="74"/>
      <c r="E24" s="74"/>
      <c r="F24" s="72">
        <v>0</v>
      </c>
      <c r="G24" s="76"/>
      <c r="H24" s="72">
        <v>0</v>
      </c>
    </row>
    <row r="25" spans="1:8" x14ac:dyDescent="0.2">
      <c r="A25" s="70" t="s">
        <v>285</v>
      </c>
      <c r="B25" s="73"/>
      <c r="C25" s="74"/>
      <c r="D25" s="74"/>
      <c r="E25" s="74"/>
      <c r="F25" s="72">
        <v>0</v>
      </c>
      <c r="G25" s="75"/>
      <c r="H25" s="72">
        <v>0</v>
      </c>
    </row>
    <row r="26" spans="1:8" x14ac:dyDescent="0.2">
      <c r="A26" s="70" t="s">
        <v>394</v>
      </c>
      <c r="B26" s="73"/>
      <c r="C26" s="74"/>
      <c r="D26" s="74"/>
      <c r="E26" s="74"/>
      <c r="F26" s="72">
        <v>0</v>
      </c>
      <c r="G26" s="75"/>
      <c r="H26" s="72">
        <v>0</v>
      </c>
    </row>
    <row r="27" spans="1:8" x14ac:dyDescent="0.2">
      <c r="A27" s="70" t="s">
        <v>395</v>
      </c>
      <c r="B27" s="73"/>
      <c r="C27" s="74"/>
      <c r="D27" s="74"/>
      <c r="E27" s="74"/>
      <c r="F27" s="72">
        <v>0</v>
      </c>
      <c r="G27" s="75"/>
      <c r="H27" s="72">
        <v>0</v>
      </c>
    </row>
    <row r="28" spans="1:8" x14ac:dyDescent="0.2">
      <c r="A28" s="70" t="s">
        <v>396</v>
      </c>
      <c r="B28" s="73"/>
      <c r="C28" s="74"/>
      <c r="D28" s="74"/>
      <c r="E28" s="74"/>
      <c r="F28" s="72">
        <v>0</v>
      </c>
      <c r="G28" s="75"/>
      <c r="H28" s="72">
        <v>0</v>
      </c>
    </row>
    <row r="29" spans="1:8" x14ac:dyDescent="0.2">
      <c r="A29" s="70" t="s">
        <v>397</v>
      </c>
      <c r="B29" s="113">
        <v>11240188</v>
      </c>
      <c r="C29" s="113">
        <v>-839811</v>
      </c>
      <c r="D29" s="113">
        <v>715359</v>
      </c>
      <c r="E29" s="113">
        <v>8964501</v>
      </c>
      <c r="F29" s="72">
        <v>20080237</v>
      </c>
      <c r="G29" s="75"/>
      <c r="H29" s="72">
        <v>20080237</v>
      </c>
    </row>
    <row r="30" spans="1:8" x14ac:dyDescent="0.2">
      <c r="A30" s="70" t="s">
        <v>381</v>
      </c>
      <c r="B30" s="73"/>
      <c r="C30" s="74"/>
      <c r="D30" s="74"/>
      <c r="E30" s="74"/>
      <c r="F30" s="72">
        <v>0</v>
      </c>
      <c r="G30" s="75"/>
      <c r="H30" s="72">
        <v>0</v>
      </c>
    </row>
    <row r="31" spans="1:8" x14ac:dyDescent="0.2">
      <c r="A31" s="70" t="s">
        <v>398</v>
      </c>
      <c r="B31" s="73"/>
      <c r="C31" s="74"/>
      <c r="D31" s="74"/>
      <c r="E31" s="74"/>
      <c r="F31" s="72">
        <v>0</v>
      </c>
      <c r="G31" s="75"/>
      <c r="H31" s="72">
        <v>0</v>
      </c>
    </row>
    <row r="32" spans="1:8" x14ac:dyDescent="0.2">
      <c r="A32" s="70" t="s">
        <v>383</v>
      </c>
      <c r="B32" s="73"/>
      <c r="C32" s="74"/>
      <c r="D32" s="74">
        <v>0</v>
      </c>
      <c r="E32" s="74"/>
      <c r="F32" s="72">
        <v>0</v>
      </c>
      <c r="G32" s="75"/>
      <c r="H32" s="72">
        <v>0</v>
      </c>
    </row>
    <row r="33" spans="1:8" ht="25.5" x14ac:dyDescent="0.2">
      <c r="A33" s="70" t="s">
        <v>384</v>
      </c>
      <c r="B33" s="73"/>
      <c r="C33" s="74">
        <v>277893</v>
      </c>
      <c r="D33" s="74"/>
      <c r="E33" s="74"/>
      <c r="F33" s="72">
        <v>277893</v>
      </c>
      <c r="G33" s="75"/>
      <c r="H33" s="72">
        <v>277893</v>
      </c>
    </row>
    <row r="34" spans="1:8" x14ac:dyDescent="0.2">
      <c r="A34" s="70" t="s">
        <v>385</v>
      </c>
      <c r="B34" s="73"/>
      <c r="C34" s="74"/>
      <c r="D34" s="74"/>
      <c r="E34" s="74"/>
      <c r="F34" s="72">
        <v>0</v>
      </c>
      <c r="G34" s="75"/>
      <c r="H34" s="72">
        <v>0</v>
      </c>
    </row>
    <row r="35" spans="1:8" x14ac:dyDescent="0.2">
      <c r="A35" s="70" t="s">
        <v>386</v>
      </c>
      <c r="B35" s="73"/>
      <c r="C35" s="74"/>
      <c r="D35" s="74">
        <v>11018</v>
      </c>
      <c r="E35" s="74"/>
      <c r="F35" s="72">
        <v>11018</v>
      </c>
      <c r="G35" s="75"/>
      <c r="H35" s="72">
        <v>11018</v>
      </c>
    </row>
    <row r="36" spans="1:8" ht="25.5" x14ac:dyDescent="0.2">
      <c r="A36" s="70" t="s">
        <v>387</v>
      </c>
      <c r="B36" s="73"/>
      <c r="C36" s="74"/>
      <c r="D36" s="74"/>
      <c r="E36" s="74"/>
      <c r="F36" s="72">
        <v>0</v>
      </c>
      <c r="G36" s="75"/>
      <c r="H36" s="72">
        <v>0</v>
      </c>
    </row>
    <row r="37" spans="1:8" x14ac:dyDescent="0.2">
      <c r="A37" s="70" t="s">
        <v>388</v>
      </c>
      <c r="B37" s="73"/>
      <c r="C37" s="74"/>
      <c r="D37" s="74"/>
      <c r="E37" s="74">
        <v>1025901</v>
      </c>
      <c r="F37" s="72">
        <v>1025901</v>
      </c>
      <c r="G37" s="75"/>
      <c r="H37" s="72">
        <v>1025901</v>
      </c>
    </row>
    <row r="38" spans="1:8" x14ac:dyDescent="0.2">
      <c r="A38" s="70" t="s">
        <v>389</v>
      </c>
      <c r="B38" s="73"/>
      <c r="C38" s="74"/>
      <c r="D38" s="74"/>
      <c r="E38" s="74"/>
      <c r="F38" s="72">
        <v>0</v>
      </c>
      <c r="G38" s="75"/>
      <c r="H38" s="72">
        <v>0</v>
      </c>
    </row>
    <row r="39" spans="1:8" x14ac:dyDescent="0.2">
      <c r="A39" s="70" t="s">
        <v>390</v>
      </c>
      <c r="B39" s="73"/>
      <c r="C39" s="74"/>
      <c r="D39" s="74"/>
      <c r="E39" s="143"/>
      <c r="F39" s="72">
        <v>0</v>
      </c>
      <c r="G39" s="75"/>
      <c r="H39" s="72">
        <v>0</v>
      </c>
    </row>
    <row r="40" spans="1:8" x14ac:dyDescent="0.2">
      <c r="A40" s="70" t="s">
        <v>391</v>
      </c>
      <c r="B40" s="73"/>
      <c r="C40" s="74"/>
      <c r="D40" s="74"/>
      <c r="E40" s="74"/>
      <c r="F40" s="72">
        <v>0</v>
      </c>
      <c r="G40" s="75"/>
      <c r="H40" s="72">
        <v>0</v>
      </c>
    </row>
    <row r="41" spans="1:8" x14ac:dyDescent="0.2">
      <c r="A41" s="70" t="s">
        <v>392</v>
      </c>
      <c r="B41" s="73"/>
      <c r="C41" s="74"/>
      <c r="D41" s="74"/>
      <c r="E41" s="74"/>
      <c r="F41" s="72">
        <v>0</v>
      </c>
      <c r="G41" s="75"/>
      <c r="H41" s="72">
        <v>0</v>
      </c>
    </row>
    <row r="42" spans="1:8" x14ac:dyDescent="0.2">
      <c r="A42" s="70" t="s">
        <v>393</v>
      </c>
      <c r="B42" s="73"/>
      <c r="C42" s="74"/>
      <c r="D42" s="74"/>
      <c r="E42" s="74"/>
      <c r="F42" s="72">
        <v>0</v>
      </c>
      <c r="G42" s="75"/>
      <c r="H42" s="72">
        <v>0</v>
      </c>
    </row>
    <row r="43" spans="1:8" x14ac:dyDescent="0.2">
      <c r="A43" s="70" t="s">
        <v>285</v>
      </c>
      <c r="B43" s="73"/>
      <c r="C43" s="74"/>
      <c r="D43" s="74"/>
      <c r="E43" s="74"/>
      <c r="F43" s="72">
        <v>0</v>
      </c>
      <c r="G43" s="75"/>
      <c r="H43" s="72">
        <v>0</v>
      </c>
    </row>
    <row r="44" spans="1:8" x14ac:dyDescent="0.2">
      <c r="A44" s="70" t="s">
        <v>399</v>
      </c>
      <c r="B44" s="73"/>
      <c r="C44" s="74"/>
      <c r="D44" s="74"/>
      <c r="E44" s="74"/>
      <c r="F44" s="72">
        <v>0</v>
      </c>
      <c r="G44" s="75"/>
      <c r="H44" s="72">
        <v>0</v>
      </c>
    </row>
    <row r="45" spans="1:8" x14ac:dyDescent="0.2">
      <c r="A45" s="70" t="s">
        <v>400</v>
      </c>
      <c r="B45" s="73"/>
      <c r="C45" s="74"/>
      <c r="D45" s="74"/>
      <c r="E45" s="74"/>
      <c r="F45" s="72">
        <v>0</v>
      </c>
      <c r="G45" s="75"/>
      <c r="H45" s="72">
        <v>0</v>
      </c>
    </row>
    <row r="46" spans="1:8" x14ac:dyDescent="0.2">
      <c r="A46" s="70" t="s">
        <v>401</v>
      </c>
      <c r="B46" s="73"/>
      <c r="C46" s="74"/>
      <c r="D46" s="74"/>
      <c r="E46" s="74"/>
      <c r="F46" s="72">
        <v>0</v>
      </c>
      <c r="G46" s="75"/>
      <c r="H46" s="72">
        <v>0</v>
      </c>
    </row>
    <row r="47" spans="1:8" x14ac:dyDescent="0.2">
      <c r="A47" s="70" t="s">
        <v>402</v>
      </c>
      <c r="B47" s="73"/>
      <c r="C47" s="74"/>
      <c r="D47" s="74"/>
      <c r="E47" s="74"/>
      <c r="F47" s="72">
        <v>0</v>
      </c>
      <c r="G47" s="75"/>
      <c r="H47" s="72">
        <v>0</v>
      </c>
    </row>
    <row r="48" spans="1:8" x14ac:dyDescent="0.2">
      <c r="A48" s="70" t="s">
        <v>403</v>
      </c>
      <c r="B48" s="77">
        <v>11240188</v>
      </c>
      <c r="C48" s="77">
        <v>-561918</v>
      </c>
      <c r="D48" s="77">
        <v>726377</v>
      </c>
      <c r="E48" s="77">
        <v>9990402</v>
      </c>
      <c r="F48" s="72">
        <v>21395049</v>
      </c>
      <c r="G48" s="77">
        <v>0</v>
      </c>
      <c r="H48" s="72">
        <v>21395049</v>
      </c>
    </row>
    <row r="50" spans="1:4" s="10" customFormat="1" ht="26.25" customHeight="1" x14ac:dyDescent="0.2">
      <c r="A50" s="169" t="s">
        <v>501</v>
      </c>
      <c r="B50" s="169"/>
      <c r="C50" s="19"/>
      <c r="D50" s="10" t="s">
        <v>507</v>
      </c>
    </row>
    <row r="51" spans="1:4" s="10" customFormat="1" ht="27" customHeight="1" x14ac:dyDescent="0.2">
      <c r="A51" s="168" t="s">
        <v>422</v>
      </c>
      <c r="B51" s="168"/>
      <c r="C51" s="19"/>
      <c r="D51" s="10" t="s">
        <v>507</v>
      </c>
    </row>
    <row r="52" spans="1:4" s="10" customFormat="1" ht="30.75" customHeight="1" x14ac:dyDescent="0.2">
      <c r="A52" s="169" t="s">
        <v>420</v>
      </c>
      <c r="B52" s="169"/>
      <c r="D52" s="10" t="s">
        <v>507</v>
      </c>
    </row>
    <row r="53" spans="1:4" s="10" customFormat="1" x14ac:dyDescent="0.2">
      <c r="A53" s="24"/>
    </row>
    <row r="54" spans="1:4" s="10" customFormat="1" x14ac:dyDescent="0.2">
      <c r="A54" s="33" t="s">
        <v>418</v>
      </c>
      <c r="C54" s="19"/>
    </row>
    <row r="55" spans="1:4" s="10" customFormat="1" x14ac:dyDescent="0.2">
      <c r="A55" s="24" t="s">
        <v>250</v>
      </c>
    </row>
  </sheetData>
  <mergeCells count="8">
    <mergeCell ref="A51:B51"/>
    <mergeCell ref="A52:B52"/>
    <mergeCell ref="A3:H3"/>
    <mergeCell ref="A4:H4"/>
    <mergeCell ref="A5:H5"/>
    <mergeCell ref="A6:H6"/>
    <mergeCell ref="B8:F8"/>
    <mergeCell ref="A50:B50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7"/>
  <sheetViews>
    <sheetView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16384" width="9.140625" style="10"/>
  </cols>
  <sheetData>
    <row r="1" spans="1:5" ht="48.75" customHeight="1" x14ac:dyDescent="0.2">
      <c r="C1" s="171" t="s">
        <v>336</v>
      </c>
      <c r="D1" s="172"/>
    </row>
    <row r="2" spans="1:5" ht="21" customHeight="1" x14ac:dyDescent="0.2">
      <c r="C2" s="8"/>
      <c r="D2" s="9" t="s">
        <v>337</v>
      </c>
    </row>
    <row r="3" spans="1:5" x14ac:dyDescent="0.2">
      <c r="A3" s="173" t="s">
        <v>278</v>
      </c>
      <c r="B3" s="173"/>
      <c r="C3" s="173"/>
      <c r="D3" s="173"/>
    </row>
    <row r="4" spans="1:5" x14ac:dyDescent="0.2">
      <c r="A4" s="167"/>
      <c r="B4" s="167"/>
      <c r="C4" s="167"/>
      <c r="D4" s="167"/>
    </row>
    <row r="5" spans="1:5" x14ac:dyDescent="0.2">
      <c r="A5" s="174" t="s">
        <v>272</v>
      </c>
      <c r="B5" s="174"/>
      <c r="C5" s="174"/>
      <c r="D5" s="174"/>
    </row>
    <row r="6" spans="1:5" x14ac:dyDescent="0.2">
      <c r="A6" s="167" t="s">
        <v>502</v>
      </c>
      <c r="B6" s="167"/>
      <c r="C6" s="167"/>
      <c r="D6" s="167"/>
    </row>
    <row r="7" spans="1:5" s="11" customFormat="1" x14ac:dyDescent="0.2">
      <c r="D7" s="12" t="s">
        <v>338</v>
      </c>
      <c r="E7"/>
    </row>
    <row r="8" spans="1:5" ht="38.25" x14ac:dyDescent="0.2">
      <c r="A8" s="13" t="s">
        <v>279</v>
      </c>
      <c r="B8" s="95" t="s">
        <v>339</v>
      </c>
      <c r="C8" s="13" t="s">
        <v>280</v>
      </c>
      <c r="D8" s="13" t="s">
        <v>281</v>
      </c>
    </row>
    <row r="9" spans="1:5" x14ac:dyDescent="0.2">
      <c r="A9" s="14">
        <v>1</v>
      </c>
      <c r="B9" s="96">
        <v>2</v>
      </c>
      <c r="C9" s="14">
        <v>3</v>
      </c>
      <c r="D9" s="14">
        <v>4</v>
      </c>
    </row>
    <row r="10" spans="1:5" x14ac:dyDescent="0.2">
      <c r="A10" s="15" t="s">
        <v>282</v>
      </c>
      <c r="B10" s="97"/>
      <c r="C10" s="29"/>
      <c r="D10" s="16"/>
    </row>
    <row r="11" spans="1:5" x14ac:dyDescent="0.2">
      <c r="A11" s="17" t="s">
        <v>340</v>
      </c>
      <c r="B11" s="98" t="s">
        <v>246</v>
      </c>
      <c r="C11" s="29">
        <f>SUM(C13:C14)</f>
        <v>577280</v>
      </c>
      <c r="D11" s="29">
        <f>SUM(D13:D14)</f>
        <v>188575</v>
      </c>
    </row>
    <row r="12" spans="1:5" x14ac:dyDescent="0.2">
      <c r="A12" s="17" t="s">
        <v>285</v>
      </c>
      <c r="B12" s="98" t="s">
        <v>371</v>
      </c>
      <c r="C12" s="16"/>
      <c r="D12" s="16"/>
    </row>
    <row r="13" spans="1:5" x14ac:dyDescent="0.2">
      <c r="A13" s="17" t="s">
        <v>30</v>
      </c>
      <c r="B13" s="98" t="s">
        <v>238</v>
      </c>
      <c r="C13" s="16"/>
      <c r="D13" s="16"/>
    </row>
    <row r="14" spans="1:5" ht="25.5" x14ac:dyDescent="0.2">
      <c r="A14" s="17" t="s">
        <v>31</v>
      </c>
      <c r="B14" s="98" t="s">
        <v>239</v>
      </c>
      <c r="C14" s="35">
        <v>577280</v>
      </c>
      <c r="D14" s="35">
        <v>188575</v>
      </c>
      <c r="E14" s="127" t="e">
        <f>#REF!+#REF!-C14</f>
        <v>#REF!</v>
      </c>
    </row>
    <row r="15" spans="1:5" x14ac:dyDescent="0.2">
      <c r="A15" s="17" t="s">
        <v>341</v>
      </c>
      <c r="B15" s="98">
        <v>2</v>
      </c>
      <c r="C15" s="35">
        <v>0</v>
      </c>
      <c r="D15" s="35">
        <v>0</v>
      </c>
    </row>
    <row r="16" spans="1:5" x14ac:dyDescent="0.2">
      <c r="A16" s="17" t="s">
        <v>347</v>
      </c>
      <c r="B16" s="98" t="s">
        <v>3</v>
      </c>
      <c r="C16" s="35">
        <v>19431</v>
      </c>
      <c r="D16" s="35">
        <v>780104</v>
      </c>
      <c r="E16" s="127" t="e">
        <f>#REF!-C16</f>
        <v>#REF!</v>
      </c>
    </row>
    <row r="17" spans="1:5" x14ac:dyDescent="0.2">
      <c r="A17" s="17" t="s">
        <v>285</v>
      </c>
      <c r="B17" s="98" t="s">
        <v>371</v>
      </c>
      <c r="C17" s="35"/>
      <c r="D17" s="35"/>
    </row>
    <row r="18" spans="1:5" x14ac:dyDescent="0.2">
      <c r="A18" s="17" t="s">
        <v>32</v>
      </c>
      <c r="B18" s="98" t="s">
        <v>243</v>
      </c>
      <c r="C18" s="35">
        <v>57</v>
      </c>
      <c r="D18" s="35">
        <v>790</v>
      </c>
      <c r="E18" s="127" t="e">
        <f>#REF!-C18</f>
        <v>#REF!</v>
      </c>
    </row>
    <row r="19" spans="1:5" x14ac:dyDescent="0.2">
      <c r="A19" s="17" t="s">
        <v>346</v>
      </c>
      <c r="B19" s="98" t="s">
        <v>342</v>
      </c>
      <c r="C19" s="35">
        <v>0</v>
      </c>
      <c r="D19" s="35"/>
    </row>
    <row r="20" spans="1:5" x14ac:dyDescent="0.2">
      <c r="A20" s="17" t="s">
        <v>285</v>
      </c>
      <c r="B20" s="98" t="s">
        <v>371</v>
      </c>
      <c r="C20" s="35"/>
      <c r="D20" s="35"/>
    </row>
    <row r="21" spans="1:5" x14ac:dyDescent="0.2">
      <c r="A21" s="17" t="s">
        <v>32</v>
      </c>
      <c r="B21" s="98" t="s">
        <v>330</v>
      </c>
      <c r="C21" s="35">
        <v>0</v>
      </c>
      <c r="D21" s="35"/>
    </row>
    <row r="22" spans="1:5" ht="25.5" x14ac:dyDescent="0.2">
      <c r="A22" s="17" t="s">
        <v>292</v>
      </c>
      <c r="B22" s="98" t="s">
        <v>301</v>
      </c>
      <c r="C22" s="35">
        <v>15583881</v>
      </c>
      <c r="D22" s="35">
        <v>3298663</v>
      </c>
      <c r="E22" s="127"/>
    </row>
    <row r="23" spans="1:5" x14ac:dyDescent="0.2">
      <c r="A23" s="17" t="s">
        <v>285</v>
      </c>
      <c r="B23" s="98"/>
      <c r="C23" s="35"/>
      <c r="D23" s="35"/>
    </row>
    <row r="24" spans="1:5" x14ac:dyDescent="0.2">
      <c r="A24" s="17" t="s">
        <v>32</v>
      </c>
      <c r="B24" s="98" t="s">
        <v>331</v>
      </c>
      <c r="C24" s="35">
        <v>100968</v>
      </c>
      <c r="D24" s="35">
        <v>25338</v>
      </c>
      <c r="E24" s="127"/>
    </row>
    <row r="25" spans="1:5" ht="25.5" x14ac:dyDescent="0.2">
      <c r="A25" s="17" t="s">
        <v>479</v>
      </c>
      <c r="B25" s="98" t="s">
        <v>302</v>
      </c>
      <c r="C25" s="35">
        <v>4906101</v>
      </c>
      <c r="D25" s="35">
        <v>7120029</v>
      </c>
      <c r="E25" s="127"/>
    </row>
    <row r="26" spans="1:5" x14ac:dyDescent="0.2">
      <c r="A26" s="17" t="s">
        <v>285</v>
      </c>
      <c r="B26" s="98" t="s">
        <v>371</v>
      </c>
      <c r="C26" s="35"/>
      <c r="D26" s="35"/>
    </row>
    <row r="27" spans="1:5" x14ac:dyDescent="0.2">
      <c r="A27" s="17" t="s">
        <v>33</v>
      </c>
      <c r="B27" s="98" t="s">
        <v>34</v>
      </c>
      <c r="C27" s="35">
        <v>70457</v>
      </c>
      <c r="D27" s="35">
        <v>71414</v>
      </c>
      <c r="E27" s="127"/>
    </row>
    <row r="28" spans="1:5" ht="25.5" x14ac:dyDescent="0.2">
      <c r="A28" s="17" t="s">
        <v>480</v>
      </c>
      <c r="B28" s="98" t="s">
        <v>303</v>
      </c>
      <c r="C28" s="35"/>
      <c r="D28" s="35"/>
    </row>
    <row r="29" spans="1:5" x14ac:dyDescent="0.2">
      <c r="A29" s="17" t="s">
        <v>285</v>
      </c>
      <c r="B29" s="98" t="s">
        <v>371</v>
      </c>
      <c r="C29" s="35"/>
      <c r="D29" s="35"/>
    </row>
    <row r="30" spans="1:5" x14ac:dyDescent="0.2">
      <c r="A30" s="17" t="s">
        <v>33</v>
      </c>
      <c r="B30" s="98" t="s">
        <v>35</v>
      </c>
      <c r="C30" s="35"/>
      <c r="D30" s="35"/>
    </row>
    <row r="31" spans="1:5" x14ac:dyDescent="0.2">
      <c r="A31" s="17" t="s">
        <v>348</v>
      </c>
      <c r="B31" s="98" t="s">
        <v>345</v>
      </c>
      <c r="C31" s="35">
        <v>0</v>
      </c>
      <c r="D31" s="35"/>
      <c r="E31" s="127"/>
    </row>
    <row r="32" spans="1:5" ht="25.5" x14ac:dyDescent="0.2">
      <c r="A32" s="17" t="s">
        <v>349</v>
      </c>
      <c r="B32" s="98" t="s">
        <v>304</v>
      </c>
      <c r="C32" s="35"/>
      <c r="D32" s="35"/>
    </row>
    <row r="33" spans="1:5" x14ac:dyDescent="0.2">
      <c r="A33" s="17" t="s">
        <v>284</v>
      </c>
      <c r="B33" s="98" t="s">
        <v>305</v>
      </c>
      <c r="C33" s="35"/>
      <c r="D33" s="35"/>
      <c r="E33" s="127"/>
    </row>
    <row r="34" spans="1:5" ht="25.5" x14ac:dyDescent="0.2">
      <c r="A34" s="17" t="s">
        <v>350</v>
      </c>
      <c r="B34" s="98" t="s">
        <v>306</v>
      </c>
      <c r="C34" s="35"/>
      <c r="D34" s="35"/>
      <c r="E34" s="127"/>
    </row>
    <row r="35" spans="1:5" ht="25.5" x14ac:dyDescent="0.2">
      <c r="A35" s="17" t="s">
        <v>352</v>
      </c>
      <c r="B35" s="98" t="s">
        <v>308</v>
      </c>
      <c r="C35" s="35"/>
      <c r="D35" s="35"/>
      <c r="E35" s="127"/>
    </row>
    <row r="36" spans="1:5" ht="25.5" x14ac:dyDescent="0.2">
      <c r="A36" s="17" t="s">
        <v>351</v>
      </c>
      <c r="B36" s="98" t="s">
        <v>309</v>
      </c>
      <c r="C36" s="35"/>
      <c r="D36" s="35"/>
      <c r="E36" s="127"/>
    </row>
    <row r="37" spans="1:5" x14ac:dyDescent="0.2">
      <c r="A37" s="17" t="s">
        <v>343</v>
      </c>
      <c r="B37" s="98" t="s">
        <v>310</v>
      </c>
      <c r="C37" s="35"/>
      <c r="D37" s="35"/>
      <c r="E37" s="127"/>
    </row>
    <row r="38" spans="1:5" x14ac:dyDescent="0.2">
      <c r="A38" s="17" t="s">
        <v>36</v>
      </c>
      <c r="B38" s="98" t="s">
        <v>315</v>
      </c>
      <c r="C38" s="35">
        <f>SUM(C40:C50)</f>
        <v>0</v>
      </c>
      <c r="D38" s="35">
        <f>SUM(D40:D50)</f>
        <v>0</v>
      </c>
      <c r="E38" s="127"/>
    </row>
    <row r="39" spans="1:5" x14ac:dyDescent="0.2">
      <c r="A39" s="17" t="s">
        <v>285</v>
      </c>
      <c r="B39" s="98" t="s">
        <v>371</v>
      </c>
      <c r="C39" s="35"/>
      <c r="D39" s="35"/>
      <c r="E39" s="127"/>
    </row>
    <row r="40" spans="1:5" x14ac:dyDescent="0.2">
      <c r="A40" s="17" t="s">
        <v>37</v>
      </c>
      <c r="B40" s="98" t="s">
        <v>38</v>
      </c>
      <c r="C40" s="35">
        <v>0</v>
      </c>
      <c r="D40" s="35"/>
      <c r="E40" s="127"/>
    </row>
    <row r="41" spans="1:5" x14ac:dyDescent="0.2">
      <c r="A41" s="17" t="s">
        <v>39</v>
      </c>
      <c r="B41" s="98" t="s">
        <v>40</v>
      </c>
      <c r="C41" s="35"/>
      <c r="D41" s="35">
        <v>0</v>
      </c>
    </row>
    <row r="42" spans="1:5" x14ac:dyDescent="0.2">
      <c r="A42" s="17" t="s">
        <v>41</v>
      </c>
      <c r="B42" s="98" t="s">
        <v>42</v>
      </c>
      <c r="C42" s="35"/>
      <c r="D42" s="35"/>
    </row>
    <row r="43" spans="1:5" x14ac:dyDescent="0.2">
      <c r="A43" s="17" t="s">
        <v>43</v>
      </c>
      <c r="B43" s="98" t="s">
        <v>44</v>
      </c>
      <c r="C43" s="35"/>
      <c r="D43" s="35"/>
      <c r="E43" s="127"/>
    </row>
    <row r="44" spans="1:5" x14ac:dyDescent="0.2">
      <c r="A44" s="17" t="s">
        <v>45</v>
      </c>
      <c r="B44" s="98" t="s">
        <v>46</v>
      </c>
      <c r="C44" s="35"/>
      <c r="D44" s="35"/>
    </row>
    <row r="45" spans="1:5" x14ac:dyDescent="0.2">
      <c r="A45" s="17" t="s">
        <v>47</v>
      </c>
      <c r="B45" s="98" t="s">
        <v>48</v>
      </c>
      <c r="C45" s="35"/>
      <c r="D45" s="35"/>
      <c r="E45" s="127"/>
    </row>
    <row r="46" spans="1:5" x14ac:dyDescent="0.2">
      <c r="A46" s="17" t="s">
        <v>49</v>
      </c>
      <c r="B46" s="98" t="s">
        <v>50</v>
      </c>
      <c r="C46" s="35"/>
      <c r="D46" s="35"/>
      <c r="E46" s="127"/>
    </row>
    <row r="47" spans="1:5" x14ac:dyDescent="0.2">
      <c r="A47" s="17" t="s">
        <v>51</v>
      </c>
      <c r="B47" s="98" t="s">
        <v>52</v>
      </c>
      <c r="C47" s="35"/>
      <c r="D47" s="35"/>
      <c r="E47" s="127"/>
    </row>
    <row r="48" spans="1:5" x14ac:dyDescent="0.2">
      <c r="A48" s="17" t="s">
        <v>53</v>
      </c>
      <c r="B48" s="98" t="s">
        <v>54</v>
      </c>
      <c r="C48" s="35"/>
      <c r="D48" s="35"/>
    </row>
    <row r="49" spans="1:5" x14ac:dyDescent="0.2">
      <c r="A49" s="17" t="s">
        <v>55</v>
      </c>
      <c r="B49" s="98" t="s">
        <v>56</v>
      </c>
      <c r="C49" s="35"/>
      <c r="D49" s="35"/>
    </row>
    <row r="50" spans="1:5" x14ac:dyDescent="0.2">
      <c r="A50" s="17" t="s">
        <v>57</v>
      </c>
      <c r="B50" s="98" t="s">
        <v>58</v>
      </c>
      <c r="C50" s="35"/>
      <c r="D50" s="35"/>
    </row>
    <row r="51" spans="1:5" x14ac:dyDescent="0.2">
      <c r="A51" s="17" t="s">
        <v>59</v>
      </c>
      <c r="B51" s="98" t="s">
        <v>316</v>
      </c>
      <c r="C51" s="35">
        <f>SUM(C53:C56)</f>
        <v>0</v>
      </c>
      <c r="D51" s="35">
        <f>SUM(D53:D56)</f>
        <v>0</v>
      </c>
      <c r="E51" s="127"/>
    </row>
    <row r="52" spans="1:5" x14ac:dyDescent="0.2">
      <c r="A52" s="17" t="s">
        <v>285</v>
      </c>
      <c r="B52" s="98" t="s">
        <v>371</v>
      </c>
      <c r="C52" s="35"/>
      <c r="D52" s="35"/>
    </row>
    <row r="53" spans="1:5" x14ac:dyDescent="0.2">
      <c r="A53" s="17" t="s">
        <v>60</v>
      </c>
      <c r="B53" s="98" t="s">
        <v>61</v>
      </c>
      <c r="C53" s="35"/>
      <c r="D53" s="35"/>
    </row>
    <row r="54" spans="1:5" x14ac:dyDescent="0.2">
      <c r="A54" s="17" t="s">
        <v>62</v>
      </c>
      <c r="B54" s="98" t="s">
        <v>63</v>
      </c>
      <c r="C54" s="35"/>
      <c r="D54" s="35"/>
    </row>
    <row r="55" spans="1:5" x14ac:dyDescent="0.2">
      <c r="A55" s="17" t="s">
        <v>64</v>
      </c>
      <c r="B55" s="98" t="s">
        <v>65</v>
      </c>
      <c r="C55" s="35"/>
      <c r="D55" s="35"/>
    </row>
    <row r="56" spans="1:5" x14ac:dyDescent="0.2">
      <c r="A56" s="17" t="s">
        <v>66</v>
      </c>
      <c r="B56" s="98" t="s">
        <v>67</v>
      </c>
      <c r="C56" s="35"/>
      <c r="D56" s="35"/>
    </row>
    <row r="57" spans="1:5" x14ac:dyDescent="0.2">
      <c r="A57" s="17" t="s">
        <v>293</v>
      </c>
      <c r="B57" s="98" t="s">
        <v>317</v>
      </c>
      <c r="C57" s="35"/>
      <c r="D57" s="35"/>
      <c r="E57" s="127"/>
    </row>
    <row r="58" spans="1:5" x14ac:dyDescent="0.2">
      <c r="A58" s="17" t="s">
        <v>294</v>
      </c>
      <c r="B58" s="98" t="s">
        <v>318</v>
      </c>
      <c r="C58" s="35"/>
      <c r="D58" s="35"/>
      <c r="E58" s="127"/>
    </row>
    <row r="59" spans="1:5" x14ac:dyDescent="0.2">
      <c r="A59" s="17" t="s">
        <v>68</v>
      </c>
      <c r="B59" s="98" t="s">
        <v>245</v>
      </c>
      <c r="C59" s="35"/>
      <c r="D59" s="35"/>
      <c r="E59" s="127"/>
    </row>
    <row r="60" spans="1:5" x14ac:dyDescent="0.2">
      <c r="A60" s="17" t="s">
        <v>283</v>
      </c>
      <c r="B60" s="98" t="s">
        <v>319</v>
      </c>
      <c r="C60" s="35"/>
      <c r="D60" s="35"/>
    </row>
    <row r="61" spans="1:5" x14ac:dyDescent="0.2">
      <c r="A61" s="18" t="s">
        <v>353</v>
      </c>
      <c r="B61" s="98">
        <v>21</v>
      </c>
      <c r="C61" s="42">
        <f>C11+C15+C16+C19+C22+C25+C28+C31+C32+C33+C34+C35+C36+C37+C38+C51+C57+C58+C59+C60</f>
        <v>21086693</v>
      </c>
      <c r="D61" s="42">
        <f>D11+D15+D16+D19+D22+D25+D28+D31+D32+D33+D34+D35+D36+D37+D38+D51+D57+D58+D59+D60</f>
        <v>11387371</v>
      </c>
    </row>
    <row r="62" spans="1:5" x14ac:dyDescent="0.2">
      <c r="A62" s="17"/>
      <c r="B62" s="98"/>
      <c r="C62" s="16"/>
      <c r="D62" s="16"/>
    </row>
    <row r="63" spans="1:5" x14ac:dyDescent="0.2">
      <c r="A63" s="20" t="s">
        <v>289</v>
      </c>
      <c r="B63" s="98"/>
      <c r="C63" s="16"/>
      <c r="D63" s="16"/>
    </row>
    <row r="64" spans="1:5" x14ac:dyDescent="0.2">
      <c r="A64" s="17" t="s">
        <v>354</v>
      </c>
      <c r="B64" s="98" t="s">
        <v>322</v>
      </c>
      <c r="C64" s="35"/>
      <c r="D64" s="16">
        <v>0</v>
      </c>
      <c r="E64" s="126"/>
    </row>
    <row r="65" spans="1:5" x14ac:dyDescent="0.2">
      <c r="A65" s="17" t="s">
        <v>290</v>
      </c>
      <c r="B65" s="98" t="s">
        <v>323</v>
      </c>
      <c r="C65" s="35"/>
      <c r="D65" s="16"/>
    </row>
    <row r="66" spans="1:5" x14ac:dyDescent="0.2">
      <c r="A66" s="17" t="s">
        <v>295</v>
      </c>
      <c r="B66" s="98" t="s">
        <v>324</v>
      </c>
      <c r="C66" s="35">
        <f>13629722+134621</f>
        <v>13764343</v>
      </c>
      <c r="D66" s="35">
        <v>11056528</v>
      </c>
      <c r="E66" s="127"/>
    </row>
    <row r="67" spans="1:5" x14ac:dyDescent="0.2">
      <c r="A67" s="17" t="s">
        <v>356</v>
      </c>
      <c r="B67" s="98" t="s">
        <v>325</v>
      </c>
      <c r="C67" s="35"/>
      <c r="D67" s="16"/>
    </row>
    <row r="68" spans="1:5" x14ac:dyDescent="0.2">
      <c r="A68" s="17" t="s">
        <v>296</v>
      </c>
      <c r="B68" s="98" t="s">
        <v>69</v>
      </c>
      <c r="C68" s="35"/>
      <c r="D68" s="16"/>
    </row>
    <row r="69" spans="1:5" x14ac:dyDescent="0.2">
      <c r="A69" s="17" t="s">
        <v>70</v>
      </c>
      <c r="B69" s="98" t="s">
        <v>71</v>
      </c>
      <c r="C69" s="35"/>
      <c r="D69" s="35"/>
      <c r="E69" s="127"/>
    </row>
    <row r="70" spans="1:5" x14ac:dyDescent="0.2">
      <c r="A70" s="17" t="s">
        <v>355</v>
      </c>
      <c r="B70" s="98" t="s">
        <v>72</v>
      </c>
      <c r="C70" s="35"/>
      <c r="D70" s="35"/>
      <c r="E70" s="127"/>
    </row>
    <row r="71" spans="1:5" x14ac:dyDescent="0.2">
      <c r="A71" s="17" t="s">
        <v>73</v>
      </c>
      <c r="B71" s="98" t="s">
        <v>74</v>
      </c>
      <c r="C71" s="35">
        <f>SUM(C73:C84)</f>
        <v>0</v>
      </c>
      <c r="D71" s="35">
        <f>SUM(D73:D84)</f>
        <v>0</v>
      </c>
      <c r="E71" s="127"/>
    </row>
    <row r="72" spans="1:5" x14ac:dyDescent="0.2">
      <c r="A72" s="17" t="s">
        <v>285</v>
      </c>
      <c r="B72" s="98" t="s">
        <v>371</v>
      </c>
      <c r="C72" s="35"/>
      <c r="D72" s="16"/>
    </row>
    <row r="73" spans="1:5" x14ac:dyDescent="0.2">
      <c r="A73" s="17" t="s">
        <v>75</v>
      </c>
      <c r="B73" s="98" t="s">
        <v>297</v>
      </c>
      <c r="C73" s="35"/>
      <c r="D73" s="16"/>
    </row>
    <row r="74" spans="1:5" x14ac:dyDescent="0.2">
      <c r="A74" s="17" t="s">
        <v>76</v>
      </c>
      <c r="B74" s="98" t="s">
        <v>77</v>
      </c>
      <c r="C74" s="35"/>
      <c r="D74" s="16"/>
    </row>
    <row r="75" spans="1:5" x14ac:dyDescent="0.2">
      <c r="A75" s="17" t="s">
        <v>78</v>
      </c>
      <c r="B75" s="98" t="s">
        <v>79</v>
      </c>
      <c r="C75" s="35"/>
      <c r="D75" s="16"/>
    </row>
    <row r="76" spans="1:5" x14ac:dyDescent="0.2">
      <c r="A76" s="17" t="s">
        <v>80</v>
      </c>
      <c r="B76" s="98" t="s">
        <v>81</v>
      </c>
      <c r="C76" s="35"/>
      <c r="D76" s="16"/>
    </row>
    <row r="77" spans="1:5" x14ac:dyDescent="0.2">
      <c r="A77" s="17" t="s">
        <v>82</v>
      </c>
      <c r="B77" s="98" t="s">
        <v>83</v>
      </c>
      <c r="C77" s="35"/>
      <c r="D77" s="16"/>
    </row>
    <row r="78" spans="1:5" x14ac:dyDescent="0.2">
      <c r="A78" s="17" t="s">
        <v>84</v>
      </c>
      <c r="B78" s="98" t="s">
        <v>85</v>
      </c>
      <c r="C78" s="35"/>
      <c r="D78" s="16"/>
    </row>
    <row r="79" spans="1:5" x14ac:dyDescent="0.2">
      <c r="A79" s="17" t="s">
        <v>86</v>
      </c>
      <c r="B79" s="98" t="s">
        <v>87</v>
      </c>
      <c r="C79" s="35"/>
      <c r="D79" s="35"/>
      <c r="E79" s="127"/>
    </row>
    <row r="80" spans="1:5" x14ac:dyDescent="0.2">
      <c r="A80" s="17" t="s">
        <v>88</v>
      </c>
      <c r="B80" s="98" t="s">
        <v>89</v>
      </c>
      <c r="C80" s="35"/>
      <c r="D80" s="35"/>
      <c r="E80" s="127"/>
    </row>
    <row r="81" spans="1:5" x14ac:dyDescent="0.2">
      <c r="A81" s="17" t="s">
        <v>90</v>
      </c>
      <c r="B81" s="98" t="s">
        <v>91</v>
      </c>
      <c r="C81" s="35"/>
      <c r="D81" s="35"/>
    </row>
    <row r="82" spans="1:5" x14ac:dyDescent="0.2">
      <c r="A82" s="17" t="s">
        <v>92</v>
      </c>
      <c r="B82" s="98" t="s">
        <v>93</v>
      </c>
      <c r="C82" s="35"/>
      <c r="D82" s="35"/>
      <c r="E82" s="127"/>
    </row>
    <row r="83" spans="1:5" x14ac:dyDescent="0.2">
      <c r="A83" s="17" t="s">
        <v>94</v>
      </c>
      <c r="B83" s="98" t="s">
        <v>95</v>
      </c>
      <c r="C83" s="35"/>
      <c r="D83" s="35"/>
      <c r="E83" s="127"/>
    </row>
    <row r="84" spans="1:5" ht="25.5" x14ac:dyDescent="0.2">
      <c r="A84" s="17" t="s">
        <v>96</v>
      </c>
      <c r="B84" s="98" t="s">
        <v>97</v>
      </c>
      <c r="C84" s="35"/>
      <c r="D84" s="16"/>
      <c r="E84" s="127"/>
    </row>
    <row r="85" spans="1:5" x14ac:dyDescent="0.2">
      <c r="A85" s="17" t="s">
        <v>59</v>
      </c>
      <c r="B85" s="98" t="s">
        <v>98</v>
      </c>
      <c r="C85" s="35">
        <f>SUM(C87:C90)</f>
        <v>0</v>
      </c>
      <c r="D85" s="35">
        <f>SUM(D87:D90)</f>
        <v>0</v>
      </c>
    </row>
    <row r="86" spans="1:5" x14ac:dyDescent="0.2">
      <c r="A86" s="17" t="s">
        <v>285</v>
      </c>
      <c r="B86" s="98" t="s">
        <v>371</v>
      </c>
      <c r="C86" s="35"/>
      <c r="D86" s="16"/>
    </row>
    <row r="87" spans="1:5" x14ac:dyDescent="0.2">
      <c r="A87" s="17" t="s">
        <v>99</v>
      </c>
      <c r="B87" s="98" t="s">
        <v>100</v>
      </c>
      <c r="C87" s="35"/>
      <c r="D87" s="16"/>
    </row>
    <row r="88" spans="1:5" x14ac:dyDescent="0.2">
      <c r="A88" s="17" t="s">
        <v>101</v>
      </c>
      <c r="B88" s="98" t="s">
        <v>102</v>
      </c>
      <c r="C88" s="35"/>
      <c r="D88" s="16"/>
      <c r="E88" s="127"/>
    </row>
    <row r="89" spans="1:5" x14ac:dyDescent="0.2">
      <c r="A89" s="17" t="s">
        <v>103</v>
      </c>
      <c r="B89" s="98" t="s">
        <v>104</v>
      </c>
      <c r="C89" s="35"/>
      <c r="D89" s="16"/>
    </row>
    <row r="90" spans="1:5" x14ac:dyDescent="0.2">
      <c r="A90" s="17" t="s">
        <v>105</v>
      </c>
      <c r="B90" s="98" t="s">
        <v>106</v>
      </c>
      <c r="C90" s="35"/>
      <c r="D90" s="16"/>
    </row>
    <row r="91" spans="1:5" x14ac:dyDescent="0.2">
      <c r="A91" s="17" t="s">
        <v>298</v>
      </c>
      <c r="B91" s="98" t="s">
        <v>107</v>
      </c>
      <c r="C91" s="35"/>
      <c r="D91" s="35">
        <v>0</v>
      </c>
      <c r="E91" s="127"/>
    </row>
    <row r="92" spans="1:5" x14ac:dyDescent="0.2">
      <c r="A92" s="17" t="s">
        <v>299</v>
      </c>
      <c r="B92" s="98" t="s">
        <v>357</v>
      </c>
      <c r="C92" s="16"/>
      <c r="D92" s="16"/>
    </row>
    <row r="93" spans="1:5" x14ac:dyDescent="0.2">
      <c r="A93" s="17" t="s">
        <v>108</v>
      </c>
      <c r="B93" s="98" t="s">
        <v>358</v>
      </c>
      <c r="C93" s="16"/>
      <c r="D93" s="16"/>
    </row>
    <row r="94" spans="1:5" x14ac:dyDescent="0.2">
      <c r="A94" s="17" t="s">
        <v>109</v>
      </c>
      <c r="B94" s="98" t="s">
        <v>359</v>
      </c>
      <c r="C94" s="16"/>
      <c r="D94" s="16"/>
    </row>
    <row r="95" spans="1:5" x14ac:dyDescent="0.2">
      <c r="A95" s="17" t="s">
        <v>326</v>
      </c>
      <c r="B95" s="98" t="s">
        <v>110</v>
      </c>
      <c r="C95" s="16"/>
      <c r="D95" s="16"/>
    </row>
    <row r="96" spans="1:5" x14ac:dyDescent="0.2">
      <c r="A96" s="18" t="s">
        <v>327</v>
      </c>
      <c r="B96" s="98" t="s">
        <v>111</v>
      </c>
      <c r="C96" s="30">
        <f>SUM(C64:C95)-SUM(C73:C84)-SUM(C87:C90)</f>
        <v>13764343</v>
      </c>
      <c r="D96" s="30">
        <f>SUM(D64:D95)-SUM(D73:D84)-SUM(D87:D90)</f>
        <v>11056528</v>
      </c>
    </row>
    <row r="97" spans="1:5" x14ac:dyDescent="0.2">
      <c r="A97" s="18"/>
      <c r="B97" s="98"/>
      <c r="C97" s="16"/>
      <c r="D97" s="16"/>
    </row>
    <row r="98" spans="1:5" x14ac:dyDescent="0.2">
      <c r="A98" s="18" t="s">
        <v>360</v>
      </c>
      <c r="B98" s="98"/>
      <c r="C98" s="16"/>
      <c r="D98" s="16"/>
    </row>
    <row r="99" spans="1:5" x14ac:dyDescent="0.2">
      <c r="A99" s="17" t="s">
        <v>361</v>
      </c>
      <c r="B99" s="98">
        <v>37</v>
      </c>
      <c r="C99" s="35">
        <f>SUM(C101:C102)</f>
        <v>0</v>
      </c>
      <c r="D99" s="35">
        <f>SUM(D101:D102)</f>
        <v>0</v>
      </c>
    </row>
    <row r="100" spans="1:5" x14ac:dyDescent="0.2">
      <c r="A100" s="17" t="s">
        <v>285</v>
      </c>
      <c r="B100" s="98"/>
      <c r="C100" s="35"/>
      <c r="D100" s="35"/>
    </row>
    <row r="101" spans="1:5" x14ac:dyDescent="0.2">
      <c r="A101" s="21" t="s">
        <v>362</v>
      </c>
      <c r="B101" s="98" t="s">
        <v>112</v>
      </c>
      <c r="C101" s="35"/>
      <c r="D101" s="35"/>
    </row>
    <row r="102" spans="1:5" x14ac:dyDescent="0.2">
      <c r="A102" s="17" t="s">
        <v>363</v>
      </c>
      <c r="B102" s="98" t="s">
        <v>113</v>
      </c>
      <c r="C102" s="35"/>
      <c r="D102" s="35"/>
    </row>
    <row r="103" spans="1:5" x14ac:dyDescent="0.2">
      <c r="A103" s="17" t="s">
        <v>286</v>
      </c>
      <c r="B103" s="98">
        <v>38</v>
      </c>
      <c r="C103" s="35"/>
      <c r="D103" s="35"/>
    </row>
    <row r="104" spans="1:5" x14ac:dyDescent="0.2">
      <c r="A104" s="17" t="s">
        <v>287</v>
      </c>
      <c r="B104" s="98">
        <v>39</v>
      </c>
      <c r="C104" s="35"/>
      <c r="D104" s="35"/>
    </row>
    <row r="105" spans="1:5" x14ac:dyDescent="0.2">
      <c r="A105" s="17" t="s">
        <v>288</v>
      </c>
      <c r="B105" s="98">
        <v>40</v>
      </c>
      <c r="C105" s="35">
        <f>SUM(C107:C109)</f>
        <v>0</v>
      </c>
      <c r="D105" s="100">
        <f>SUM(D107:D109)</f>
        <v>0</v>
      </c>
    </row>
    <row r="106" spans="1:5" x14ac:dyDescent="0.2">
      <c r="A106" s="17" t="s">
        <v>285</v>
      </c>
      <c r="B106" s="55" t="s">
        <v>371</v>
      </c>
      <c r="C106" s="35"/>
      <c r="D106" s="35"/>
    </row>
    <row r="107" spans="1:5" ht="25.5" x14ac:dyDescent="0.2">
      <c r="A107" s="17" t="s">
        <v>481</v>
      </c>
      <c r="B107" s="98" t="s">
        <v>114</v>
      </c>
      <c r="C107" s="35"/>
      <c r="D107" s="35"/>
      <c r="E107" s="127"/>
    </row>
    <row r="108" spans="1:5" x14ac:dyDescent="0.2">
      <c r="A108" s="17" t="s">
        <v>115</v>
      </c>
      <c r="B108" s="98" t="s">
        <v>116</v>
      </c>
      <c r="C108" s="35">
        <v>0</v>
      </c>
      <c r="D108" s="35"/>
      <c r="E108" s="127"/>
    </row>
    <row r="109" spans="1:5" ht="25.5" x14ac:dyDescent="0.2">
      <c r="A109" s="17" t="s">
        <v>482</v>
      </c>
      <c r="B109" s="98" t="s">
        <v>483</v>
      </c>
      <c r="C109" s="35">
        <v>0</v>
      </c>
      <c r="D109" s="35">
        <v>0</v>
      </c>
      <c r="E109" s="127"/>
    </row>
    <row r="110" spans="1:5" x14ac:dyDescent="0.2">
      <c r="A110" s="17" t="s">
        <v>364</v>
      </c>
      <c r="B110" s="98">
        <v>41</v>
      </c>
      <c r="C110" s="35"/>
      <c r="D110" s="101"/>
      <c r="E110" s="127"/>
    </row>
    <row r="111" spans="1:5" x14ac:dyDescent="0.2">
      <c r="A111" s="17" t="s">
        <v>365</v>
      </c>
      <c r="B111" s="99">
        <v>42</v>
      </c>
      <c r="C111" s="35">
        <f>C113+C114</f>
        <v>0</v>
      </c>
      <c r="D111" s="35">
        <f>D113+D114</f>
        <v>0</v>
      </c>
    </row>
    <row r="112" spans="1:5" x14ac:dyDescent="0.2">
      <c r="A112" s="17" t="s">
        <v>285</v>
      </c>
      <c r="B112" s="99"/>
      <c r="C112" s="35"/>
      <c r="D112" s="35"/>
    </row>
    <row r="113" spans="1:5" ht="12.75" customHeight="1" x14ac:dyDescent="0.2">
      <c r="A113" s="10" t="s">
        <v>366</v>
      </c>
      <c r="B113" s="99" t="s">
        <v>117</v>
      </c>
      <c r="C113" s="35"/>
      <c r="D113" s="35"/>
      <c r="E113" s="127"/>
    </row>
    <row r="114" spans="1:5" x14ac:dyDescent="0.2">
      <c r="A114" s="17" t="s">
        <v>367</v>
      </c>
      <c r="B114" s="99" t="s">
        <v>118</v>
      </c>
      <c r="C114" s="35"/>
      <c r="D114" s="35"/>
      <c r="E114" s="127"/>
    </row>
    <row r="115" spans="1:5" x14ac:dyDescent="0.2">
      <c r="A115" s="18" t="s">
        <v>368</v>
      </c>
      <c r="B115" s="99">
        <v>43</v>
      </c>
      <c r="C115" s="30">
        <f>C99+C103-C104+C105+C111+C110</f>
        <v>0</v>
      </c>
      <c r="D115" s="30">
        <f>D99+D103-D104+D105+D111</f>
        <v>0</v>
      </c>
    </row>
    <row r="116" spans="1:5" x14ac:dyDescent="0.2">
      <c r="A116" s="18"/>
      <c r="B116" s="99"/>
      <c r="C116" s="30"/>
      <c r="D116" s="30"/>
    </row>
    <row r="117" spans="1:5" x14ac:dyDescent="0.2">
      <c r="A117" s="18" t="s">
        <v>484</v>
      </c>
      <c r="B117" s="22" t="s">
        <v>419</v>
      </c>
      <c r="C117" s="30">
        <f>C115+C96</f>
        <v>13764343</v>
      </c>
      <c r="D117" s="30">
        <f>D115+D96</f>
        <v>11056528</v>
      </c>
    </row>
    <row r="118" spans="1:5" x14ac:dyDescent="0.2">
      <c r="C118" s="23"/>
      <c r="D118" s="23"/>
    </row>
    <row r="119" spans="1:5" x14ac:dyDescent="0.2">
      <c r="A119" s="24"/>
      <c r="C119" s="19"/>
      <c r="D119" s="19"/>
    </row>
    <row r="120" spans="1:5" ht="20.25" customHeight="1" x14ac:dyDescent="0.2">
      <c r="A120" s="24" t="s">
        <v>493</v>
      </c>
      <c r="C120" s="10" t="s">
        <v>503</v>
      </c>
      <c r="D120" s="19"/>
    </row>
    <row r="121" spans="1:5" ht="25.5" customHeight="1" x14ac:dyDescent="0.2">
      <c r="A121" s="10" t="s">
        <v>499</v>
      </c>
      <c r="C121" s="10" t="s">
        <v>503</v>
      </c>
    </row>
    <row r="122" spans="1:5" ht="20.25" customHeight="1" x14ac:dyDescent="0.2">
      <c r="A122" s="24" t="s">
        <v>500</v>
      </c>
      <c r="C122" s="10" t="s">
        <v>503</v>
      </c>
    </row>
    <row r="123" spans="1:5" x14ac:dyDescent="0.2">
      <c r="A123" s="24"/>
    </row>
    <row r="124" spans="1:5" x14ac:dyDescent="0.2">
      <c r="A124" s="33" t="s">
        <v>418</v>
      </c>
      <c r="C124" s="19"/>
    </row>
    <row r="125" spans="1:5" x14ac:dyDescent="0.2">
      <c r="A125" s="24" t="s">
        <v>250</v>
      </c>
    </row>
    <row r="126" spans="1:5" x14ac:dyDescent="0.2">
      <c r="A126" s="24"/>
    </row>
    <row r="127" spans="1:5" x14ac:dyDescent="0.2">
      <c r="A127" s="24"/>
    </row>
  </sheetData>
  <mergeCells count="5">
    <mergeCell ref="C1:D1"/>
    <mergeCell ref="A3:D3"/>
    <mergeCell ref="A4:D4"/>
    <mergeCell ref="A5:D5"/>
    <mergeCell ref="A6:D6"/>
  </mergeCells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opLeftCell="A37" workbookViewId="0">
      <selection activeCell="C43" sqref="C43"/>
    </sheetView>
  </sheetViews>
  <sheetFormatPr defaultRowHeight="12.75" x14ac:dyDescent="0.2"/>
  <cols>
    <col min="1" max="1" width="8.140625" style="43" customWidth="1"/>
    <col min="2" max="2" width="102.140625" style="43" customWidth="1"/>
    <col min="3" max="3" width="16.140625" style="43" customWidth="1"/>
    <col min="4" max="4" width="17" style="43" customWidth="1"/>
    <col min="5" max="5" width="13.42578125" style="43" customWidth="1"/>
    <col min="6" max="16384" width="9.140625" style="43"/>
  </cols>
  <sheetData>
    <row r="1" spans="1:4" s="1" customFormat="1" x14ac:dyDescent="0.2">
      <c r="A1" s="166" t="s">
        <v>260</v>
      </c>
      <c r="B1" s="166"/>
      <c r="C1" s="166"/>
    </row>
    <row r="2" spans="1:4" s="1" customFormat="1" x14ac:dyDescent="0.2">
      <c r="A2" s="166" t="s">
        <v>261</v>
      </c>
      <c r="B2" s="166"/>
      <c r="C2" s="166"/>
    </row>
    <row r="3" spans="1:4" s="1" customFormat="1" x14ac:dyDescent="0.2">
      <c r="A3" s="176" t="s">
        <v>502</v>
      </c>
      <c r="B3" s="176"/>
      <c r="C3" s="176"/>
    </row>
    <row r="4" spans="1:4" s="1" customFormat="1" x14ac:dyDescent="0.2">
      <c r="A4" s="166" t="s">
        <v>272</v>
      </c>
      <c r="B4" s="166"/>
      <c r="C4" s="166"/>
    </row>
    <row r="5" spans="1:4" s="1" customFormat="1" x14ac:dyDescent="0.2">
      <c r="A5" s="166" t="s">
        <v>262</v>
      </c>
      <c r="B5" s="166"/>
      <c r="C5" s="166"/>
    </row>
    <row r="6" spans="1:4" x14ac:dyDescent="0.2">
      <c r="A6" s="120"/>
      <c r="C6" s="44" t="s">
        <v>263</v>
      </c>
    </row>
    <row r="7" spans="1:4" ht="22.5" x14ac:dyDescent="0.2">
      <c r="A7" s="45" t="s">
        <v>0</v>
      </c>
      <c r="B7" s="46" t="s">
        <v>1</v>
      </c>
      <c r="C7" s="45" t="s">
        <v>2</v>
      </c>
    </row>
    <row r="8" spans="1:4" x14ac:dyDescent="0.2">
      <c r="A8" s="47" t="s">
        <v>246</v>
      </c>
      <c r="B8" s="125" t="s">
        <v>247</v>
      </c>
      <c r="C8" s="48" t="s">
        <v>3</v>
      </c>
    </row>
    <row r="9" spans="1:4" ht="22.5" x14ac:dyDescent="0.2">
      <c r="A9" s="121" t="s">
        <v>4</v>
      </c>
      <c r="B9" s="122" t="s">
        <v>470</v>
      </c>
      <c r="C9" s="36" t="e">
        <f>#REF!</f>
        <v>#REF!</v>
      </c>
    </row>
    <row r="10" spans="1:4" x14ac:dyDescent="0.2">
      <c r="A10" s="47" t="s">
        <v>5</v>
      </c>
      <c r="B10" s="122" t="s">
        <v>264</v>
      </c>
      <c r="C10" s="36" t="e">
        <f>Ф1!C35-C9</f>
        <v>#REF!</v>
      </c>
    </row>
    <row r="11" spans="1:4" ht="33.75" x14ac:dyDescent="0.2">
      <c r="A11" s="121" t="s">
        <v>6</v>
      </c>
      <c r="B11" s="122" t="s">
        <v>471</v>
      </c>
      <c r="C11" s="36" t="e">
        <f>#REF!</f>
        <v>#REF!</v>
      </c>
    </row>
    <row r="12" spans="1:4" x14ac:dyDescent="0.2">
      <c r="A12" s="47" t="s">
        <v>7</v>
      </c>
      <c r="B12" s="122" t="s">
        <v>8</v>
      </c>
      <c r="C12" s="36" t="e">
        <f>Ф1!C37+Ф1!C38-C11</f>
        <v>#REF!</v>
      </c>
      <c r="D12" s="49"/>
    </row>
    <row r="13" spans="1:4" x14ac:dyDescent="0.2">
      <c r="A13" s="121" t="s">
        <v>9</v>
      </c>
      <c r="B13" s="122" t="s">
        <v>267</v>
      </c>
      <c r="C13" s="36">
        <f>Ф1!C15</f>
        <v>0</v>
      </c>
    </row>
    <row r="14" spans="1:4" ht="78.75" x14ac:dyDescent="0.2">
      <c r="A14" s="47" t="s">
        <v>10</v>
      </c>
      <c r="B14" s="122" t="s">
        <v>227</v>
      </c>
      <c r="C14" s="36" t="e">
        <f>#REF!</f>
        <v>#REF!</v>
      </c>
    </row>
    <row r="15" spans="1:4" ht="33.75" x14ac:dyDescent="0.2">
      <c r="A15" s="121" t="s">
        <v>11</v>
      </c>
      <c r="B15" s="122" t="s">
        <v>474</v>
      </c>
      <c r="C15" s="36">
        <v>0</v>
      </c>
    </row>
    <row r="16" spans="1:4" x14ac:dyDescent="0.2">
      <c r="A16" s="47" t="s">
        <v>12</v>
      </c>
      <c r="B16" s="122" t="s">
        <v>13</v>
      </c>
      <c r="C16" s="31">
        <v>0</v>
      </c>
    </row>
    <row r="17" spans="1:3" ht="45" x14ac:dyDescent="0.2">
      <c r="A17" s="121" t="s">
        <v>14</v>
      </c>
      <c r="B17" s="122" t="s">
        <v>223</v>
      </c>
      <c r="C17" s="31">
        <v>0</v>
      </c>
    </row>
    <row r="18" spans="1:3" x14ac:dyDescent="0.2">
      <c r="A18" s="47" t="s">
        <v>15</v>
      </c>
      <c r="B18" s="122" t="s">
        <v>291</v>
      </c>
      <c r="C18" s="31" t="e">
        <f>#REF!</f>
        <v>#REF!</v>
      </c>
    </row>
    <row r="19" spans="1:3" x14ac:dyDescent="0.2">
      <c r="A19" s="121" t="s">
        <v>16</v>
      </c>
      <c r="B19" s="122" t="s">
        <v>228</v>
      </c>
      <c r="C19" s="31" t="e">
        <f>#REF!</f>
        <v>#REF!</v>
      </c>
    </row>
    <row r="20" spans="1:3" x14ac:dyDescent="0.2">
      <c r="A20" s="47" t="s">
        <v>17</v>
      </c>
      <c r="B20" s="122" t="s">
        <v>18</v>
      </c>
      <c r="C20" s="31" t="e">
        <f>#REF!</f>
        <v>#REF!</v>
      </c>
    </row>
    <row r="21" spans="1:3" ht="33.75" x14ac:dyDescent="0.2">
      <c r="A21" s="121" t="s">
        <v>19</v>
      </c>
      <c r="B21" s="122" t="s">
        <v>229</v>
      </c>
      <c r="C21" s="31" t="e">
        <f>#REF!</f>
        <v>#REF!</v>
      </c>
    </row>
    <row r="22" spans="1:3" ht="22.5" x14ac:dyDescent="0.2">
      <c r="A22" s="47" t="s">
        <v>20</v>
      </c>
      <c r="B22" s="122" t="s">
        <v>230</v>
      </c>
      <c r="C22" s="31">
        <v>0</v>
      </c>
    </row>
    <row r="23" spans="1:3" x14ac:dyDescent="0.2">
      <c r="A23" s="121" t="s">
        <v>21</v>
      </c>
      <c r="B23" s="122" t="s">
        <v>472</v>
      </c>
      <c r="C23" s="31">
        <v>0</v>
      </c>
    </row>
    <row r="24" spans="1:3" x14ac:dyDescent="0.2">
      <c r="A24" s="47" t="s">
        <v>22</v>
      </c>
      <c r="B24" s="122" t="s">
        <v>231</v>
      </c>
      <c r="C24" s="31">
        <v>0</v>
      </c>
    </row>
    <row r="25" spans="1:3" ht="22.5" x14ac:dyDescent="0.2">
      <c r="A25" s="121" t="s">
        <v>23</v>
      </c>
      <c r="B25" s="122" t="s">
        <v>244</v>
      </c>
      <c r="C25" s="31" t="e">
        <f>#REF!</f>
        <v>#REF!</v>
      </c>
    </row>
    <row r="26" spans="1:3" ht="22.5" x14ac:dyDescent="0.2">
      <c r="A26" s="47" t="s">
        <v>24</v>
      </c>
      <c r="B26" s="122" t="s">
        <v>232</v>
      </c>
      <c r="C26" s="31" t="e">
        <f>#REF!</f>
        <v>#REF!</v>
      </c>
    </row>
    <row r="27" spans="1:3" ht="56.25" x14ac:dyDescent="0.2">
      <c r="A27" s="121" t="s">
        <v>25</v>
      </c>
      <c r="B27" s="122" t="s">
        <v>26</v>
      </c>
      <c r="C27" s="31" t="e">
        <f>#REF!</f>
        <v>#REF!</v>
      </c>
    </row>
    <row r="28" spans="1:3" ht="45" x14ac:dyDescent="0.2">
      <c r="A28" s="47" t="s">
        <v>27</v>
      </c>
      <c r="B28" s="122" t="s">
        <v>475</v>
      </c>
      <c r="C28" s="31" t="e">
        <f>#REF!</f>
        <v>#REF!</v>
      </c>
    </row>
    <row r="29" spans="1:3" ht="24.75" customHeight="1" x14ac:dyDescent="0.2">
      <c r="A29" s="121" t="s">
        <v>28</v>
      </c>
      <c r="B29" s="122" t="s">
        <v>473</v>
      </c>
      <c r="C29" s="31">
        <v>0</v>
      </c>
    </row>
    <row r="30" spans="1:3" ht="67.5" x14ac:dyDescent="0.2">
      <c r="A30" s="47" t="s">
        <v>29</v>
      </c>
      <c r="B30" s="122" t="s">
        <v>206</v>
      </c>
      <c r="C30" s="31" t="e">
        <f>#REF!</f>
        <v>#REF!</v>
      </c>
    </row>
    <row r="31" spans="1:3" ht="67.5" x14ac:dyDescent="0.2">
      <c r="A31" s="121" t="s">
        <v>207</v>
      </c>
      <c r="B31" s="122" t="s">
        <v>208</v>
      </c>
      <c r="C31" s="31" t="e">
        <f>#REF!</f>
        <v>#REF!</v>
      </c>
    </row>
    <row r="32" spans="1:3" ht="45" x14ac:dyDescent="0.2">
      <c r="A32" s="47" t="s">
        <v>209</v>
      </c>
      <c r="B32" s="122" t="s">
        <v>476</v>
      </c>
      <c r="C32" s="31" t="e">
        <f>#REF!</f>
        <v>#REF!</v>
      </c>
    </row>
    <row r="33" spans="1:12" ht="45" x14ac:dyDescent="0.2">
      <c r="A33" s="121" t="s">
        <v>210</v>
      </c>
      <c r="B33" s="122" t="s">
        <v>211</v>
      </c>
      <c r="C33" s="31" t="e">
        <f>#REF!</f>
        <v>#REF!</v>
      </c>
    </row>
    <row r="34" spans="1:12" ht="33.75" x14ac:dyDescent="0.2">
      <c r="A34" s="47" t="s">
        <v>212</v>
      </c>
      <c r="B34" s="122" t="s">
        <v>224</v>
      </c>
      <c r="C34" s="31" t="e">
        <f>#REF!</f>
        <v>#REF!</v>
      </c>
    </row>
    <row r="35" spans="1:12" ht="33.75" x14ac:dyDescent="0.2">
      <c r="A35" s="121" t="s">
        <v>213</v>
      </c>
      <c r="B35" s="122" t="s">
        <v>233</v>
      </c>
      <c r="C35" s="31" t="e">
        <f>#REF!</f>
        <v>#REF!</v>
      </c>
    </row>
    <row r="36" spans="1:12" ht="33.75" x14ac:dyDescent="0.2">
      <c r="A36" s="47" t="s">
        <v>214</v>
      </c>
      <c r="B36" s="122" t="s">
        <v>234</v>
      </c>
      <c r="C36" s="31" t="e">
        <f>#REF!</f>
        <v>#REF!</v>
      </c>
    </row>
    <row r="37" spans="1:12" ht="33.75" x14ac:dyDescent="0.2">
      <c r="A37" s="121" t="s">
        <v>215</v>
      </c>
      <c r="B37" s="122" t="s">
        <v>225</v>
      </c>
      <c r="C37" s="31" t="e">
        <f>#REF!</f>
        <v>#REF!</v>
      </c>
    </row>
    <row r="38" spans="1:12" ht="45" x14ac:dyDescent="0.2">
      <c r="A38" s="123" t="s">
        <v>216</v>
      </c>
      <c r="B38" s="122" t="s">
        <v>226</v>
      </c>
      <c r="C38" s="31" t="e">
        <f>#REF!</f>
        <v>#REF!</v>
      </c>
    </row>
    <row r="39" spans="1:12" ht="33.75" x14ac:dyDescent="0.2">
      <c r="A39" s="124" t="s">
        <v>217</v>
      </c>
      <c r="B39" s="122" t="s">
        <v>477</v>
      </c>
      <c r="C39" s="31" t="e">
        <f>#REF!</f>
        <v>#REF!</v>
      </c>
    </row>
    <row r="40" spans="1:12" ht="24" customHeight="1" x14ac:dyDescent="0.2">
      <c r="A40" s="124" t="s">
        <v>218</v>
      </c>
      <c r="B40" s="122" t="s">
        <v>219</v>
      </c>
      <c r="C40" s="31" t="e">
        <f>#REF!</f>
        <v>#REF!</v>
      </c>
    </row>
    <row r="41" spans="1:12" ht="33.75" x14ac:dyDescent="0.2">
      <c r="A41" s="124" t="s">
        <v>220</v>
      </c>
      <c r="B41" s="122" t="s">
        <v>235</v>
      </c>
      <c r="C41" s="31" t="e">
        <f>#REF!</f>
        <v>#REF!</v>
      </c>
    </row>
    <row r="42" spans="1:12" ht="36" customHeight="1" x14ac:dyDescent="0.2">
      <c r="A42" s="124" t="s">
        <v>221</v>
      </c>
      <c r="B42" s="122" t="s">
        <v>236</v>
      </c>
      <c r="C42" s="31" t="e">
        <f>#REF!</f>
        <v>#REF!</v>
      </c>
      <c r="D42" s="49"/>
    </row>
    <row r="43" spans="1:12" ht="21" customHeight="1" x14ac:dyDescent="0.2">
      <c r="A43" s="124" t="s">
        <v>222</v>
      </c>
      <c r="B43" s="122" t="s">
        <v>237</v>
      </c>
      <c r="C43" s="31" t="e">
        <f>Ф1!C25+Ф1!C22+Ф1!C28-SUM(C25:C42)</f>
        <v>#REF!</v>
      </c>
      <c r="D43" s="49"/>
    </row>
    <row r="44" spans="1:12" ht="12" customHeight="1" x14ac:dyDescent="0.2"/>
    <row r="45" spans="1:12" s="51" customFormat="1" ht="27.75" customHeight="1" x14ac:dyDescent="0.25">
      <c r="A45" s="24" t="s">
        <v>498</v>
      </c>
      <c r="B45" s="10"/>
      <c r="C45" s="10" t="s">
        <v>504</v>
      </c>
      <c r="D45" s="10"/>
      <c r="E45" s="10"/>
      <c r="F45" s="10"/>
      <c r="J45" s="52"/>
      <c r="L45" s="52"/>
    </row>
    <row r="46" spans="1:12" s="51" customFormat="1" ht="27.75" customHeight="1" x14ac:dyDescent="0.25">
      <c r="A46" s="168" t="s">
        <v>422</v>
      </c>
      <c r="B46" s="168"/>
      <c r="C46" s="10" t="s">
        <v>504</v>
      </c>
      <c r="D46" s="10"/>
      <c r="E46" s="10"/>
      <c r="F46" s="10"/>
      <c r="L46" s="52"/>
    </row>
    <row r="47" spans="1:12" s="51" customFormat="1" ht="27.75" customHeight="1" x14ac:dyDescent="0.25">
      <c r="A47" s="24" t="s">
        <v>421</v>
      </c>
      <c r="B47" s="10"/>
      <c r="C47" s="10" t="s">
        <v>504</v>
      </c>
      <c r="D47" s="10"/>
      <c r="E47" s="10"/>
      <c r="F47" s="10"/>
      <c r="L47" s="52"/>
    </row>
    <row r="48" spans="1:12" s="51" customFormat="1" ht="15.75" customHeight="1" x14ac:dyDescent="0.25">
      <c r="A48" s="24"/>
      <c r="B48" s="10"/>
      <c r="C48" s="10"/>
      <c r="D48" s="10"/>
      <c r="E48" s="10"/>
      <c r="F48" s="10"/>
      <c r="L48" s="52"/>
    </row>
    <row r="49" spans="1:12" s="51" customFormat="1" ht="15.75" customHeight="1" x14ac:dyDescent="0.25">
      <c r="A49" s="33" t="s">
        <v>478</v>
      </c>
      <c r="B49" s="10"/>
      <c r="C49" s="10"/>
      <c r="D49" s="10"/>
      <c r="E49" s="10"/>
      <c r="F49" s="10"/>
      <c r="L49" s="52"/>
    </row>
    <row r="50" spans="1:12" s="4" customFormat="1" x14ac:dyDescent="0.2">
      <c r="A50" s="24" t="s">
        <v>250</v>
      </c>
      <c r="B50" s="10"/>
      <c r="C50" s="10"/>
      <c r="D50" s="10"/>
      <c r="E50" s="10"/>
      <c r="F50" s="10"/>
    </row>
    <row r="55" spans="1:12" x14ac:dyDescent="0.2">
      <c r="C55" s="49"/>
      <c r="D55" s="53"/>
      <c r="E55" s="49"/>
    </row>
    <row r="56" spans="1:12" x14ac:dyDescent="0.2">
      <c r="C56" s="34"/>
      <c r="D56" s="1"/>
      <c r="E56" s="1"/>
    </row>
    <row r="57" spans="1:12" x14ac:dyDescent="0.2">
      <c r="C57" s="34"/>
      <c r="D57" s="32"/>
      <c r="E57" s="1"/>
    </row>
    <row r="58" spans="1:12" x14ac:dyDescent="0.2">
      <c r="C58" s="34"/>
      <c r="D58" s="32"/>
      <c r="E58" s="1"/>
    </row>
  </sheetData>
  <mergeCells count="6">
    <mergeCell ref="A46:B46"/>
    <mergeCell ref="A5:C5"/>
    <mergeCell ref="A1:C1"/>
    <mergeCell ref="A2:C2"/>
    <mergeCell ref="A3:C3"/>
    <mergeCell ref="A4:C4"/>
  </mergeCells>
  <phoneticPr fontId="20" type="noConversion"/>
  <pageMargins left="0.74803149606299213" right="0.15748031496062992" top="0.39370078740157483" bottom="0.23622047244094491" header="0.19685039370078741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Ф1</vt:lpstr>
      <vt:lpstr>Ф2</vt:lpstr>
      <vt:lpstr>Ф3</vt:lpstr>
      <vt:lpstr>Ф4</vt:lpstr>
      <vt:lpstr>Ф1 (валюта)</vt:lpstr>
      <vt:lpstr>Доп сведения</vt:lpstr>
      <vt:lpstr>Ф1!Область_печати</vt:lpstr>
      <vt:lpstr>'Ф1 (валюта)'!Область_печати</vt:lpstr>
      <vt:lpstr>Ф2!Область_печати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Yerzhumanova Nurgul</cp:lastModifiedBy>
  <cp:lastPrinted>2019-04-15T08:14:27Z</cp:lastPrinted>
  <dcterms:created xsi:type="dcterms:W3CDTF">1996-10-08T23:32:33Z</dcterms:created>
  <dcterms:modified xsi:type="dcterms:W3CDTF">2019-04-15T11:37:13Z</dcterms:modified>
</cp:coreProperties>
</file>