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tfiye.Ablyazova\Documents\FS\2023\3Q\for KASE\"/>
    </mc:Choice>
  </mc:AlternateContent>
  <xr:revisionPtr revIDLastSave="0" documentId="13_ncr:1_{5FD9E775-835D-46B8-A2C2-1BC4CD2A9B64}" xr6:coauthVersionLast="47" xr6:coauthVersionMax="47" xr10:uidLastSave="{00000000-0000-0000-0000-000000000000}"/>
  <bookViews>
    <workbookView xWindow="820" yWindow="-110" windowWidth="18490" windowHeight="11020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ReportName1" localSheetId="0">ОПиУ!#REF!</definedName>
    <definedName name="Text" localSheetId="0">ОПиУ!$A$5</definedName>
    <definedName name="_xlnm.Print_Area" localSheetId="3">ДДС!$A$1:$D$55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1" l="1"/>
  <c r="J34" i="11"/>
  <c r="D48" i="10" l="1"/>
  <c r="D43" i="10"/>
  <c r="D35" i="10"/>
  <c r="D28" i="10"/>
  <c r="D30" i="10" s="1"/>
  <c r="E31" i="8"/>
  <c r="E24" i="8"/>
  <c r="E14" i="8"/>
  <c r="E11" i="8"/>
  <c r="E32" i="8" l="1"/>
  <c r="F16" i="11"/>
  <c r="F17" i="11" s="1"/>
  <c r="F18" i="11" s="1"/>
  <c r="J14" i="11"/>
  <c r="J13" i="11"/>
  <c r="J15" i="11" l="1"/>
  <c r="J16" i="11" s="1"/>
  <c r="D16" i="11"/>
  <c r="D17" i="11" s="1"/>
  <c r="D18" i="11" s="1"/>
  <c r="H17" i="11"/>
  <c r="H18" i="11" s="1"/>
  <c r="J9" i="11"/>
  <c r="J17" i="11" l="1"/>
  <c r="J18" i="11" s="1"/>
  <c r="D29" i="11"/>
  <c r="J29" i="11" s="1"/>
  <c r="D30" i="11"/>
  <c r="J30" i="11" s="1"/>
  <c r="F31" i="11"/>
  <c r="F32" i="11" s="1"/>
  <c r="F33" i="11" s="1"/>
  <c r="F35" i="11" s="1"/>
  <c r="D32" i="11" l="1"/>
  <c r="D33" i="11" s="1"/>
  <c r="D35" i="11" s="1"/>
  <c r="J31" i="11"/>
  <c r="J32" i="11" s="1"/>
  <c r="C36" i="9" l="1"/>
  <c r="C14" i="8" l="1"/>
  <c r="B35" i="10" l="1"/>
  <c r="C16" i="9" l="1"/>
  <c r="C29" i="9" l="1"/>
  <c r="C37" i="9" s="1"/>
  <c r="B43" i="10" l="1"/>
  <c r="C11" i="8" l="1"/>
  <c r="C19" i="8" s="1"/>
  <c r="C22" i="8" s="1"/>
  <c r="C24" i="8" s="1"/>
  <c r="H25" i="11" l="1"/>
  <c r="C32" i="8"/>
  <c r="H33" i="11" l="1"/>
  <c r="H35" i="11" s="1"/>
  <c r="J25" i="11"/>
  <c r="J33" i="11" s="1"/>
  <c r="J35" i="11" s="1"/>
  <c r="B28" i="10" l="1"/>
  <c r="B30" i="10" l="1"/>
  <c r="B44" i="10" s="1"/>
  <c r="B48" i="10" s="1"/>
</calcChain>
</file>

<file path=xl/sharedStrings.xml><?xml version="1.0" encoding="utf-8"?>
<sst xmlns="http://schemas.openxmlformats.org/spreadsheetml/2006/main" count="214" uniqueCount="125">
  <si>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</si>
  <si>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</si>
  <si>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</si>
  <si>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</si>
  <si>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</si>
  <si>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</si>
  <si>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</si>
  <si>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</si>
  <si>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</si>
  <si>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</si>
  <si>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</si>
  <si>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</si>
  <si>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</si>
  <si>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</si>
  <si>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</si>
  <si>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</si>
  <si>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</si>
  <si>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</si>
  <si>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</si>
  <si>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</si>
  <si>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</si>
  <si>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</si>
  <si>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</si>
  <si>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</si>
  <si>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</si>
  <si>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</si>
  <si>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</si>
  <si>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</si>
  <si>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</si>
  <si>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</si>
  <si>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</si>
  <si>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</si>
  <si>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</si>
  <si>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</si>
  <si>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</si>
  <si>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</si>
  <si>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</si>
  <si>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</si>
  <si>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</si>
  <si>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</si>
  <si>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</si>
  <si>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</si>
  <si>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</si>
  <si>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</si>
  <si>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</si>
  <si>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</si>
  <si>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</si>
  <si>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</si>
  <si>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</si>
  <si>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</si>
  <si>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</si>
  <si>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</si>
  <si>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</si>
  <si>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</si>
  <si>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</si>
  <si>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</si>
  <si>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</si>
  <si>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</si>
  <si>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</si>
  <si>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</si>
  <si>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</si>
  <si>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</si>
  <si>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</si>
  <si>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</si>
  <si>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</si>
  <si>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</si>
  <si>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</si>
  <si>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</si>
  <si>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</si>
  <si>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</si>
  <si>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</si>
  <si>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по обязательствам по аренде</t>
  </si>
  <si>
    <t>Влияние изменений ожидаемых кредитных убытков на величину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</si>
  <si>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10"/>
        <color theme="1"/>
        <rFont val="Times New Roman"/>
        <family val="1"/>
        <charset val="204"/>
      </rPr>
      <t>(Примечание 9)</t>
    </r>
  </si>
  <si>
    <t>Общий совокупный доход за период (не аудировано)</t>
  </si>
  <si>
    <t>Прибыль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</si>
  <si>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</si>
  <si>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</si>
  <si>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</si>
  <si>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</si>
  <si>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</si>
  <si>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</si>
  <si>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</si>
  <si>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</si>
  <si>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</si>
  <si>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</si>
  <si>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</si>
  <si>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</si>
  <si>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</si>
  <si>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</si>
  <si>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 xml:space="preserve">-Хеджирование денежных потоков – эффективная часть изменений в справедливой стоимости </t>
  </si>
  <si>
    <t>Убытки от обесценения</t>
  </si>
  <si>
    <t>Остаток на 1 января 2022 года</t>
  </si>
  <si>
    <t>Примечание</t>
  </si>
  <si>
    <t xml:space="preserve">Прибыль за период </t>
  </si>
  <si>
    <t>Девять месяцев, закончившиеся</t>
  </si>
  <si>
    <t xml:space="preserve">30 сентября 2022 г.  </t>
  </si>
  <si>
    <t>Не аудировано девять месяцев закончившихся</t>
  </si>
  <si>
    <t xml:space="preserve">30 сентября
2022 г.  </t>
  </si>
  <si>
    <t xml:space="preserve">Чистые  поступления  от операций с иностранной валютой </t>
  </si>
  <si>
    <t>Остаток на 30 сентября 2022 года (не аудировано)</t>
  </si>
  <si>
    <t>____________</t>
  </si>
  <si>
    <t>Председатель Правления</t>
  </si>
  <si>
    <t>Кирил Бачваров</t>
  </si>
  <si>
    <t>АО «Home Credit Bank»</t>
  </si>
  <si>
    <t>ПРОМЕЖУТОЧНЫЙ СОКРАЩЕННЫЙ ОТЧЕТ О ПРИБЫЛИ ИЛИ УБЫТКЕ И ПРОЧЕМ СОВОКУПНОМ ДОХОДЕ ЗА ПЕРИОД, ЗАКОНЧИВШИЙСЯ 30 СЕНТЯБРЯ 2023 ГОДА</t>
  </si>
  <si>
    <t xml:space="preserve">30 сентября 2023 г.  </t>
  </si>
  <si>
    <t>Главный бухгалтер</t>
  </si>
  <si>
    <t>Гаухар Масангалиева</t>
  </si>
  <si>
    <t>ПРОМЕЖУТОЧНЫЙ СОКРАЩЕННЫЙ ОТЧЕТ О ФИНАНСОВОМ ПОЛОЖЕНИИ
 ПО СОСТОЯНИЮ НА 30 СЕНТЯБРЯ 2023 ГОДА</t>
  </si>
  <si>
    <t>2022 г.</t>
  </si>
  <si>
    <t>30 сентября 2023 г.</t>
  </si>
  <si>
    <t>ПРОМЕЖУТОЧНЫЙ СОКРАЩЕННЫЙ ОТЧЕТ О ДВИЖЕНИИ ДЕНЕЖНЫХ СРЕДСТВ ЗА ПЕРИОД, 
ЗАКОНЧИВШИЙСЯ 30 СЕНТЯБРЯ 2023 ГОДА</t>
  </si>
  <si>
    <t xml:space="preserve">30 сентября
2023 г.  </t>
  </si>
  <si>
    <t>ПРОМЕЖУТОЧНЫЙ СОКРАЩЕННЫЙ ОТЧЕТ ОБ ИЗМЕНЕНИЯХ В КАПИТАЛЕ ЗА ПЕРИОД, ЗАКОНЧИВШИЙСЯ 30 СЕНТЯБРЯ 2023 ГОДА</t>
  </si>
  <si>
    <t>Остаток на 1 января 2023 года</t>
  </si>
  <si>
    <t>Остаток на 30 сентября 2023 года (не аудировано)</t>
  </si>
  <si>
    <t>Изменения в акционерном капитале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</si>
  <si>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</si>
  <si>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 xml:space="preserve">Чистые поступления (выплаты) по прочим доходам </t>
  </si>
  <si>
    <t>Чистое использование денежных средств от операционной деятельности до уплаты налога на прибыль</t>
  </si>
  <si>
    <t>Использование денежных средств от операционной деятельности</t>
  </si>
  <si>
    <t>Чистое поступление (использование) денежных средств от (в) финансовой деятельности</t>
  </si>
  <si>
    <t>Чистое увеличение/(уменьшение) денежных средств и их эквивалентов</t>
  </si>
  <si>
    <t>Итого прочий совокупный доход за период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</si>
</sst>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</numFmts>
  <fonts count="1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0" fillId="76" borderId="0" xfId="0" applyFill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18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271" fontId="24" fillId="76" borderId="0" xfId="1690" applyNumberFormat="1" applyFont="1" applyFill="1" applyAlignment="1">
      <alignment vertical="center"/>
    </xf>
    <xf numFmtId="0" fontId="25" fillId="76" borderId="12" xfId="0" applyFont="1" applyFill="1" applyBorder="1" applyAlignment="1">
      <alignment horizontal="center" vertical="center" wrapText="1"/>
    </xf>
    <xf numFmtId="271" fontId="24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horizontal="center" vertical="center" wrapText="1"/>
    </xf>
    <xf numFmtId="0" fontId="25" fillId="76" borderId="0" xfId="0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25" fillId="76" borderId="0" xfId="0" applyFont="1" applyFill="1" applyAlignment="1">
      <alignment horizontal="center" vertical="center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6" fillId="76" borderId="12" xfId="0" applyFont="1" applyFill="1" applyBorder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271" fontId="185" fillId="76" borderId="12" xfId="1690" applyNumberFormat="1" applyFont="1" applyFill="1" applyBorder="1" applyAlignment="1">
      <alignment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12" xfId="1690" applyNumberFormat="1" applyFont="1" applyFill="1" applyBorder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0" xfId="1690" applyNumberFormat="1" applyFont="1" applyFill="1" applyAlignment="1">
      <alignment vertical="center" wrapText="1"/>
    </xf>
    <xf numFmtId="0" fontId="185" fillId="76" borderId="0" xfId="0" applyFont="1" applyFill="1" applyAlignment="1">
      <alignment horizontal="center"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86" fillId="76" borderId="0" xfId="0" applyFont="1" applyFill="1" applyAlignment="1">
      <alignment horizontal="center"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0" fontId="188" fillId="76" borderId="0" xfId="0" applyFont="1" applyFill="1" applyAlignment="1">
      <alignment horizontal="center" vertical="center" wrapText="1"/>
    </xf>
    <xf numFmtId="0" fontId="190" fillId="76" borderId="0" xfId="0" applyFont="1" applyFill="1" applyAlignment="1">
      <alignment wrapText="1"/>
    </xf>
    <xf numFmtId="0" fontId="191" fillId="76" borderId="0" xfId="0" applyFont="1" applyFill="1"/>
    <xf numFmtId="271" fontId="191" fillId="76" borderId="0" xfId="1690" applyNumberFormat="1" applyFont="1" applyFill="1"/>
    <xf numFmtId="0" fontId="191" fillId="76" borderId="0" xfId="0" applyFont="1" applyFill="1" applyAlignment="1">
      <alignment wrapText="1"/>
    </xf>
    <xf numFmtId="271" fontId="191" fillId="76" borderId="0" xfId="0" applyNumberFormat="1" applyFont="1" applyFill="1"/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189" fillId="0" borderId="0" xfId="0" applyFont="1" applyAlignment="1">
      <alignment horizontal="center" vertical="center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15" xfId="1690" applyNumberFormat="1" applyFont="1" applyFill="1" applyBorder="1" applyAlignment="1">
      <alignment vertical="center"/>
    </xf>
    <xf numFmtId="271" fontId="25" fillId="76" borderId="16" xfId="1690" applyNumberFormat="1" applyFont="1" applyFill="1" applyBorder="1" applyAlignment="1">
      <alignment vertical="center"/>
    </xf>
    <xf numFmtId="271" fontId="25" fillId="76" borderId="15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0" fontId="186" fillId="76" borderId="0" xfId="0" applyFont="1" applyFill="1" applyAlignment="1">
      <alignment horizontal="center" vertical="center"/>
    </xf>
    <xf numFmtId="271" fontId="25" fillId="76" borderId="0" xfId="1690" applyNumberFormat="1" applyFont="1" applyFill="1" applyBorder="1" applyAlignment="1">
      <alignment vertical="center"/>
    </xf>
    <xf numFmtId="271" fontId="25" fillId="76" borderId="0" xfId="1690" applyNumberFormat="1" applyFont="1" applyFill="1" applyBorder="1" applyAlignment="1">
      <alignment vertical="center" wrapText="1"/>
    </xf>
    <xf numFmtId="271" fontId="24" fillId="76" borderId="0" xfId="1690" applyNumberFormat="1" applyFont="1" applyFill="1" applyBorder="1" applyAlignment="1">
      <alignment vertical="center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80" zoomScaleNormal="80" workbookViewId="0">
      <selection activeCell="H19" sqref="H19"/>
    </sheetView>
  </sheetViews>
  <sheetFormatPr defaultColWidth="9.1796875" defaultRowHeight="14.5"/>
  <cols>
    <col min="1" max="1" width="60.453125" style="16" customWidth="1"/>
    <col min="2" max="2" width="11.7265625" style="1" customWidth="1"/>
    <col min="3" max="3" width="16.453125" style="1" customWidth="1"/>
    <col min="4" max="4" width="1.26953125" style="1" customWidth="1"/>
    <col min="5" max="5" width="16.1796875" style="1" customWidth="1"/>
    <col min="6" max="6" width="2.7265625" style="1" customWidth="1"/>
    <col min="7" max="16384" width="9.1796875" style="1"/>
  </cols>
  <sheetData>
    <row r="1" spans="1:6" ht="15">
      <c r="A1" s="61" t="s">
        <v>104</v>
      </c>
      <c r="B1" s="61"/>
      <c r="C1" s="61"/>
      <c r="D1" s="61"/>
      <c r="E1" s="61"/>
    </row>
    <row r="2" spans="1:6">
      <c r="B2" s="16"/>
    </row>
    <row r="3" spans="1:6" ht="22.5" customHeight="1">
      <c r="A3" s="62" t="s">
        <v>105</v>
      </c>
      <c r="B3" s="62"/>
      <c r="C3" s="62"/>
      <c r="D3" s="62"/>
      <c r="E3" s="62"/>
    </row>
    <row r="5" spans="1:6">
      <c r="A5" s="59"/>
      <c r="B5" s="60" t="s">
        <v>93</v>
      </c>
      <c r="C5" s="32" t="s">
        <v>7</v>
      </c>
      <c r="D5" s="58"/>
      <c r="E5" s="32" t="s">
        <v>7</v>
      </c>
      <c r="F5" s="58"/>
    </row>
    <row r="6" spans="1:6" ht="23">
      <c r="A6" s="59"/>
      <c r="B6" s="60"/>
      <c r="C6" s="32" t="s">
        <v>95</v>
      </c>
      <c r="D6" s="58"/>
      <c r="E6" s="32" t="s">
        <v>95</v>
      </c>
      <c r="F6" s="58"/>
    </row>
    <row r="7" spans="1:6">
      <c r="A7" s="59"/>
      <c r="B7" s="60"/>
      <c r="C7" s="32" t="s">
        <v>106</v>
      </c>
      <c r="D7" s="58"/>
      <c r="E7" s="32" t="s">
        <v>96</v>
      </c>
      <c r="F7" s="58"/>
    </row>
    <row r="8" spans="1:6" ht="15" thickBot="1">
      <c r="A8" s="59"/>
      <c r="B8" s="60"/>
      <c r="C8" s="33" t="s">
        <v>0</v>
      </c>
      <c r="D8" s="58"/>
      <c r="E8" s="33" t="s">
        <v>0</v>
      </c>
      <c r="F8" s="58"/>
    </row>
    <row r="9" spans="1:6" ht="23">
      <c r="A9" s="34" t="s">
        <v>46</v>
      </c>
      <c r="B9" s="52">
        <v>4</v>
      </c>
      <c r="C9" s="35">
        <v>120937025</v>
      </c>
      <c r="D9" s="36"/>
      <c r="E9" s="35">
        <v>87441957</v>
      </c>
      <c r="F9" s="36"/>
    </row>
    <row r="10" spans="1:6" ht="15" thickBot="1">
      <c r="A10" s="34" t="s">
        <v>81</v>
      </c>
      <c r="B10" s="52">
        <v>4</v>
      </c>
      <c r="C10" s="37">
        <v>-44517439</v>
      </c>
      <c r="D10" s="36"/>
      <c r="E10" s="37">
        <v>-24840508</v>
      </c>
      <c r="F10" s="36"/>
    </row>
    <row r="11" spans="1:6" ht="15" thickBot="1">
      <c r="A11" s="39" t="s">
        <v>82</v>
      </c>
      <c r="B11" s="44"/>
      <c r="C11" s="40">
        <f>SUM(C9:C10)</f>
        <v>76419586</v>
      </c>
      <c r="D11" s="36"/>
      <c r="E11" s="40">
        <f>SUM(E9:E10)</f>
        <v>62601449</v>
      </c>
      <c r="F11" s="41"/>
    </row>
    <row r="12" spans="1:6">
      <c r="A12" s="34" t="s">
        <v>2</v>
      </c>
      <c r="B12" s="52">
        <v>5</v>
      </c>
      <c r="C12" s="35">
        <v>4975381</v>
      </c>
      <c r="D12" s="36"/>
      <c r="E12" s="35">
        <v>5306118</v>
      </c>
      <c r="F12" s="36"/>
    </row>
    <row r="13" spans="1:6" ht="15" thickBot="1">
      <c r="A13" s="34" t="s">
        <v>3</v>
      </c>
      <c r="B13" s="52">
        <v>5</v>
      </c>
      <c r="C13" s="37">
        <v>-9300443</v>
      </c>
      <c r="D13" s="36"/>
      <c r="E13" s="37">
        <v>-5428333</v>
      </c>
      <c r="F13" s="36"/>
    </row>
    <row r="14" spans="1:6">
      <c r="A14" s="39" t="s">
        <v>4</v>
      </c>
      <c r="B14" s="49"/>
      <c r="C14" s="43">
        <f>SUM(C12:C13)</f>
        <v>-4325062</v>
      </c>
      <c r="D14" s="36"/>
      <c r="E14" s="43">
        <f>SUM(E12:E13)</f>
        <v>-122215</v>
      </c>
      <c r="F14" s="41"/>
    </row>
    <row r="15" spans="1:6" ht="34.5">
      <c r="A15" s="34" t="s">
        <v>118</v>
      </c>
      <c r="B15" s="52">
        <v>6</v>
      </c>
      <c r="C15" s="36">
        <v>-2489264</v>
      </c>
      <c r="D15" s="36"/>
      <c r="E15" s="36">
        <v>505790</v>
      </c>
      <c r="F15" s="36"/>
    </row>
    <row r="16" spans="1:6">
      <c r="A16" s="34" t="s">
        <v>83</v>
      </c>
      <c r="B16" s="44"/>
      <c r="C16" s="36">
        <v>-185571</v>
      </c>
      <c r="D16" s="36"/>
      <c r="E16" s="36">
        <v>-5155456</v>
      </c>
      <c r="F16" s="36"/>
    </row>
    <row r="17" spans="1:6">
      <c r="A17" s="34" t="s">
        <v>84</v>
      </c>
      <c r="B17" s="44"/>
      <c r="C17" s="36">
        <v>1316982</v>
      </c>
      <c r="D17" s="36"/>
      <c r="E17" s="36">
        <v>1359272</v>
      </c>
      <c r="F17" s="36"/>
    </row>
    <row r="18" spans="1:6" ht="15" thickBot="1">
      <c r="A18" s="34" t="s">
        <v>62</v>
      </c>
      <c r="B18" s="44"/>
      <c r="C18" s="38">
        <v>901451</v>
      </c>
      <c r="D18" s="36"/>
      <c r="E18" s="38">
        <v>-124239</v>
      </c>
      <c r="F18" s="36"/>
    </row>
    <row r="19" spans="1:6" ht="15.75" customHeight="1">
      <c r="A19" s="39" t="s">
        <v>5</v>
      </c>
      <c r="B19" s="44"/>
      <c r="C19" s="41">
        <f>SUM(C14,C11,C15:C18)</f>
        <v>71638122</v>
      </c>
      <c r="D19" s="41"/>
      <c r="E19" s="41">
        <v>59064601</v>
      </c>
      <c r="F19" s="41"/>
    </row>
    <row r="20" spans="1:6" ht="14.5" customHeight="1">
      <c r="A20" s="34" t="s">
        <v>91</v>
      </c>
      <c r="B20" s="44"/>
      <c r="C20" s="36">
        <v>-16672500</v>
      </c>
      <c r="D20" s="36"/>
      <c r="E20" s="36">
        <v>-10458263</v>
      </c>
      <c r="F20" s="36"/>
    </row>
    <row r="21" spans="1:6" ht="15" thickBot="1">
      <c r="A21" s="34" t="s">
        <v>85</v>
      </c>
      <c r="B21" s="52">
        <v>7</v>
      </c>
      <c r="C21" s="38">
        <v>-29724068</v>
      </c>
      <c r="D21" s="36"/>
      <c r="E21" s="38">
        <v>-24669416</v>
      </c>
      <c r="F21" s="36"/>
    </row>
    <row r="22" spans="1:6">
      <c r="A22" s="39" t="s">
        <v>6</v>
      </c>
      <c r="B22" s="44"/>
      <c r="C22" s="41">
        <f>SUM(C19:C21)</f>
        <v>25241554</v>
      </c>
      <c r="D22" s="41"/>
      <c r="E22" s="41">
        <v>23936922</v>
      </c>
      <c r="F22" s="41"/>
    </row>
    <row r="23" spans="1:6" ht="15" thickBot="1">
      <c r="A23" s="34" t="s">
        <v>86</v>
      </c>
      <c r="B23" s="52">
        <v>8</v>
      </c>
      <c r="C23" s="38">
        <v>-5011730</v>
      </c>
      <c r="D23" s="36"/>
      <c r="E23" s="38">
        <v>-4857131</v>
      </c>
      <c r="F23" s="36"/>
    </row>
    <row r="24" spans="1:6" ht="15" thickBot="1">
      <c r="A24" s="39" t="s">
        <v>47</v>
      </c>
      <c r="B24" s="49"/>
      <c r="C24" s="45">
        <f>SUM(C22:C23)</f>
        <v>20229824</v>
      </c>
      <c r="D24" s="36"/>
      <c r="E24" s="45">
        <f>SUM(E22:E23)</f>
        <v>19079791</v>
      </c>
      <c r="F24" s="41"/>
    </row>
    <row r="25" spans="1:6" ht="15" thickTop="1">
      <c r="A25" s="39" t="s">
        <v>63</v>
      </c>
      <c r="B25" s="49"/>
      <c r="C25" s="36"/>
      <c r="D25" s="36"/>
      <c r="E25" s="36"/>
      <c r="F25" s="41"/>
    </row>
    <row r="26" spans="1:6" ht="23">
      <c r="A26" s="46" t="s">
        <v>26</v>
      </c>
      <c r="B26" s="49"/>
      <c r="C26" s="36"/>
      <c r="D26" s="36"/>
      <c r="E26" s="36"/>
      <c r="F26" s="41"/>
    </row>
    <row r="27" spans="1:6">
      <c r="A27" s="34" t="s">
        <v>29</v>
      </c>
      <c r="B27" s="49"/>
      <c r="C27" s="36"/>
      <c r="D27" s="36"/>
      <c r="E27" s="36"/>
      <c r="F27" s="41"/>
    </row>
    <row r="28" spans="1:6">
      <c r="A28" s="47" t="s">
        <v>30</v>
      </c>
      <c r="B28" s="49"/>
      <c r="C28" s="36">
        <v>22768</v>
      </c>
      <c r="D28" s="36"/>
      <c r="E28" s="36">
        <v>-51483</v>
      </c>
      <c r="F28" s="41"/>
    </row>
    <row r="29" spans="1:6">
      <c r="A29" s="47" t="s">
        <v>48</v>
      </c>
      <c r="B29" s="49"/>
      <c r="C29" s="36">
        <v>-1396</v>
      </c>
      <c r="D29" s="36"/>
      <c r="E29" s="36">
        <v>-53974</v>
      </c>
      <c r="F29" s="41"/>
    </row>
    <row r="30" spans="1:6" ht="23.5" thickBot="1">
      <c r="A30" s="47" t="s">
        <v>87</v>
      </c>
      <c r="B30" s="49"/>
      <c r="C30" s="38">
        <v>508951</v>
      </c>
      <c r="D30" s="36"/>
      <c r="E30" s="38">
        <v>-358647</v>
      </c>
      <c r="F30" s="41"/>
    </row>
    <row r="31" spans="1:6" ht="15" thickBot="1">
      <c r="A31" s="39" t="s">
        <v>64</v>
      </c>
      <c r="B31" s="49"/>
      <c r="C31" s="42">
        <v>530323</v>
      </c>
      <c r="D31" s="36"/>
      <c r="E31" s="42">
        <f>SUM(E28:E30)</f>
        <v>-464104</v>
      </c>
      <c r="F31" s="41"/>
    </row>
    <row r="32" spans="1:6" ht="15" thickBot="1">
      <c r="A32" s="48" t="s">
        <v>23</v>
      </c>
      <c r="B32" s="49"/>
      <c r="C32" s="42">
        <f>C24+C31</f>
        <v>20760147</v>
      </c>
      <c r="D32" s="36"/>
      <c r="E32" s="42">
        <f>E24+E31</f>
        <v>18615687</v>
      </c>
      <c r="F32" s="41"/>
    </row>
    <row r="34" spans="1:6">
      <c r="C34" s="31"/>
      <c r="E34" s="31"/>
    </row>
    <row r="35" spans="1:6" ht="15.5">
      <c r="A35" s="53" t="s">
        <v>102</v>
      </c>
      <c r="B35" s="54"/>
      <c r="C35" s="54"/>
    </row>
    <row r="36" spans="1:6" ht="15.5">
      <c r="A36" s="53" t="s">
        <v>103</v>
      </c>
      <c r="B36" s="54"/>
      <c r="C36" s="54" t="s">
        <v>101</v>
      </c>
      <c r="E36" s="31"/>
    </row>
    <row r="37" spans="1:6" ht="15.5">
      <c r="A37" s="56"/>
      <c r="B37" s="54"/>
      <c r="C37" s="54"/>
    </row>
    <row r="38" spans="1:6" ht="15.5">
      <c r="A38" s="56"/>
      <c r="B38" s="54"/>
      <c r="C38" s="54"/>
      <c r="E38" s="31"/>
    </row>
    <row r="39" spans="1:6" ht="15.5">
      <c r="A39" s="56"/>
      <c r="B39" s="54"/>
      <c r="C39" s="54"/>
    </row>
    <row r="40" spans="1:6" ht="15.5">
      <c r="A40" s="53" t="s">
        <v>107</v>
      </c>
      <c r="B40" s="54"/>
      <c r="C40" s="54"/>
      <c r="E40" s="31"/>
      <c r="F40" s="31"/>
    </row>
    <row r="41" spans="1:6" ht="15.5">
      <c r="A41" s="53" t="s">
        <v>108</v>
      </c>
      <c r="B41" s="54"/>
      <c r="C41" s="54" t="s">
        <v>101</v>
      </c>
    </row>
    <row r="42" spans="1:6" ht="15.5">
      <c r="A42" s="56"/>
      <c r="B42" s="54"/>
      <c r="C42" s="57"/>
      <c r="E42" s="31"/>
    </row>
  </sheetData>
  <mergeCells count="6">
    <mergeCell ref="D5:D8"/>
    <mergeCell ref="F5:F8"/>
    <mergeCell ref="A5:A8"/>
    <mergeCell ref="B5:B8"/>
    <mergeCell ref="A1:E1"/>
    <mergeCell ref="A3:E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&amp;L_x000D_&amp;1#&amp;"Calibri"&amp;10&amp;K000000 Internal Home Credit Bank Kazakhstan</oddFooter>
  </headerFooter>
  <ignoredErrors>
    <ignoredError sqref="E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1796875" defaultRowHeight="14.5"/>
  <cols>
    <col min="1" max="1" width="30" style="1" customWidth="1"/>
    <col min="2" max="2" width="2.7265625" style="1" customWidth="1"/>
    <col min="3" max="3" width="18.1796875" style="1" bestFit="1" customWidth="1"/>
    <col min="4" max="4" width="1.26953125" style="1" customWidth="1"/>
    <col min="5" max="5" width="17.7265625" style="1" bestFit="1" customWidth="1"/>
    <col min="6" max="6" width="14" style="1" customWidth="1"/>
    <col min="7" max="16384" width="9.1796875" style="1"/>
  </cols>
  <sheetData>
    <row r="1" spans="1:6" ht="52">
      <c r="A1" s="63"/>
      <c r="B1" s="64"/>
      <c r="C1" s="2" t="s">
        <v>24</v>
      </c>
      <c r="D1" s="65"/>
      <c r="E1" s="2" t="s">
        <v>25</v>
      </c>
      <c r="F1" s="65"/>
    </row>
    <row r="2" spans="1:6" ht="15" thickBot="1">
      <c r="A2" s="63"/>
      <c r="B2" s="64"/>
      <c r="C2" s="3" t="s">
        <v>0</v>
      </c>
      <c r="D2" s="65"/>
      <c r="E2" s="3" t="s">
        <v>0</v>
      </c>
      <c r="F2" s="65"/>
    </row>
    <row r="3" spans="1:6" ht="39.5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39.5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15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zoomScale="80" zoomScaleNormal="80" workbookViewId="0">
      <selection activeCell="A49" sqref="A49"/>
    </sheetView>
  </sheetViews>
  <sheetFormatPr defaultColWidth="9.1796875" defaultRowHeight="14.5"/>
  <cols>
    <col min="1" max="1" width="39" style="1" customWidth="1"/>
    <col min="2" max="2" width="12.453125" style="1" customWidth="1"/>
    <col min="3" max="3" width="16.54296875" style="1" customWidth="1"/>
    <col min="4" max="4" width="2.453125" style="1" customWidth="1"/>
    <col min="5" max="5" width="16.7265625" style="1" customWidth="1"/>
    <col min="6" max="16384" width="9.1796875" style="1"/>
  </cols>
  <sheetData>
    <row r="1" spans="1:6" ht="15">
      <c r="A1" s="61" t="s">
        <v>104</v>
      </c>
      <c r="B1" s="61"/>
      <c r="C1" s="61"/>
      <c r="D1" s="61"/>
      <c r="E1" s="61"/>
      <c r="F1" s="61"/>
    </row>
    <row r="2" spans="1:6">
      <c r="A2" s="16"/>
      <c r="B2" s="16"/>
      <c r="C2" s="16"/>
    </row>
    <row r="3" spans="1:6" ht="24" customHeight="1">
      <c r="A3" s="60" t="s">
        <v>109</v>
      </c>
      <c r="B3" s="60"/>
      <c r="C3" s="60"/>
      <c r="D3" s="60"/>
      <c r="E3" s="60"/>
      <c r="F3" s="60"/>
    </row>
    <row r="5" spans="1:6">
      <c r="A5" s="63"/>
      <c r="B5" s="60" t="s">
        <v>93</v>
      </c>
      <c r="C5" s="5" t="s">
        <v>7</v>
      </c>
      <c r="D5" s="64"/>
      <c r="E5" s="5" t="s">
        <v>65</v>
      </c>
    </row>
    <row r="6" spans="1:6" ht="15" customHeight="1">
      <c r="A6" s="63"/>
      <c r="B6" s="60"/>
      <c r="C6" s="5" t="s">
        <v>111</v>
      </c>
      <c r="D6" s="64"/>
      <c r="E6" s="5" t="s">
        <v>110</v>
      </c>
    </row>
    <row r="7" spans="1:6" ht="15" thickBot="1">
      <c r="A7" s="63"/>
      <c r="B7" s="60"/>
      <c r="C7" s="23" t="s">
        <v>0</v>
      </c>
      <c r="D7" s="64"/>
      <c r="E7" s="23" t="s">
        <v>0</v>
      </c>
    </row>
    <row r="8" spans="1:6">
      <c r="A8" s="4" t="s">
        <v>49</v>
      </c>
      <c r="B8" s="60"/>
      <c r="C8" s="2"/>
      <c r="D8" s="12"/>
      <c r="E8" s="12"/>
    </row>
    <row r="9" spans="1:6">
      <c r="A9" s="8" t="s">
        <v>50</v>
      </c>
      <c r="B9" s="9">
        <v>9</v>
      </c>
      <c r="C9" s="18">
        <v>138424001</v>
      </c>
      <c r="D9" s="18"/>
      <c r="E9" s="18">
        <v>105745869</v>
      </c>
    </row>
    <row r="10" spans="1:6">
      <c r="A10" s="8" t="s">
        <v>41</v>
      </c>
      <c r="B10" s="9"/>
      <c r="C10" s="18">
        <v>15115799</v>
      </c>
      <c r="D10" s="18"/>
      <c r="E10" s="18">
        <v>5717144</v>
      </c>
    </row>
    <row r="11" spans="1:6">
      <c r="A11" s="8" t="s">
        <v>40</v>
      </c>
      <c r="B11" s="9">
        <v>10</v>
      </c>
      <c r="C11" s="18">
        <v>526580658</v>
      </c>
      <c r="D11" s="18"/>
      <c r="E11" s="18">
        <v>398817772</v>
      </c>
    </row>
    <row r="12" spans="1:6">
      <c r="A12" s="8" t="s">
        <v>42</v>
      </c>
      <c r="B12" s="9"/>
      <c r="C12" s="18">
        <v>0</v>
      </c>
      <c r="D12" s="18"/>
      <c r="E12" s="18">
        <v>5179043</v>
      </c>
    </row>
    <row r="13" spans="1:6" ht="57.75" customHeight="1">
      <c r="A13" s="8" t="s">
        <v>27</v>
      </c>
      <c r="B13" s="9"/>
      <c r="C13" s="18">
        <v>456681</v>
      </c>
      <c r="D13" s="18"/>
      <c r="E13" s="18">
        <v>1103464</v>
      </c>
    </row>
    <row r="14" spans="1:6" ht="29.25" customHeight="1">
      <c r="A14" s="8" t="s">
        <v>8</v>
      </c>
      <c r="B14" s="9"/>
      <c r="C14" s="18">
        <v>14958012</v>
      </c>
      <c r="D14" s="18"/>
      <c r="E14" s="18">
        <v>12772452</v>
      </c>
    </row>
    <row r="15" spans="1:6" ht="15" thickBot="1">
      <c r="A15" s="8" t="s">
        <v>9</v>
      </c>
      <c r="B15" s="9"/>
      <c r="C15" s="19">
        <v>12376046</v>
      </c>
      <c r="D15" s="18"/>
      <c r="E15" s="19">
        <v>13353794</v>
      </c>
    </row>
    <row r="16" spans="1:6" ht="15" thickBot="1">
      <c r="A16" s="4" t="s">
        <v>51</v>
      </c>
      <c r="B16" s="5"/>
      <c r="C16" s="29">
        <f>SUM(C9:C15)</f>
        <v>707911197</v>
      </c>
      <c r="D16" s="27"/>
      <c r="E16" s="29">
        <v>542689538</v>
      </c>
    </row>
    <row r="17" spans="1:5" ht="15" thickTop="1">
      <c r="A17" s="4"/>
      <c r="B17" s="5"/>
      <c r="C17" s="18"/>
      <c r="D17" s="18"/>
      <c r="E17" s="18"/>
    </row>
    <row r="18" spans="1:5">
      <c r="A18" s="4" t="s">
        <v>10</v>
      </c>
      <c r="B18" s="5"/>
      <c r="C18" s="18"/>
      <c r="D18" s="18"/>
      <c r="E18" s="18"/>
    </row>
    <row r="19" spans="1:5" ht="52">
      <c r="A19" s="8" t="s">
        <v>52</v>
      </c>
      <c r="B19" s="9"/>
      <c r="C19" s="18">
        <v>75918</v>
      </c>
      <c r="D19" s="18"/>
      <c r="E19" s="18">
        <v>2315257</v>
      </c>
    </row>
    <row r="20" spans="1:5">
      <c r="A20" s="8" t="s">
        <v>11</v>
      </c>
      <c r="B20" s="9">
        <v>11</v>
      </c>
      <c r="C20" s="18">
        <v>2318981</v>
      </c>
      <c r="D20" s="18"/>
      <c r="E20" s="18">
        <v>4874007</v>
      </c>
    </row>
    <row r="21" spans="1:5">
      <c r="A21" s="8" t="s">
        <v>32</v>
      </c>
      <c r="B21" s="9"/>
      <c r="C21" s="18"/>
      <c r="D21" s="18"/>
      <c r="E21" s="18"/>
    </row>
    <row r="22" spans="1:5" ht="26">
      <c r="A22" s="8" t="s">
        <v>53</v>
      </c>
      <c r="B22" s="9">
        <v>12</v>
      </c>
      <c r="C22" s="18">
        <v>293887110</v>
      </c>
      <c r="D22" s="18"/>
      <c r="E22" s="18">
        <v>229177405</v>
      </c>
    </row>
    <row r="23" spans="1:5" ht="26">
      <c r="A23" s="8" t="s">
        <v>54</v>
      </c>
      <c r="B23" s="9">
        <v>12</v>
      </c>
      <c r="C23" s="18">
        <v>39339517</v>
      </c>
      <c r="D23" s="18"/>
      <c r="E23" s="18">
        <v>36826656</v>
      </c>
    </row>
    <row r="24" spans="1:5">
      <c r="A24" s="8" t="s">
        <v>12</v>
      </c>
      <c r="B24" s="9">
        <v>13</v>
      </c>
      <c r="C24" s="18">
        <v>69912228</v>
      </c>
      <c r="D24" s="18"/>
      <c r="E24" s="18">
        <v>16896240</v>
      </c>
    </row>
    <row r="25" spans="1:5">
      <c r="A25" s="8" t="s">
        <v>55</v>
      </c>
      <c r="B25" s="9"/>
      <c r="C25" s="18">
        <v>67739566</v>
      </c>
      <c r="D25" s="18"/>
      <c r="E25" s="18">
        <v>56850929</v>
      </c>
    </row>
    <row r="26" spans="1:5">
      <c r="A26" s="8" t="s">
        <v>19</v>
      </c>
      <c r="B26" s="9"/>
      <c r="C26" s="18">
        <v>62713717</v>
      </c>
      <c r="D26" s="18"/>
      <c r="E26" s="18">
        <v>48654404</v>
      </c>
    </row>
    <row r="27" spans="1:5">
      <c r="A27" s="8" t="s">
        <v>66</v>
      </c>
      <c r="B27" s="9">
        <v>20</v>
      </c>
      <c r="C27" s="18">
        <v>4007516</v>
      </c>
      <c r="D27" s="18"/>
      <c r="E27" s="18">
        <v>3964150</v>
      </c>
    </row>
    <row r="28" spans="1:5" ht="15" thickBot="1">
      <c r="A28" s="8" t="s">
        <v>33</v>
      </c>
      <c r="B28" s="9"/>
      <c r="C28" s="19">
        <v>15580867</v>
      </c>
      <c r="D28" s="18"/>
      <c r="E28" s="19">
        <v>11554850</v>
      </c>
    </row>
    <row r="29" spans="1:5" ht="15" thickBot="1">
      <c r="A29" s="4" t="s">
        <v>13</v>
      </c>
      <c r="B29" s="5"/>
      <c r="C29" s="28">
        <f>SUM(C19:C28)</f>
        <v>555575420</v>
      </c>
      <c r="D29" s="27"/>
      <c r="E29" s="28">
        <v>411113898</v>
      </c>
    </row>
    <row r="30" spans="1:5">
      <c r="A30" s="4"/>
      <c r="B30" s="5"/>
      <c r="C30" s="18"/>
      <c r="D30" s="18"/>
      <c r="E30" s="18"/>
    </row>
    <row r="31" spans="1:5">
      <c r="A31" s="4" t="s">
        <v>56</v>
      </c>
      <c r="B31" s="5"/>
      <c r="C31" s="18"/>
      <c r="D31" s="18"/>
      <c r="E31" s="18"/>
    </row>
    <row r="32" spans="1:5">
      <c r="A32" s="8" t="s">
        <v>45</v>
      </c>
      <c r="B32" s="9">
        <v>14</v>
      </c>
      <c r="C32" s="18">
        <v>5199493</v>
      </c>
      <c r="D32" s="18"/>
      <c r="E32" s="18">
        <v>5199503</v>
      </c>
    </row>
    <row r="33" spans="1:5">
      <c r="A33" s="8" t="s">
        <v>57</v>
      </c>
      <c r="B33" s="9"/>
      <c r="C33" s="18">
        <v>147136284</v>
      </c>
      <c r="D33" s="18"/>
      <c r="E33" s="18">
        <v>126906460</v>
      </c>
    </row>
    <row r="34" spans="1:5">
      <c r="A34" s="8" t="s">
        <v>88</v>
      </c>
      <c r="B34" s="9"/>
      <c r="C34" s="18">
        <v>0</v>
      </c>
      <c r="D34" s="18"/>
      <c r="E34" s="18">
        <v>-508951</v>
      </c>
    </row>
    <row r="35" spans="1:5" ht="15" thickBot="1">
      <c r="A35" s="8" t="s">
        <v>89</v>
      </c>
      <c r="B35" s="9"/>
      <c r="C35" s="19">
        <v>0</v>
      </c>
      <c r="D35" s="18"/>
      <c r="E35" s="19">
        <v>-21372</v>
      </c>
    </row>
    <row r="36" spans="1:5" ht="15" thickBot="1">
      <c r="A36" s="4" t="s">
        <v>38</v>
      </c>
      <c r="B36" s="5"/>
      <c r="C36" s="28">
        <f>SUM(C32:C35)</f>
        <v>152335777</v>
      </c>
      <c r="D36" s="27"/>
      <c r="E36" s="28">
        <v>131575640</v>
      </c>
    </row>
    <row r="37" spans="1:5" ht="27.75" customHeight="1" thickBot="1">
      <c r="A37" s="4" t="s">
        <v>58</v>
      </c>
      <c r="B37" s="5"/>
      <c r="C37" s="29">
        <f>C29+C36</f>
        <v>707911197</v>
      </c>
      <c r="D37" s="27"/>
      <c r="E37" s="29">
        <v>542689538</v>
      </c>
    </row>
    <row r="38" spans="1:5" ht="15" thickTop="1">
      <c r="A38" s="4"/>
      <c r="B38" s="4"/>
      <c r="C38" s="27"/>
      <c r="D38" s="27"/>
      <c r="E38" s="27"/>
    </row>
    <row r="39" spans="1:5">
      <c r="A39" s="8"/>
      <c r="B39" s="8"/>
    </row>
    <row r="40" spans="1:5" ht="15.5">
      <c r="A40" s="53" t="s">
        <v>102</v>
      </c>
      <c r="B40" s="54"/>
      <c r="C40" s="54"/>
    </row>
    <row r="41" spans="1:5" ht="15.5">
      <c r="A41" s="53" t="s">
        <v>103</v>
      </c>
      <c r="B41" s="54"/>
      <c r="C41" s="54" t="s">
        <v>101</v>
      </c>
    </row>
    <row r="42" spans="1:5" ht="15.5">
      <c r="A42" s="54"/>
      <c r="B42" s="54"/>
      <c r="C42" s="54"/>
      <c r="E42" s="31"/>
    </row>
    <row r="43" spans="1:5" ht="15.5">
      <c r="A43" s="54"/>
      <c r="B43" s="54"/>
      <c r="C43" s="54"/>
    </row>
    <row r="44" spans="1:5" ht="15.5">
      <c r="A44" s="54"/>
      <c r="B44" s="54"/>
      <c r="C44" s="54"/>
      <c r="E44" s="31"/>
    </row>
    <row r="45" spans="1:5" ht="15.5">
      <c r="A45" s="53" t="s">
        <v>107</v>
      </c>
      <c r="B45" s="54"/>
      <c r="C45" s="54"/>
    </row>
    <row r="46" spans="1:5" ht="15.5">
      <c r="A46" s="53" t="s">
        <v>108</v>
      </c>
      <c r="B46" s="54"/>
      <c r="C46" s="54" t="s">
        <v>101</v>
      </c>
      <c r="E46" s="31"/>
    </row>
  </sheetData>
  <mergeCells count="5">
    <mergeCell ref="A5:A7"/>
    <mergeCell ref="D5:D7"/>
    <mergeCell ref="B5:B8"/>
    <mergeCell ref="A1:F1"/>
    <mergeCell ref="A3:F3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&amp;L_x000D_&amp;1#&amp;"Calibri"&amp;10&amp;K000000 Internal Home Credit Bank Kazakhstan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zoomScale="80" zoomScaleNormal="80" workbookViewId="0">
      <selection activeCell="F13" sqref="F13"/>
    </sheetView>
  </sheetViews>
  <sheetFormatPr defaultColWidth="9.1796875" defaultRowHeight="14.5"/>
  <cols>
    <col min="1" max="1" width="64.7265625" style="1" customWidth="1"/>
    <col min="2" max="2" width="18.1796875" style="20" customWidth="1"/>
    <col min="3" max="3" width="2.7265625" style="20" customWidth="1"/>
    <col min="4" max="4" width="17.453125" style="20" customWidth="1"/>
    <col min="5" max="16384" width="9.1796875" style="1"/>
  </cols>
  <sheetData>
    <row r="1" spans="1:6" ht="15">
      <c r="A1" s="61" t="s">
        <v>104</v>
      </c>
      <c r="B1" s="61"/>
      <c r="C1" s="61"/>
      <c r="D1" s="61"/>
      <c r="E1" s="61"/>
      <c r="F1" s="61"/>
    </row>
    <row r="2" spans="1:6">
      <c r="A2" s="16"/>
      <c r="B2" s="16"/>
      <c r="C2" s="16"/>
      <c r="D2" s="1"/>
    </row>
    <row r="3" spans="1:6" ht="27.5" customHeight="1">
      <c r="A3" s="60" t="s">
        <v>112</v>
      </c>
      <c r="B3" s="60"/>
      <c r="C3" s="60"/>
      <c r="D3" s="60"/>
      <c r="E3" s="60"/>
      <c r="F3" s="60"/>
    </row>
    <row r="5" spans="1:6" ht="41" customHeight="1">
      <c r="A5" s="66"/>
      <c r="B5" s="25" t="s">
        <v>97</v>
      </c>
      <c r="C5" s="67"/>
      <c r="D5" s="25" t="s">
        <v>97</v>
      </c>
    </row>
    <row r="6" spans="1:6" ht="26">
      <c r="A6" s="66"/>
      <c r="B6" s="25" t="s">
        <v>113</v>
      </c>
      <c r="C6" s="67"/>
      <c r="D6" s="25" t="s">
        <v>98</v>
      </c>
    </row>
    <row r="7" spans="1:6" ht="15" thickBot="1">
      <c r="A7" s="66"/>
      <c r="B7" s="21" t="s">
        <v>0</v>
      </c>
      <c r="C7" s="67"/>
      <c r="D7" s="21" t="s">
        <v>0</v>
      </c>
    </row>
    <row r="8" spans="1:6" ht="25.5" customHeight="1">
      <c r="A8" s="4" t="s">
        <v>31</v>
      </c>
      <c r="B8" s="27"/>
      <c r="C8" s="27"/>
      <c r="D8" s="27"/>
    </row>
    <row r="9" spans="1:6">
      <c r="A9" s="8" t="s">
        <v>1</v>
      </c>
      <c r="B9" s="18">
        <v>114251600</v>
      </c>
      <c r="C9" s="18"/>
      <c r="D9" s="18">
        <v>82867955</v>
      </c>
    </row>
    <row r="10" spans="1:6" ht="14.25" customHeight="1">
      <c r="A10" s="8" t="s">
        <v>14</v>
      </c>
      <c r="B10" s="18">
        <v>-46031774</v>
      </c>
      <c r="C10" s="18"/>
      <c r="D10" s="18">
        <v>-23722887</v>
      </c>
    </row>
    <row r="11" spans="1:6" ht="14.25" customHeight="1">
      <c r="A11" s="8" t="s">
        <v>2</v>
      </c>
      <c r="B11" s="18">
        <v>5030798</v>
      </c>
      <c r="C11" s="18"/>
      <c r="D11" s="18">
        <v>5803959</v>
      </c>
    </row>
    <row r="12" spans="1:6" ht="14.25" customHeight="1">
      <c r="A12" s="8" t="s">
        <v>3</v>
      </c>
      <c r="B12" s="18">
        <v>-10064637</v>
      </c>
      <c r="C12" s="18"/>
      <c r="D12" s="18">
        <v>-5376726</v>
      </c>
    </row>
    <row r="13" spans="1:6" ht="39" customHeight="1">
      <c r="A13" s="8" t="s">
        <v>67</v>
      </c>
      <c r="B13" s="18">
        <v>-2107677</v>
      </c>
      <c r="C13" s="18"/>
      <c r="D13" s="18">
        <v>-2324797</v>
      </c>
    </row>
    <row r="14" spans="1:6">
      <c r="A14" s="8" t="s">
        <v>99</v>
      </c>
      <c r="B14" s="18">
        <v>963644</v>
      </c>
      <c r="C14" s="18"/>
      <c r="D14" s="18">
        <v>711843</v>
      </c>
    </row>
    <row r="15" spans="1:6" ht="14.25" customHeight="1">
      <c r="A15" s="8" t="s">
        <v>68</v>
      </c>
      <c r="B15" s="18">
        <v>1316982</v>
      </c>
      <c r="C15" s="18"/>
      <c r="D15" s="18">
        <v>1359272</v>
      </c>
    </row>
    <row r="16" spans="1:6" ht="14.25" customHeight="1">
      <c r="A16" s="8" t="s">
        <v>119</v>
      </c>
      <c r="B16" s="18">
        <v>901451</v>
      </c>
      <c r="C16" s="18"/>
      <c r="D16" s="18">
        <v>-124239</v>
      </c>
    </row>
    <row r="17" spans="1:4" ht="14.25" customHeight="1">
      <c r="A17" s="8" t="s">
        <v>28</v>
      </c>
      <c r="B17" s="18">
        <v>-23370188</v>
      </c>
      <c r="C17" s="18"/>
      <c r="D17" s="18">
        <v>-21634396</v>
      </c>
    </row>
    <row r="18" spans="1:4" ht="14.25" customHeight="1">
      <c r="A18" s="4" t="s">
        <v>39</v>
      </c>
      <c r="B18" s="18"/>
      <c r="C18" s="27"/>
      <c r="D18" s="18"/>
    </row>
    <row r="19" spans="1:4" ht="14.25" customHeight="1">
      <c r="A19" s="8" t="s">
        <v>40</v>
      </c>
      <c r="B19" s="18">
        <v>-137001292</v>
      </c>
      <c r="C19" s="18"/>
      <c r="D19" s="18">
        <v>-36635780</v>
      </c>
    </row>
    <row r="20" spans="1:4" ht="14.25" customHeight="1">
      <c r="A20" s="8" t="s">
        <v>41</v>
      </c>
      <c r="B20" s="18">
        <v>-9294190</v>
      </c>
      <c r="C20" s="18"/>
      <c r="D20" s="18">
        <v>-10300976</v>
      </c>
    </row>
    <row r="21" spans="1:4" ht="14.25" customHeight="1">
      <c r="A21" s="8" t="s">
        <v>42</v>
      </c>
      <c r="B21" s="18">
        <v>4998604</v>
      </c>
      <c r="C21" s="18"/>
      <c r="D21" s="18">
        <v>-54420</v>
      </c>
    </row>
    <row r="22" spans="1:4" ht="14.25" customHeight="1">
      <c r="A22" s="8" t="s">
        <v>9</v>
      </c>
      <c r="B22" s="18">
        <v>-2173608</v>
      </c>
      <c r="C22" s="18"/>
      <c r="D22" s="18">
        <v>-4978766</v>
      </c>
    </row>
    <row r="23" spans="1:4" ht="14.25" customHeight="1">
      <c r="A23" s="4" t="s">
        <v>69</v>
      </c>
      <c r="B23" s="18"/>
      <c r="C23" s="18"/>
      <c r="D23" s="18"/>
    </row>
    <row r="24" spans="1:4" ht="14.25" customHeight="1">
      <c r="A24" s="8" t="s">
        <v>32</v>
      </c>
      <c r="B24" s="18">
        <v>65962696</v>
      </c>
      <c r="C24" s="18"/>
      <c r="D24" s="18">
        <v>15240839</v>
      </c>
    </row>
    <row r="25" spans="1:4" ht="14.25" customHeight="1">
      <c r="A25" s="8" t="s">
        <v>11</v>
      </c>
      <c r="B25" s="18">
        <v>-3084656</v>
      </c>
      <c r="C25" s="18"/>
      <c r="D25" s="18">
        <v>-9046998</v>
      </c>
    </row>
    <row r="26" spans="1:4" ht="14.25" customHeight="1">
      <c r="A26" s="8" t="s">
        <v>19</v>
      </c>
      <c r="B26" s="18">
        <v>14257722</v>
      </c>
      <c r="C26" s="18"/>
      <c r="D26" s="18">
        <v>2770058</v>
      </c>
    </row>
    <row r="27" spans="1:4" ht="14.25" customHeight="1" thickBot="1">
      <c r="A27" s="8" t="s">
        <v>33</v>
      </c>
      <c r="B27" s="19">
        <v>1293217</v>
      </c>
      <c r="C27" s="18"/>
      <c r="D27" s="19">
        <v>359757</v>
      </c>
    </row>
    <row r="28" spans="1:4" ht="27.75" customHeight="1">
      <c r="A28" s="4" t="s">
        <v>120</v>
      </c>
      <c r="B28" s="27">
        <f>SUM(B9:B27)</f>
        <v>-24151308</v>
      </c>
      <c r="C28" s="27"/>
      <c r="D28" s="27">
        <f>SUM(D9:D27)</f>
        <v>-5086302</v>
      </c>
    </row>
    <row r="29" spans="1:4" ht="15" thickBot="1">
      <c r="A29" s="8" t="s">
        <v>70</v>
      </c>
      <c r="B29" s="19">
        <v>-2958523</v>
      </c>
      <c r="C29" s="18"/>
      <c r="D29" s="19">
        <v>-6505894</v>
      </c>
    </row>
    <row r="30" spans="1:4" ht="15" thickBot="1">
      <c r="A30" s="4" t="s">
        <v>121</v>
      </c>
      <c r="B30" s="28">
        <f>SUM(B28:B29)</f>
        <v>-27109831</v>
      </c>
      <c r="C30" s="27"/>
      <c r="D30" s="28">
        <f>SUM(D28:D29)</f>
        <v>-11592196</v>
      </c>
    </row>
    <row r="31" spans="1:4" ht="14.25" customHeight="1">
      <c r="A31" s="4"/>
      <c r="B31" s="18"/>
      <c r="C31" s="18"/>
      <c r="D31" s="18"/>
    </row>
    <row r="32" spans="1:4" ht="27.75" customHeight="1">
      <c r="A32" s="4" t="s">
        <v>34</v>
      </c>
      <c r="B32" s="18"/>
      <c r="C32" s="27"/>
      <c r="D32" s="18"/>
    </row>
    <row r="33" spans="1:4">
      <c r="A33" s="8" t="s">
        <v>15</v>
      </c>
      <c r="B33" s="18">
        <v>-5130001</v>
      </c>
      <c r="C33" s="18"/>
      <c r="D33" s="18">
        <v>-1863467</v>
      </c>
    </row>
    <row r="34" spans="1:4" ht="14.25" customHeight="1" thickBot="1">
      <c r="A34" s="8" t="s">
        <v>18</v>
      </c>
      <c r="B34" s="19">
        <v>66440</v>
      </c>
      <c r="C34" s="18"/>
      <c r="D34" s="19">
        <v>17703</v>
      </c>
    </row>
    <row r="35" spans="1:4" ht="14.25" customHeight="1" thickBot="1">
      <c r="A35" s="4" t="s">
        <v>35</v>
      </c>
      <c r="B35" s="28">
        <f>SUM(B33:B34)</f>
        <v>-5063561</v>
      </c>
      <c r="C35" s="27"/>
      <c r="D35" s="28">
        <f>SUM(D33:D34)</f>
        <v>-1845764</v>
      </c>
    </row>
    <row r="36" spans="1:4" ht="14.25" customHeight="1">
      <c r="A36" s="4"/>
      <c r="B36" s="17"/>
      <c r="C36" s="17"/>
      <c r="D36" s="17"/>
    </row>
    <row r="37" spans="1:4" ht="39" customHeight="1">
      <c r="A37" s="4" t="s">
        <v>16</v>
      </c>
      <c r="B37" s="17"/>
      <c r="C37" s="15"/>
      <c r="D37" s="17"/>
    </row>
    <row r="38" spans="1:4" ht="14.25" customHeight="1">
      <c r="A38" s="8" t="s">
        <v>59</v>
      </c>
      <c r="B38" s="18">
        <v>10000000</v>
      </c>
      <c r="C38" s="18"/>
      <c r="D38" s="18">
        <v>0</v>
      </c>
    </row>
    <row r="39" spans="1:4" ht="14.25" customHeight="1">
      <c r="A39" s="8" t="s">
        <v>60</v>
      </c>
      <c r="B39" s="18">
        <v>0</v>
      </c>
      <c r="C39" s="18"/>
      <c r="D39" s="18">
        <v>-6000000</v>
      </c>
    </row>
    <row r="40" spans="1:4" ht="14.25" customHeight="1">
      <c r="A40" s="8" t="s">
        <v>43</v>
      </c>
      <c r="B40" s="18">
        <v>63925824</v>
      </c>
      <c r="C40" s="18"/>
      <c r="D40" s="18">
        <v>6763433</v>
      </c>
    </row>
    <row r="41" spans="1:4" ht="14.25" customHeight="1">
      <c r="A41" s="8" t="s">
        <v>44</v>
      </c>
      <c r="B41" s="18">
        <v>-9568654</v>
      </c>
      <c r="C41" s="18"/>
      <c r="D41" s="18">
        <v>0</v>
      </c>
    </row>
    <row r="42" spans="1:4" ht="14.25" customHeight="1" thickBot="1">
      <c r="A42" s="8" t="s">
        <v>71</v>
      </c>
      <c r="B42" s="19">
        <v>-1119785</v>
      </c>
      <c r="C42" s="18"/>
      <c r="D42" s="19">
        <v>-1509430</v>
      </c>
    </row>
    <row r="43" spans="1:4" ht="33" customHeight="1" thickBot="1">
      <c r="A43" s="4" t="s">
        <v>122</v>
      </c>
      <c r="B43" s="28">
        <f>SUM(B38:B42)</f>
        <v>63237385</v>
      </c>
      <c r="C43" s="27"/>
      <c r="D43" s="28">
        <f>SUM(D38:D42)</f>
        <v>-745997</v>
      </c>
    </row>
    <row r="44" spans="1:4" ht="24.5" customHeight="1">
      <c r="A44" s="4" t="s">
        <v>123</v>
      </c>
      <c r="B44" s="27">
        <f>SUM(B30,B35,B43)</f>
        <v>31063993</v>
      </c>
      <c r="C44" s="27"/>
      <c r="D44" s="27">
        <v>-14183957</v>
      </c>
    </row>
    <row r="45" spans="1:4" ht="24" customHeight="1">
      <c r="A45" s="8" t="s">
        <v>17</v>
      </c>
      <c r="B45" s="18">
        <v>1395351</v>
      </c>
      <c r="C45" s="18"/>
      <c r="D45" s="18">
        <v>20143212</v>
      </c>
    </row>
    <row r="46" spans="1:4" ht="23.25" customHeight="1">
      <c r="A46" s="8" t="s">
        <v>72</v>
      </c>
      <c r="B46" s="18">
        <v>218788</v>
      </c>
      <c r="C46" s="18"/>
      <c r="D46" s="18">
        <v>27817</v>
      </c>
    </row>
    <row r="47" spans="1:4" ht="18.75" customHeight="1" thickBot="1">
      <c r="A47" s="8" t="s">
        <v>36</v>
      </c>
      <c r="B47" s="19">
        <v>105745869</v>
      </c>
      <c r="C47" s="18"/>
      <c r="D47" s="19">
        <v>91626289</v>
      </c>
    </row>
    <row r="48" spans="1:4" ht="26.25" customHeight="1">
      <c r="A48" s="4" t="s">
        <v>73</v>
      </c>
      <c r="B48" s="29">
        <f>SUM(B44:B47)</f>
        <v>138424001</v>
      </c>
      <c r="C48" s="27"/>
      <c r="D48" s="29">
        <f>SUM(D44:D47)</f>
        <v>97613361</v>
      </c>
    </row>
    <row r="49" spans="1:4" ht="15" thickTop="1"/>
    <row r="50" spans="1:4" ht="15.5">
      <c r="A50" s="53" t="s">
        <v>102</v>
      </c>
      <c r="B50" s="54"/>
      <c r="C50" s="54"/>
      <c r="D50" s="55"/>
    </row>
    <row r="51" spans="1:4" ht="15.5">
      <c r="A51" s="53" t="s">
        <v>103</v>
      </c>
      <c r="B51" s="54"/>
      <c r="C51" s="54" t="s">
        <v>101</v>
      </c>
      <c r="D51" s="55"/>
    </row>
    <row r="52" spans="1:4" ht="15.5">
      <c r="A52" s="54"/>
      <c r="B52" s="55"/>
      <c r="C52" s="55"/>
      <c r="D52" s="55"/>
    </row>
    <row r="53" spans="1:4" ht="15.5">
      <c r="A53" s="54"/>
      <c r="B53" s="55"/>
      <c r="C53" s="55"/>
      <c r="D53" s="55"/>
    </row>
    <row r="54" spans="1:4" ht="15.5">
      <c r="A54" s="53" t="s">
        <v>107</v>
      </c>
      <c r="B54" s="54"/>
      <c r="C54" s="54"/>
      <c r="D54" s="55"/>
    </row>
    <row r="55" spans="1:4" ht="15.5">
      <c r="A55" s="53" t="s">
        <v>108</v>
      </c>
      <c r="B55" s="54"/>
      <c r="C55" s="54" t="s">
        <v>101</v>
      </c>
      <c r="D55" s="55"/>
    </row>
  </sheetData>
  <mergeCells count="4">
    <mergeCell ref="A5:A7"/>
    <mergeCell ref="C5:C7"/>
    <mergeCell ref="A1:F1"/>
    <mergeCell ref="A3:F3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&amp;L_x000D_&amp;1#&amp;"Calibri"&amp;10&amp;K000000 Internal Home Credit Bank Kazakhstan</oddFooter>
  </headerFooter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5"/>
  <sheetViews>
    <sheetView zoomScale="80" zoomScaleNormal="80" workbookViewId="0">
      <selection activeCell="J40" sqref="J40"/>
    </sheetView>
  </sheetViews>
  <sheetFormatPr defaultColWidth="9.1796875" defaultRowHeight="14.5"/>
  <cols>
    <col min="1" max="1" width="44.81640625" style="1" customWidth="1"/>
    <col min="2" max="2" width="14" style="1" bestFit="1" customWidth="1"/>
    <col min="3" max="3" width="3.26953125" style="1" customWidth="1"/>
    <col min="4" max="4" width="14.1796875" style="1" customWidth="1"/>
    <col min="5" max="5" width="3.1796875" style="1" customWidth="1"/>
    <col min="6" max="6" width="15.453125" style="1" customWidth="1"/>
    <col min="7" max="7" width="3.1796875" style="1" customWidth="1"/>
    <col min="8" max="8" width="15.54296875" style="1" customWidth="1"/>
    <col min="9" max="9" width="3.54296875" style="1" customWidth="1"/>
    <col min="10" max="10" width="15.26953125" style="1" customWidth="1"/>
    <col min="11" max="16384" width="9.1796875" style="1"/>
  </cols>
  <sheetData>
    <row r="1" spans="1:10" ht="15">
      <c r="A1" s="61" t="s">
        <v>104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16"/>
      <c r="B2" s="16"/>
      <c r="C2" s="16"/>
    </row>
    <row r="3" spans="1:10">
      <c r="A3" s="74" t="s">
        <v>114</v>
      </c>
      <c r="B3" s="74"/>
      <c r="C3" s="74"/>
      <c r="D3" s="74"/>
      <c r="E3" s="74"/>
      <c r="F3" s="74"/>
      <c r="G3" s="74"/>
      <c r="H3" s="74"/>
      <c r="I3" s="74"/>
      <c r="J3" s="74"/>
    </row>
    <row r="5" spans="1:10" ht="68.25" customHeight="1" thickBot="1">
      <c r="A5" s="26" t="s">
        <v>0</v>
      </c>
      <c r="B5" s="23" t="s">
        <v>45</v>
      </c>
      <c r="C5" s="30"/>
      <c r="D5" s="23" t="s">
        <v>37</v>
      </c>
      <c r="E5" s="5"/>
      <c r="F5" s="23" t="s">
        <v>88</v>
      </c>
      <c r="G5" s="23"/>
      <c r="H5" s="23" t="s">
        <v>61</v>
      </c>
      <c r="I5" s="30"/>
      <c r="J5" s="23" t="s">
        <v>38</v>
      </c>
    </row>
    <row r="6" spans="1:10">
      <c r="A6" s="26" t="s">
        <v>92</v>
      </c>
      <c r="B6" s="69">
        <v>5199503</v>
      </c>
      <c r="C6" s="68"/>
      <c r="D6" s="71">
        <v>85520</v>
      </c>
      <c r="E6" s="73"/>
      <c r="F6" s="71">
        <v>-179421</v>
      </c>
      <c r="G6" s="71"/>
      <c r="H6" s="69">
        <v>109464187</v>
      </c>
      <c r="I6" s="68"/>
      <c r="J6" s="69">
        <v>114569789</v>
      </c>
    </row>
    <row r="7" spans="1:10">
      <c r="A7" s="26"/>
      <c r="B7" s="68"/>
      <c r="C7" s="68"/>
      <c r="D7" s="73"/>
      <c r="E7" s="73"/>
      <c r="F7" s="73"/>
      <c r="G7" s="73"/>
      <c r="H7" s="68"/>
      <c r="I7" s="68"/>
      <c r="J7" s="68"/>
    </row>
    <row r="8" spans="1:10">
      <c r="A8" s="26" t="s">
        <v>74</v>
      </c>
      <c r="B8" s="22"/>
      <c r="C8" s="22"/>
      <c r="D8" s="18"/>
      <c r="E8" s="18"/>
      <c r="F8" s="18"/>
      <c r="G8" s="18"/>
      <c r="H8" s="22"/>
      <c r="I8" s="22"/>
      <c r="J8" s="22"/>
    </row>
    <row r="9" spans="1:10">
      <c r="A9" s="8" t="s">
        <v>94</v>
      </c>
      <c r="B9" s="22" t="s">
        <v>22</v>
      </c>
      <c r="C9" s="22"/>
      <c r="D9" s="18" t="s">
        <v>22</v>
      </c>
      <c r="E9" s="18"/>
      <c r="F9" s="18" t="s">
        <v>22</v>
      </c>
      <c r="G9" s="18"/>
      <c r="H9" s="22">
        <v>19079791</v>
      </c>
      <c r="I9" s="22"/>
      <c r="J9" s="22">
        <f>H9</f>
        <v>19079791</v>
      </c>
    </row>
    <row r="10" spans="1:10" ht="20.5" customHeight="1">
      <c r="A10" s="4" t="s">
        <v>76</v>
      </c>
      <c r="B10" s="22"/>
      <c r="C10" s="22"/>
      <c r="D10" s="18"/>
      <c r="E10" s="18"/>
      <c r="F10" s="18"/>
      <c r="G10" s="18"/>
      <c r="H10" s="22"/>
      <c r="I10" s="22"/>
      <c r="J10" s="22"/>
    </row>
    <row r="11" spans="1:10" ht="39">
      <c r="A11" s="14" t="s">
        <v>26</v>
      </c>
      <c r="B11" s="22"/>
      <c r="C11" s="22"/>
      <c r="D11" s="18"/>
      <c r="E11" s="18"/>
      <c r="F11" s="18"/>
      <c r="G11" s="18"/>
      <c r="H11" s="22"/>
      <c r="I11" s="22"/>
      <c r="J11" s="22"/>
    </row>
    <row r="12" spans="1:10" ht="26">
      <c r="A12" s="8" t="s">
        <v>77</v>
      </c>
      <c r="B12" s="22"/>
      <c r="C12" s="22"/>
      <c r="D12" s="18"/>
      <c r="E12" s="18"/>
      <c r="F12" s="18" t="s">
        <v>22</v>
      </c>
      <c r="G12" s="18"/>
      <c r="H12" s="22"/>
      <c r="I12" s="22"/>
      <c r="J12" s="22"/>
    </row>
    <row r="13" spans="1:10" ht="26">
      <c r="A13" s="8" t="s">
        <v>78</v>
      </c>
      <c r="B13" s="22"/>
      <c r="C13" s="22"/>
      <c r="D13" s="18">
        <v>-51483</v>
      </c>
      <c r="E13" s="18"/>
      <c r="F13" s="18" t="s">
        <v>22</v>
      </c>
      <c r="G13" s="18"/>
      <c r="H13" s="22" t="s">
        <v>22</v>
      </c>
      <c r="I13" s="22"/>
      <c r="J13" s="18">
        <f>D13</f>
        <v>-51483</v>
      </c>
    </row>
    <row r="14" spans="1:10" ht="24.5" customHeight="1">
      <c r="A14" s="8" t="s">
        <v>79</v>
      </c>
      <c r="B14" s="22"/>
      <c r="C14" s="22"/>
      <c r="D14" s="18">
        <v>-53974</v>
      </c>
      <c r="E14" s="18"/>
      <c r="F14" s="18" t="s">
        <v>22</v>
      </c>
      <c r="G14" s="18"/>
      <c r="H14" s="22" t="s">
        <v>22</v>
      </c>
      <c r="I14" s="22"/>
      <c r="J14" s="18">
        <f>D14</f>
        <v>-53974</v>
      </c>
    </row>
    <row r="15" spans="1:10" ht="26.5" thickBot="1">
      <c r="A15" s="8" t="s">
        <v>90</v>
      </c>
      <c r="B15" s="24"/>
      <c r="C15" s="22"/>
      <c r="D15" s="19">
        <v>0</v>
      </c>
      <c r="E15" s="18"/>
      <c r="F15" s="19">
        <v>-358647</v>
      </c>
      <c r="G15" s="19"/>
      <c r="H15" s="24" t="s">
        <v>22</v>
      </c>
      <c r="I15" s="22"/>
      <c r="J15" s="19">
        <f>F15</f>
        <v>-358647</v>
      </c>
    </row>
    <row r="16" spans="1:10" ht="26" customHeight="1" thickBot="1">
      <c r="A16" s="4" t="s">
        <v>124</v>
      </c>
      <c r="B16" s="50" t="s">
        <v>22</v>
      </c>
      <c r="C16" s="51"/>
      <c r="D16" s="28">
        <f>SUM(D13:D15)</f>
        <v>-105457</v>
      </c>
      <c r="E16" s="27"/>
      <c r="F16" s="28">
        <f>F15</f>
        <v>-358647</v>
      </c>
      <c r="G16" s="28"/>
      <c r="H16" s="50" t="s">
        <v>22</v>
      </c>
      <c r="I16" s="51"/>
      <c r="J16" s="50">
        <f>SUM(J13:J15)</f>
        <v>-464104</v>
      </c>
    </row>
    <row r="17" spans="1:10" ht="16.5" customHeight="1" thickBot="1">
      <c r="A17" s="4" t="s">
        <v>74</v>
      </c>
      <c r="B17" s="50" t="s">
        <v>22</v>
      </c>
      <c r="C17" s="51"/>
      <c r="D17" s="28">
        <f>D16</f>
        <v>-105457</v>
      </c>
      <c r="E17" s="27"/>
      <c r="F17" s="28">
        <f>F16</f>
        <v>-358647</v>
      </c>
      <c r="G17" s="28"/>
      <c r="H17" s="50">
        <f>H9</f>
        <v>19079791</v>
      </c>
      <c r="I17" s="51"/>
      <c r="J17" s="50">
        <f>SUM(D17:H17)</f>
        <v>18615687</v>
      </c>
    </row>
    <row r="18" spans="1:10">
      <c r="A18" s="26" t="s">
        <v>100</v>
      </c>
      <c r="B18" s="69">
        <v>5199503</v>
      </c>
      <c r="C18" s="68"/>
      <c r="D18" s="71">
        <f>D6+D17</f>
        <v>-19937</v>
      </c>
      <c r="E18" s="73"/>
      <c r="F18" s="71">
        <f>F6+F17</f>
        <v>-538068</v>
      </c>
      <c r="G18" s="71"/>
      <c r="H18" s="71">
        <f>H6+H17</f>
        <v>128543978</v>
      </c>
      <c r="I18" s="68"/>
      <c r="J18" s="71">
        <f>J6+J17</f>
        <v>133185476</v>
      </c>
    </row>
    <row r="19" spans="1:10" ht="15" thickBot="1">
      <c r="A19" s="26"/>
      <c r="B19" s="70"/>
      <c r="C19" s="68"/>
      <c r="D19" s="72"/>
      <c r="E19" s="73"/>
      <c r="F19" s="72"/>
      <c r="G19" s="72"/>
      <c r="H19" s="72"/>
      <c r="I19" s="68"/>
      <c r="J19" s="72"/>
    </row>
    <row r="20" spans="1:10" ht="15" thickTop="1"/>
    <row r="21" spans="1:10" ht="52.5" thickBot="1">
      <c r="A21" s="26" t="s">
        <v>0</v>
      </c>
      <c r="B21" s="23" t="s">
        <v>45</v>
      </c>
      <c r="C21" s="30"/>
      <c r="D21" s="23" t="s">
        <v>37</v>
      </c>
      <c r="E21" s="5"/>
      <c r="F21" s="23" t="s">
        <v>88</v>
      </c>
      <c r="G21" s="23"/>
      <c r="H21" s="23" t="s">
        <v>61</v>
      </c>
      <c r="I21" s="30"/>
      <c r="J21" s="23" t="s">
        <v>38</v>
      </c>
    </row>
    <row r="22" spans="1:10">
      <c r="A22" s="26" t="s">
        <v>115</v>
      </c>
      <c r="B22" s="69">
        <v>5199503</v>
      </c>
      <c r="C22" s="68"/>
      <c r="D22" s="71">
        <v>-21372</v>
      </c>
      <c r="E22" s="73"/>
      <c r="F22" s="71">
        <v>-508951</v>
      </c>
      <c r="G22" s="71"/>
      <c r="H22" s="69">
        <v>126906460</v>
      </c>
      <c r="I22" s="68"/>
      <c r="J22" s="69">
        <v>131575640</v>
      </c>
    </row>
    <row r="23" spans="1:10" ht="13.5" customHeight="1">
      <c r="A23" s="26"/>
      <c r="B23" s="68"/>
      <c r="C23" s="68"/>
      <c r="D23" s="73"/>
      <c r="E23" s="73"/>
      <c r="F23" s="73"/>
      <c r="G23" s="73"/>
      <c r="H23" s="68"/>
      <c r="I23" s="68"/>
      <c r="J23" s="68"/>
    </row>
    <row r="24" spans="1:10">
      <c r="A24" s="26" t="s">
        <v>74</v>
      </c>
      <c r="B24" s="22"/>
      <c r="C24" s="22"/>
      <c r="D24" s="18"/>
      <c r="E24" s="18"/>
      <c r="F24" s="18"/>
      <c r="G24" s="18"/>
      <c r="H24" s="22"/>
      <c r="I24" s="22"/>
      <c r="J24" s="22"/>
    </row>
    <row r="25" spans="1:10">
      <c r="A25" s="8" t="s">
        <v>75</v>
      </c>
      <c r="B25" s="22" t="s">
        <v>22</v>
      </c>
      <c r="C25" s="22"/>
      <c r="D25" s="18" t="s">
        <v>22</v>
      </c>
      <c r="E25" s="18"/>
      <c r="F25" s="18" t="s">
        <v>22</v>
      </c>
      <c r="G25" s="18"/>
      <c r="H25" s="22">
        <f>ОПиУ!C24</f>
        <v>20229824</v>
      </c>
      <c r="I25" s="22"/>
      <c r="J25" s="22">
        <f>H25</f>
        <v>20229824</v>
      </c>
    </row>
    <row r="26" spans="1:10" ht="13" customHeight="1">
      <c r="A26" s="4" t="s">
        <v>76</v>
      </c>
      <c r="B26" s="22"/>
      <c r="C26" s="22"/>
      <c r="D26" s="18"/>
      <c r="E26" s="18"/>
      <c r="F26" s="18"/>
      <c r="G26" s="18"/>
      <c r="H26" s="22"/>
      <c r="I26" s="22"/>
      <c r="J26" s="22"/>
    </row>
    <row r="27" spans="1:10" ht="39">
      <c r="A27" s="14" t="s">
        <v>26</v>
      </c>
      <c r="B27" s="22"/>
      <c r="C27" s="22"/>
      <c r="D27" s="18"/>
      <c r="E27" s="18"/>
      <c r="F27" s="18"/>
      <c r="G27" s="18"/>
      <c r="H27" s="22"/>
      <c r="I27" s="22"/>
      <c r="J27" s="22"/>
    </row>
    <row r="28" spans="1:10" ht="26">
      <c r="A28" s="8" t="s">
        <v>77</v>
      </c>
      <c r="B28" s="22"/>
      <c r="C28" s="22"/>
      <c r="D28" s="18"/>
      <c r="E28" s="18"/>
      <c r="F28" s="18" t="s">
        <v>22</v>
      </c>
      <c r="G28" s="18"/>
      <c r="H28" s="22"/>
      <c r="I28" s="22"/>
      <c r="J28" s="22"/>
    </row>
    <row r="29" spans="1:10" ht="26">
      <c r="A29" s="8" t="s">
        <v>78</v>
      </c>
      <c r="B29" s="22"/>
      <c r="C29" s="22"/>
      <c r="D29" s="18">
        <f>ОПиУ!C28</f>
        <v>22768</v>
      </c>
      <c r="E29" s="18"/>
      <c r="F29" s="18" t="s">
        <v>22</v>
      </c>
      <c r="G29" s="18"/>
      <c r="H29" s="22" t="s">
        <v>22</v>
      </c>
      <c r="I29" s="22"/>
      <c r="J29" s="22">
        <f>D29</f>
        <v>22768</v>
      </c>
    </row>
    <row r="30" spans="1:10" ht="26">
      <c r="A30" s="8" t="s">
        <v>79</v>
      </c>
      <c r="B30" s="22"/>
      <c r="C30" s="22"/>
      <c r="D30" s="18">
        <f>ОПиУ!C29</f>
        <v>-1396</v>
      </c>
      <c r="E30" s="18"/>
      <c r="F30" s="18" t="s">
        <v>22</v>
      </c>
      <c r="G30" s="18"/>
      <c r="H30" s="22" t="s">
        <v>22</v>
      </c>
      <c r="I30" s="22"/>
      <c r="J30" s="22">
        <f>D30</f>
        <v>-1396</v>
      </c>
    </row>
    <row r="31" spans="1:10" ht="26.5" thickBot="1">
      <c r="A31" s="8" t="s">
        <v>90</v>
      </c>
      <c r="B31" s="24"/>
      <c r="C31" s="22"/>
      <c r="D31" s="19">
        <v>0</v>
      </c>
      <c r="E31" s="18"/>
      <c r="F31" s="19">
        <f>ОПиУ!C30</f>
        <v>508951</v>
      </c>
      <c r="G31" s="19"/>
      <c r="H31" s="24" t="s">
        <v>22</v>
      </c>
      <c r="I31" s="22"/>
      <c r="J31" s="24">
        <f>F31</f>
        <v>508951</v>
      </c>
    </row>
    <row r="32" spans="1:10" ht="26.25" customHeight="1" thickBot="1">
      <c r="A32" s="4" t="s">
        <v>80</v>
      </c>
      <c r="B32" s="50" t="s">
        <v>22</v>
      </c>
      <c r="C32" s="51"/>
      <c r="D32" s="28">
        <f>SUM(D29:D31)</f>
        <v>21372</v>
      </c>
      <c r="E32" s="27"/>
      <c r="F32" s="28">
        <f>SUM(F29:F31)</f>
        <v>508951</v>
      </c>
      <c r="G32" s="28"/>
      <c r="H32" s="50" t="s">
        <v>22</v>
      </c>
      <c r="I32" s="51"/>
      <c r="J32" s="50">
        <f>SUM(J29:J31)</f>
        <v>530323</v>
      </c>
    </row>
    <row r="33" spans="1:10" ht="30" customHeight="1" thickBot="1">
      <c r="A33" s="4" t="s">
        <v>74</v>
      </c>
      <c r="B33" s="50" t="s">
        <v>22</v>
      </c>
      <c r="C33" s="51"/>
      <c r="D33" s="28">
        <f>D32</f>
        <v>21372</v>
      </c>
      <c r="E33" s="27"/>
      <c r="F33" s="28">
        <f>F32</f>
        <v>508951</v>
      </c>
      <c r="G33" s="28"/>
      <c r="H33" s="50">
        <f>H25</f>
        <v>20229824</v>
      </c>
      <c r="I33" s="51"/>
      <c r="J33" s="50">
        <f>J25+J32</f>
        <v>20760147</v>
      </c>
    </row>
    <row r="34" spans="1:10" ht="15" thickBot="1">
      <c r="A34" s="8" t="s">
        <v>117</v>
      </c>
      <c r="B34" s="77">
        <v>-10</v>
      </c>
      <c r="C34" s="51"/>
      <c r="D34" s="76">
        <v>0</v>
      </c>
      <c r="E34" s="27"/>
      <c r="F34" s="76">
        <v>0</v>
      </c>
      <c r="G34" s="76"/>
      <c r="H34" s="75">
        <v>0</v>
      </c>
      <c r="I34" s="51"/>
      <c r="J34" s="75">
        <f>SUM(B34,D34,F34,H34)</f>
        <v>-10</v>
      </c>
    </row>
    <row r="35" spans="1:10" ht="16.5" customHeight="1">
      <c r="A35" s="26" t="s">
        <v>116</v>
      </c>
      <c r="B35" s="69">
        <f>SUM(B34,B22)</f>
        <v>5199493</v>
      </c>
      <c r="C35" s="68"/>
      <c r="D35" s="71">
        <f>D22+D33</f>
        <v>0</v>
      </c>
      <c r="E35" s="73"/>
      <c r="F35" s="71">
        <f>F22+F33</f>
        <v>0</v>
      </c>
      <c r="G35" s="71"/>
      <c r="H35" s="69">
        <f>H22+H33</f>
        <v>147136284</v>
      </c>
      <c r="I35" s="68"/>
      <c r="J35" s="69">
        <f>J22+J33+J34</f>
        <v>152335777</v>
      </c>
    </row>
    <row r="36" spans="1:10" ht="15" thickBot="1">
      <c r="A36" s="26"/>
      <c r="B36" s="70"/>
      <c r="C36" s="68"/>
      <c r="D36" s="72"/>
      <c r="E36" s="73"/>
      <c r="F36" s="72"/>
      <c r="G36" s="72"/>
      <c r="H36" s="70"/>
      <c r="I36" s="68"/>
      <c r="J36" s="70"/>
    </row>
    <row r="37" spans="1:10" ht="15" thickTop="1"/>
    <row r="39" spans="1:10" ht="15.5">
      <c r="A39" s="53" t="s">
        <v>102</v>
      </c>
      <c r="B39" s="54"/>
      <c r="C39" s="54"/>
      <c r="D39" s="54"/>
    </row>
    <row r="40" spans="1:10" ht="15.5">
      <c r="A40" s="53" t="s">
        <v>103</v>
      </c>
      <c r="B40" s="54"/>
      <c r="C40" s="54" t="s">
        <v>101</v>
      </c>
      <c r="D40" s="54"/>
    </row>
    <row r="41" spans="1:10" ht="15.5">
      <c r="A41" s="54"/>
      <c r="B41" s="54"/>
      <c r="C41" s="54"/>
      <c r="D41" s="54"/>
    </row>
    <row r="42" spans="1:10" ht="15.5">
      <c r="A42" s="54"/>
      <c r="B42" s="54"/>
      <c r="C42" s="54"/>
      <c r="D42" s="54"/>
    </row>
    <row r="43" spans="1:10" ht="15.5">
      <c r="A43" s="54"/>
      <c r="B43" s="54"/>
      <c r="C43" s="54"/>
      <c r="D43" s="54"/>
    </row>
    <row r="44" spans="1:10" ht="15.5">
      <c r="A44" s="53" t="s">
        <v>107</v>
      </c>
      <c r="B44" s="54"/>
      <c r="C44" s="54"/>
      <c r="D44" s="54"/>
    </row>
    <row r="45" spans="1:10" ht="15.5">
      <c r="A45" s="53" t="s">
        <v>108</v>
      </c>
      <c r="B45" s="54"/>
      <c r="C45" s="54" t="s">
        <v>101</v>
      </c>
      <c r="D45" s="54"/>
    </row>
  </sheetData>
  <mergeCells count="38">
    <mergeCell ref="A1:J1"/>
    <mergeCell ref="A3:J3"/>
    <mergeCell ref="I22:I23"/>
    <mergeCell ref="J22:J2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H22:H23"/>
    <mergeCell ref="B22:B23"/>
    <mergeCell ref="C22:C23"/>
    <mergeCell ref="D22:D23"/>
    <mergeCell ref="E22:E23"/>
    <mergeCell ref="F22:F23"/>
    <mergeCell ref="G22:G23"/>
    <mergeCell ref="H6:H7"/>
    <mergeCell ref="G6:G7"/>
    <mergeCell ref="I6:I7"/>
    <mergeCell ref="J6:J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&amp;L_x000D_&amp;1#&amp;"Calibri"&amp;10&amp;K000000 Internal Home Credit Bank Kazakhstan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  <vt:lpstr>ДДС!Область_печати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cp:lastPrinted>2022-11-24T04:03:51Z</cp:lastPrinted>
  <dcterms:created xsi:type="dcterms:W3CDTF">2014-08-15T08:50:47Z</dcterms:created>
  <dcterms:modified xsi:type="dcterms:W3CDTF">2023-11-14T07:54:01Z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SIP_Label_b2676f0e-1dca-4038-873c-3a220bf09e61_Enabled">
    <vt:lpwstr>true</vt:lpwstr>
  </property>
  <property fmtid="{D5CDD505-2E9C-101B-9397-08002B2CF9AE}" pid="11" name="MSIP_Label_b2676f0e-1dca-4038-873c-3a220bf09e61_SetDate">
    <vt:lpwstr>2023-11-14T06:55:48Z</vt:lpwstr>
  </property>
  <property fmtid="{D5CDD505-2E9C-101B-9397-08002B2CF9AE}" pid="12" name="MSIP_Label_b2676f0e-1dca-4038-873c-3a220bf09e61_Method">
    <vt:lpwstr>Standard</vt:lpwstr>
  </property>
  <property fmtid="{D5CDD505-2E9C-101B-9397-08002B2CF9AE}" pid="13" name="MSIP_Label_b2676f0e-1dca-4038-873c-3a220bf09e61_Name">
    <vt:lpwstr>Internal</vt:lpwstr>
  </property>
  <property fmtid="{D5CDD505-2E9C-101B-9397-08002B2CF9AE}" pid="14" name="MSIP_Label_b2676f0e-1dca-4038-873c-3a220bf09e61_SiteId">
    <vt:lpwstr>26f0b43e-2f8a-43f0-95c6-c2e87c87b38b</vt:lpwstr>
  </property>
  <property fmtid="{D5CDD505-2E9C-101B-9397-08002B2CF9AE}" pid="15" name="MSIP_Label_b2676f0e-1dca-4038-873c-3a220bf09e61_ActionId">
    <vt:lpwstr>1c46079f-324e-4e81-b93d-3b7b380d5029</vt:lpwstr>
  </property>
  <property fmtid="{D5CDD505-2E9C-101B-9397-08002B2CF9AE}" pid="16" name="MSIP_Label_b2676f0e-1dca-4038-873c-3a220bf09e61_ContentBits">
    <vt:lpwstr>2</vt:lpwstr>
  </property>
</Properties>
</file>