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Buhgalteria\Бухгалтерия_АО Фридом Финанс\ОТЧЕТЫ\Квартальные отчеты АО Фридом Финанс\2019\KASE\3 кв 19\полная ФО\"/>
    </mc:Choice>
  </mc:AlternateContent>
  <xr:revisionPtr revIDLastSave="0" documentId="13_ncr:1_{39902BFD-5F0B-4199-AE8E-0EE902A5025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externalReferences>
    <externalReference r:id="rId5"/>
  </externalReferences>
  <definedNames>
    <definedName name="_xlnm.Print_Area" localSheetId="0">ББ!$A$1:$C$55</definedName>
    <definedName name="_xlnm.Print_Area" localSheetId="3">'Движение денег'!$A$1:$E$71</definedName>
    <definedName name="_xlnm.Print_Area" localSheetId="2">'Движение капитала'!$A$1:$I$34</definedName>
    <definedName name="_xlnm.Print_Area" localSheetId="1">ОПиУ!$A$1:$D$57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3" l="1"/>
  <c r="A28" i="3"/>
  <c r="A53" i="2"/>
  <c r="A51" i="2"/>
  <c r="A68" i="17"/>
  <c r="A66" i="17"/>
  <c r="A4" i="3"/>
  <c r="B7" i="2"/>
  <c r="B9" i="17" s="1"/>
  <c r="D9" i="17" l="1"/>
  <c r="D8" i="17"/>
  <c r="D65" i="17" l="1"/>
  <c r="C56" i="1"/>
  <c r="C7" i="2"/>
  <c r="C6" i="2"/>
  <c r="B65" i="17" l="1"/>
  <c r="C49" i="2" l="1"/>
  <c r="D72" i="17"/>
  <c r="B49" i="1"/>
  <c r="B56" i="1"/>
  <c r="B49" i="2" l="1"/>
  <c r="B58" i="2"/>
  <c r="B72" i="17"/>
  <c r="B59" i="2"/>
</calcChain>
</file>

<file path=xl/sharedStrings.xml><?xml version="1.0" encoding="utf-8"?>
<sst xmlns="http://schemas.openxmlformats.org/spreadsheetml/2006/main" count="163" uniqueCount="126">
  <si>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</si>
  <si>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</si>
  <si>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</si>
  <si>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</si>
  <si>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</si>
  <si>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</si>
  <si>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</si>
  <si>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</si>
  <si>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</si>
  <si>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</si>
  <si>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</si>
  <si>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</si>
  <si>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</si>
  <si>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</si>
  <si>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</si>
  <si>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</si>
  <si>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</si>
  <si>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</si>
  <si>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</si>
  <si>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</si>
  <si>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</si>
  <si>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</si>
  <si>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</si>
  <si>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</si>
  <si>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</si>
  <si>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</si>
  <si>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</si>
  <si>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</si>
  <si>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</si>
  <si>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</si>
  <si>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</si>
  <si>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</si>
  <si>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</si>
  <si>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</si>
  <si>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</si>
  <si>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</si>
  <si>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</si>
  <si>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</si>
  <si>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</si>
  <si>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</si>
  <si>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</si>
  <si>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</si>
  <si>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</si>
  <si>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</si>
  <si>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</si>
  <si>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</si>
  <si>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</si>
  <si>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</si>
  <si>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</si>
  <si>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</si>
  <si>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</si>
  <si>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</si>
  <si>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</si>
  <si>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</si>
  <si>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</si>
  <si>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</si>
  <si>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</si>
  <si>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</si>
  <si>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</si>
  <si>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</si>
  <si>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</si>
  <si>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</si>
  <si>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</si>
  <si>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</si>
  <si>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</si>
  <si>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</si>
  <si>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</si>
  <si>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</si>
  <si>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</si>
  <si>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</si>
  <si>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</si>
  <si>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</si>
  <si>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</si>
  <si>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</si>
  <si>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</si>
  <si>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</si>
  <si>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</si>
  <si>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</si>
  <si>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</si>
  <si>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</si>
  <si>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</si>
  <si>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</si>
  <si>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</si>
  <si>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</si>
  <si>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</si>
  <si>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</si>
  <si>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</si>
  <si>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</si>
  <si>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</si>
  <si>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</si>
  <si>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</si>
  <si>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</si>
  <si>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</si>
  <si>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2018 года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</si>
  <si>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</si>
  <si>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</si>
  <si>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активы АО "Асыл Инвест" при присоединении</t>
  </si>
  <si>
    <t>ЦБ АО "Асыл Инвест" после ликвидации</t>
  </si>
  <si>
    <t>Телефон: +7 (727) 311-10-64 вн.645</t>
  </si>
  <si>
    <t>Место для печати</t>
  </si>
  <si>
    <t>Запасы</t>
  </si>
  <si>
    <t>Доходы от операций с производными финансовыми инструментами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</si>
  <si>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</si>
  <si>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</si>
  <si>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</si>
  <si>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</si>
  <si>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</si>
  <si>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</si>
  <si>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</si>
  <si>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</si>
  <si>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</si>
  <si>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</si>
  <si>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2019 года</t>
  </si>
  <si>
    <t>Погашение обязательств по выпущенным облигациям</t>
  </si>
  <si>
    <t>31 декабря 2017 года</t>
  </si>
  <si>
    <t>31 декабря 2018 года</t>
  </si>
  <si>
    <t>ЗА 9 МЕСЯЦЕВ, ЗАКОНЧИВШИХСЯ 30 СЕНТЯБРЯ 2019 ГОДА</t>
  </si>
  <si>
    <t>за 9 месяцев, закончившихся</t>
  </si>
  <si>
    <t>Выкуп облигаций при присоединении АО "Асыл инвест"</t>
  </si>
  <si>
    <t>30 сентября 2018 года</t>
  </si>
  <si>
    <t>30 сентября 2019 года</t>
  </si>
  <si>
    <t>ОТЧЕТ О ПРИБЫЛЯХ И УБЫТКАХ ЗА 9 МЕСЯЦЕВ, ЗАКОНЧИВШИХСЯ 30 СЕНТЯБРЯ 2019 ГОДА</t>
  </si>
  <si>
    <t>НА 30 СЕНТЯБРЯ 2019 ГОДА</t>
  </si>
  <si>
    <t>30 сентября</t>
  </si>
  <si>
    <t>Председатель Правления _______________________ /Миникеев Р. Д.  Дата  подписания 04.10.2019 г.</t>
  </si>
  <si>
    <t>Главный бухгалтер ___________________________ / Хон Т.Э. Дата подписания 04.10.2019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</si>
</sst>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[$-409]d\-mmm\-yy;@"/>
    <numFmt numFmtId="175" formatCode="#,##0_);\(#,##0\);\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3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7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4" fontId="48" fillId="0" borderId="0"/>
    <xf numFmtId="0" fontId="2" fillId="0" borderId="0"/>
  </cellStyleXfs>
  <cellXfs count="167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3" fontId="38" fillId="24" borderId="0" xfId="0" applyNumberFormat="1" applyFont="1" applyFill="1" applyAlignment="1">
      <alignment horizontal="right" vertical="center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9" fillId="24" borderId="0" xfId="1" applyFont="1" applyFill="1"/>
    <xf numFmtId="0" fontId="41" fillId="24" borderId="0" xfId="1" applyFont="1" applyFill="1" applyAlignment="1">
      <alignment horizontal="center"/>
    </xf>
    <xf numFmtId="0" fontId="39" fillId="24" borderId="0" xfId="1" applyFont="1" applyFill="1" applyAlignment="1">
      <alignment horizontal="center"/>
    </xf>
    <xf numFmtId="0" fontId="40" fillId="24" borderId="0" xfId="0" applyFont="1" applyFill="1"/>
    <xf numFmtId="0" fontId="40" fillId="24" borderId="0" xfId="1" applyFont="1" applyFill="1" applyAlignment="1">
      <alignment horizontal="left"/>
    </xf>
    <xf numFmtId="0" fontId="42" fillId="24" borderId="0" xfId="1" applyFont="1" applyFill="1" applyAlignment="1">
      <alignment horizontal="left"/>
    </xf>
    <xf numFmtId="0" fontId="42" fillId="24" borderId="0" xfId="1" applyFont="1" applyFill="1" applyAlignment="1">
      <alignment horizontal="center"/>
    </xf>
    <xf numFmtId="0" fontId="40" fillId="24" borderId="0" xfId="1" applyFont="1" applyFill="1" applyAlignment="1">
      <alignment horizontal="center"/>
    </xf>
    <xf numFmtId="0" fontId="39" fillId="24" borderId="0" xfId="1" applyFont="1" applyFill="1" applyAlignment="1">
      <alignment vertical="center"/>
    </xf>
    <xf numFmtId="0" fontId="41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top" wrapText="1"/>
    </xf>
    <xf numFmtId="1" fontId="40" fillId="24" borderId="0" xfId="1" applyNumberFormat="1" applyFont="1" applyFill="1" applyAlignment="1">
      <alignment vertical="center"/>
    </xf>
    <xf numFmtId="1" fontId="40" fillId="24" borderId="0" xfId="1" applyNumberFormat="1" applyFont="1" applyFill="1" applyAlignment="1">
      <alignment horizontal="center" vertical="center"/>
    </xf>
    <xf numFmtId="0" fontId="40" fillId="24" borderId="0" xfId="1" applyFont="1" applyFill="1" applyAlignment="1">
      <alignment vertical="center"/>
    </xf>
    <xf numFmtId="3" fontId="39" fillId="24" borderId="0" xfId="1" applyNumberFormat="1" applyFont="1" applyFill="1" applyAlignment="1">
      <alignment horizontal="right" vertical="center"/>
    </xf>
    <xf numFmtId="3" fontId="40" fillId="24" borderId="0" xfId="1" applyNumberFormat="1" applyFont="1" applyFill="1" applyAlignment="1">
      <alignment horizontal="right" vertical="center"/>
    </xf>
    <xf numFmtId="3" fontId="40" fillId="24" borderId="0" xfId="0" applyNumberFormat="1" applyFont="1" applyFill="1"/>
    <xf numFmtId="0" fontId="40" fillId="24" borderId="0" xfId="1" applyFont="1" applyFill="1" applyAlignment="1">
      <alignment vertical="center" wrapText="1"/>
    </xf>
    <xf numFmtId="0" fontId="42" fillId="24" borderId="0" xfId="0" applyFont="1" applyFill="1"/>
    <xf numFmtId="4" fontId="40" fillId="24" borderId="0" xfId="0" applyNumberFormat="1" applyFont="1" applyFill="1"/>
    <xf numFmtId="0" fontId="39" fillId="24" borderId="0" xfId="1" applyFont="1" applyFill="1" applyAlignment="1">
      <alignment vertical="center" wrapText="1"/>
    </xf>
    <xf numFmtId="0" fontId="40" fillId="24" borderId="0" xfId="1" applyFont="1" applyFill="1" applyAlignment="1">
      <alignment horizontal="right"/>
    </xf>
    <xf numFmtId="173" fontId="40" fillId="24" borderId="0" xfId="82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center"/>
    </xf>
    <xf numFmtId="0" fontId="40" fillId="24" borderId="0" xfId="1" applyFont="1" applyFill="1"/>
    <xf numFmtId="0" fontId="40" fillId="24" borderId="0" xfId="1" applyFont="1" applyFill="1" applyAlignment="1">
      <alignment horizontal="right" vertical="center"/>
    </xf>
    <xf numFmtId="0" fontId="42" fillId="24" borderId="0" xfId="0" applyFont="1" applyFill="1" applyAlignment="1">
      <alignment horizontal="right"/>
    </xf>
    <xf numFmtId="0" fontId="40" fillId="24" borderId="0" xfId="0" applyFont="1" applyFill="1" applyAlignment="1">
      <alignment horizontal="right"/>
    </xf>
    <xf numFmtId="0" fontId="36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3" fillId="24" borderId="0" xfId="0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73" fontId="34" fillId="24" borderId="0" xfId="108" applyNumberFormat="1" applyFont="1" applyFill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173" fontId="32" fillId="24" borderId="11" xfId="108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/>
    </xf>
    <xf numFmtId="3" fontId="46" fillId="24" borderId="10" xfId="0" applyNumberFormat="1" applyFont="1" applyFill="1" applyBorder="1" applyAlignment="1">
      <alignment horizontal="center" vertical="center" wrapText="1"/>
    </xf>
    <xf numFmtId="3" fontId="47" fillId="24" borderId="0" xfId="0" applyNumberFormat="1" applyFont="1" applyFill="1" applyAlignment="1">
      <alignment horizontal="right"/>
    </xf>
    <xf numFmtId="3" fontId="47" fillId="24" borderId="0" xfId="0" applyNumberFormat="1" applyFont="1" applyFill="1"/>
    <xf numFmtId="173" fontId="0" fillId="24" borderId="0" xfId="0" applyNumberFormat="1" applyFill="1"/>
    <xf numFmtId="3" fontId="34" fillId="24" borderId="0" xfId="0" applyNumberFormat="1" applyFont="1" applyFill="1"/>
    <xf numFmtId="0" fontId="45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/>
    </xf>
    <xf numFmtId="0" fontId="49" fillId="24" borderId="0" xfId="0" applyFont="1" applyFill="1" applyAlignment="1">
      <alignment horizontal="left" vertical="center"/>
    </xf>
    <xf numFmtId="0" fontId="50" fillId="24" borderId="0" xfId="0" applyFont="1" applyFill="1"/>
    <xf numFmtId="0" fontId="50" fillId="0" borderId="0" xfId="0" applyFont="1"/>
    <xf numFmtId="0" fontId="51" fillId="24" borderId="0" xfId="0" applyFont="1" applyFill="1" applyAlignment="1">
      <alignment horizontal="left" vertical="center"/>
    </xf>
    <xf numFmtId="0" fontId="52" fillId="24" borderId="0" xfId="0" applyFont="1" applyFill="1" applyAlignment="1">
      <alignment horizontal="left" vertical="center"/>
    </xf>
    <xf numFmtId="3" fontId="50" fillId="24" borderId="0" xfId="0" applyNumberFormat="1" applyFont="1" applyFill="1"/>
    <xf numFmtId="3" fontId="50" fillId="0" borderId="0" xfId="0" applyNumberFormat="1" applyFont="1"/>
    <xf numFmtId="3" fontId="53" fillId="24" borderId="0" xfId="0" applyNumberFormat="1" applyFont="1" applyFill="1"/>
    <xf numFmtId="0" fontId="34" fillId="24" borderId="0" xfId="0" applyFont="1" applyFill="1" applyAlignment="1">
      <alignment wrapText="1"/>
    </xf>
    <xf numFmtId="175" fontId="34" fillId="24" borderId="0" xfId="108" applyNumberFormat="1" applyFont="1" applyFill="1" applyAlignment="1">
      <alignment horizontal="right" vertical="center" wrapText="1"/>
    </xf>
    <xf numFmtId="175" fontId="34" fillId="24" borderId="11" xfId="0" applyNumberFormat="1" applyFont="1" applyFill="1" applyBorder="1" applyAlignment="1">
      <alignment horizontal="right" vertical="center" wrapText="1"/>
    </xf>
    <xf numFmtId="175" fontId="33" fillId="24" borderId="0" xfId="108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4" fillId="24" borderId="10" xfId="0" applyNumberFormat="1" applyFont="1" applyFill="1" applyBorder="1" applyAlignment="1">
      <alignment horizontal="right" vertical="center" wrapText="1"/>
    </xf>
    <xf numFmtId="175" fontId="32" fillId="24" borderId="0" xfId="108" applyNumberFormat="1" applyFont="1" applyFill="1" applyAlignment="1">
      <alignment horizontal="right" vertical="center" wrapText="1"/>
    </xf>
    <xf numFmtId="4" fontId="50" fillId="0" borderId="0" xfId="0" applyNumberFormat="1" applyFont="1"/>
    <xf numFmtId="0" fontId="34" fillId="24" borderId="0" xfId="0" applyFont="1" applyFill="1" applyAlignment="1">
      <alignment horizontal="right" vertical="center" wrapText="1"/>
    </xf>
    <xf numFmtId="175" fontId="50" fillId="24" borderId="0" xfId="0" applyNumberFormat="1" applyFont="1" applyFill="1"/>
    <xf numFmtId="167" fontId="50" fillId="0" borderId="0" xfId="108" applyFont="1"/>
    <xf numFmtId="167" fontId="50" fillId="0" borderId="0" xfId="108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8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4" fontId="50" fillId="24" borderId="0" xfId="0" applyNumberFormat="1" applyFont="1" applyFill="1"/>
    <xf numFmtId="4" fontId="33" fillId="24" borderId="0" xfId="0" applyNumberFormat="1" applyFont="1" applyFill="1" applyAlignment="1">
      <alignment horizontal="center" vertical="center" wrapText="1"/>
    </xf>
    <xf numFmtId="4" fontId="34" fillId="24" borderId="0" xfId="108" applyNumberFormat="1" applyFont="1" applyFill="1" applyAlignment="1">
      <alignment horizontal="right" vertical="center" wrapText="1"/>
    </xf>
    <xf numFmtId="4" fontId="34" fillId="24" borderId="11" xfId="0" applyNumberFormat="1" applyFont="1" applyFill="1" applyBorder="1" applyAlignment="1">
      <alignment horizontal="right" vertical="center" wrapText="1"/>
    </xf>
    <xf numFmtId="4" fontId="33" fillId="24" borderId="0" xfId="108" applyNumberFormat="1" applyFont="1" applyFill="1" applyAlignment="1">
      <alignment horizontal="right" vertical="center" wrapText="1"/>
    </xf>
    <xf numFmtId="4" fontId="34" fillId="24" borderId="11" xfId="108" applyNumberFormat="1" applyFont="1" applyFill="1" applyBorder="1" applyAlignment="1">
      <alignment horizontal="right" vertical="center" wrapText="1"/>
    </xf>
    <xf numFmtId="4" fontId="34" fillId="24" borderId="10" xfId="0" applyNumberFormat="1" applyFont="1" applyFill="1" applyBorder="1" applyAlignment="1">
      <alignment horizontal="right" vertical="center" wrapText="1"/>
    </xf>
    <xf numFmtId="4" fontId="32" fillId="24" borderId="0" xfId="0" applyNumberFormat="1" applyFont="1" applyFill="1" applyAlignment="1">
      <alignment horizontal="right" vertical="center" wrapText="1"/>
    </xf>
    <xf numFmtId="4" fontId="53" fillId="24" borderId="0" xfId="0" applyNumberFormat="1" applyFont="1" applyFill="1"/>
    <xf numFmtId="4" fontId="43" fillId="24" borderId="0" xfId="0" applyNumberFormat="1" applyFont="1" applyFill="1" applyAlignment="1">
      <alignment horizontal="left"/>
    </xf>
    <xf numFmtId="4" fontId="45" fillId="24" borderId="0" xfId="0" applyNumberFormat="1" applyFont="1" applyFill="1" applyAlignment="1">
      <alignment horizontal="left"/>
    </xf>
    <xf numFmtId="0" fontId="32" fillId="24" borderId="0" xfId="0" applyFont="1" applyFill="1" applyAlignment="1">
      <alignment horizontal="center" vertical="center"/>
    </xf>
    <xf numFmtId="3" fontId="32" fillId="24" borderId="0" xfId="0" applyNumberFormat="1" applyFont="1" applyFill="1" applyAlignment="1">
      <alignment horizontal="center" vertical="center"/>
    </xf>
    <xf numFmtId="173" fontId="32" fillId="24" borderId="0" xfId="108" applyNumberFormat="1" applyFont="1" applyFill="1" applyAlignment="1">
      <alignment horizontal="center" vertical="center"/>
    </xf>
    <xf numFmtId="3" fontId="38" fillId="24" borderId="0" xfId="0" applyNumberFormat="1" applyFont="1" applyFill="1" applyAlignment="1">
      <alignment horizontal="center" vertical="center"/>
    </xf>
    <xf numFmtId="173" fontId="38" fillId="24" borderId="0" xfId="108" applyNumberFormat="1" applyFont="1" applyFill="1" applyAlignment="1">
      <alignment horizontal="center" vertical="center"/>
    </xf>
    <xf numFmtId="173" fontId="38" fillId="24" borderId="0" xfId="0" applyNumberFormat="1" applyFont="1" applyFill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8" fillId="24" borderId="12" xfId="0" applyNumberFormat="1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 wrapText="1"/>
    </xf>
    <xf numFmtId="3" fontId="0" fillId="24" borderId="0" xfId="0" applyNumberFormat="1" applyFill="1"/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43" fillId="24" borderId="0" xfId="0" applyFont="1" applyFill="1" applyAlignment="1">
      <alignment horizontal="left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4" fontId="34" fillId="24" borderId="0" xfId="0" applyNumberFormat="1" applyFont="1" applyFill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4" fontId="33" fillId="24" borderId="11" xfId="0" applyNumberFormat="1" applyFont="1" applyFill="1" applyBorder="1" applyAlignment="1">
      <alignment horizontal="right"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4" fontId="33" fillId="24" borderId="0" xfId="0" applyNumberFormat="1" applyFont="1" applyFill="1" applyAlignment="1">
      <alignment horizontal="right" vertical="center" wrapText="1"/>
    </xf>
    <xf numFmtId="175" fontId="38" fillId="24" borderId="0" xfId="0" applyNumberFormat="1" applyFont="1" applyFill="1" applyAlignment="1">
      <alignment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3" fontId="33" fillId="24" borderId="0" xfId="0" applyNumberFormat="1" applyFont="1" applyFill="1" applyAlignment="1">
      <alignment horizontal="right" vertical="center" wrapText="1"/>
    </xf>
    <xf numFmtId="3" fontId="33" fillId="24" borderId="12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center" vertical="center" wrapText="1"/>
    </xf>
    <xf numFmtId="0" fontId="43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4" fontId="33" fillId="24" borderId="0" xfId="0" applyNumberFormat="1" applyFont="1" applyFill="1" applyAlignment="1">
      <alignment horizontal="right" vertical="center" wrapText="1"/>
    </xf>
    <xf numFmtId="4" fontId="33" fillId="24" borderId="12" xfId="0" applyNumberFormat="1" applyFont="1" applyFill="1" applyBorder="1" applyAlignment="1">
      <alignment horizontal="right" vertical="center" wrapText="1"/>
    </xf>
    <xf numFmtId="175" fontId="38" fillId="24" borderId="0" xfId="0" applyNumberFormat="1" applyFont="1" applyFill="1" applyAlignment="1">
      <alignment vertical="center" wrapText="1"/>
    </xf>
    <xf numFmtId="175" fontId="33" fillId="24" borderId="0" xfId="0" applyNumberFormat="1" applyFont="1" applyFill="1" applyAlignment="1">
      <alignment horizontal="right" vertical="center" wrapText="1"/>
    </xf>
    <xf numFmtId="175" fontId="33" fillId="24" borderId="12" xfId="0" applyNumberFormat="1" applyFont="1" applyFill="1" applyBorder="1" applyAlignment="1">
      <alignment horizontal="right" vertical="center" wrapText="1"/>
    </xf>
    <xf numFmtId="4" fontId="33" fillId="24" borderId="13" xfId="0" applyNumberFormat="1" applyFont="1" applyFill="1" applyBorder="1" applyAlignment="1">
      <alignment horizontal="right" vertical="center" wrapText="1"/>
    </xf>
    <xf numFmtId="175" fontId="33" fillId="24" borderId="13" xfId="0" applyNumberFormat="1" applyFont="1" applyFill="1" applyBorder="1" applyAlignment="1">
      <alignment horizontal="right" vertical="center" wrapText="1"/>
    </xf>
    <xf numFmtId="4" fontId="34" fillId="24" borderId="0" xfId="0" applyNumberFormat="1" applyFont="1" applyFill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4" fontId="33" fillId="24" borderId="10" xfId="0" applyNumberFormat="1" applyFont="1" applyFill="1" applyBorder="1" applyAlignment="1">
      <alignment horizontal="right" vertical="center" wrapText="1"/>
    </xf>
    <xf numFmtId="4" fontId="33" fillId="24" borderId="11" xfId="0" applyNumberFormat="1" applyFont="1" applyFill="1" applyBorder="1" applyAlignment="1">
      <alignment horizontal="right" vertical="center" wrapText="1"/>
    </xf>
    <xf numFmtId="175" fontId="33" fillId="24" borderId="10" xfId="0" applyNumberFormat="1" applyFont="1" applyFill="1" applyBorder="1" applyAlignment="1">
      <alignment horizontal="right"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167" fontId="54" fillId="24" borderId="0" xfId="108" applyFont="1" applyFill="1" applyAlignment="1">
      <alignment horizontal="center"/>
    </xf>
    <xf numFmtId="173" fontId="54" fillId="24" borderId="0" xfId="0" applyNumberFormat="1" applyFont="1" applyFill="1" applyAlignment="1">
      <alignment horizontal="center"/>
    </xf>
    <xf numFmtId="0" fontId="54" fillId="24" borderId="0" xfId="0" applyFont="1" applyFill="1"/>
  </cellXfs>
  <cellStyles count="113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86;&#1090;&#1095;&#1077;&#1090;&#1085;&#1086;&#1089;&#1090;&#1100;%20&#1079;&#1072;%203%20&#1082;&#1074;.2019&#1075;.%20&#1050;&#1040;&#105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34" zoomScaleNormal="100" zoomScaleSheetLayoutView="100" workbookViewId="0">
      <selection activeCell="B7" sqref="B7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4" width="13.140625" style="2" bestFit="1" customWidth="1"/>
    <col min="5" max="5" width="8.85546875" style="2"/>
    <col min="6" max="6" width="9.5703125" style="2" bestFit="1" customWidth="1"/>
    <col min="7" max="16384" width="8.85546875" style="2"/>
  </cols>
  <sheetData>
    <row r="1" spans="1:3" ht="15.75">
      <c r="A1" s="1" t="s">
        <v>1</v>
      </c>
    </row>
    <row r="2" spans="1:3" ht="15.75">
      <c r="A2" s="3"/>
    </row>
    <row r="3" spans="1:3">
      <c r="A3" s="4" t="s">
        <v>3</v>
      </c>
    </row>
    <row r="4" spans="1:3">
      <c r="A4" s="4" t="s">
        <v>122</v>
      </c>
    </row>
    <row r="5" spans="1:3">
      <c r="A5" s="5" t="s">
        <v>2</v>
      </c>
    </row>
    <row r="7" spans="1:3">
      <c r="A7" s="139"/>
      <c r="B7" s="9" t="s">
        <v>123</v>
      </c>
      <c r="C7" s="9" t="s">
        <v>4</v>
      </c>
    </row>
    <row r="8" spans="1:3">
      <c r="A8" s="139"/>
      <c r="B8" s="9" t="s">
        <v>112</v>
      </c>
      <c r="C8" s="9" t="s">
        <v>93</v>
      </c>
    </row>
    <row r="9" spans="1:3">
      <c r="A9" s="97" t="s">
        <v>14</v>
      </c>
      <c r="B9" s="49"/>
      <c r="C9" s="49"/>
    </row>
    <row r="10" spans="1:3" ht="14.45" customHeight="1">
      <c r="A10" s="93" t="s">
        <v>15</v>
      </c>
      <c r="B10" s="53">
        <v>3142744</v>
      </c>
      <c r="C10" s="53">
        <v>836224</v>
      </c>
    </row>
    <row r="11" spans="1:3">
      <c r="A11" s="93" t="s">
        <v>16</v>
      </c>
      <c r="B11" s="53"/>
      <c r="C11" s="53"/>
    </row>
    <row r="12" spans="1:3">
      <c r="A12" s="93" t="s">
        <v>17</v>
      </c>
      <c r="B12" s="53">
        <v>1935197</v>
      </c>
      <c r="C12" s="53">
        <v>2544359</v>
      </c>
    </row>
    <row r="13" spans="1:3">
      <c r="A13" s="93" t="s">
        <v>18</v>
      </c>
      <c r="B13" s="53"/>
      <c r="C13" s="53"/>
    </row>
    <row r="14" spans="1:3">
      <c r="A14" s="93" t="s">
        <v>19</v>
      </c>
      <c r="B14" s="53">
        <v>47786689</v>
      </c>
      <c r="C14" s="53">
        <v>45442710</v>
      </c>
    </row>
    <row r="15" spans="1:3" ht="14.45" customHeight="1">
      <c r="A15" s="140" t="s">
        <v>20</v>
      </c>
    </row>
    <row r="16" spans="1:3">
      <c r="A16" s="140"/>
      <c r="B16" s="95">
        <v>574</v>
      </c>
      <c r="C16" s="86">
        <v>574</v>
      </c>
    </row>
    <row r="17" spans="1:5" ht="19.5" customHeight="1">
      <c r="A17" s="93" t="s">
        <v>21</v>
      </c>
      <c r="B17" s="53">
        <v>717106</v>
      </c>
      <c r="C17" s="53">
        <v>624419</v>
      </c>
    </row>
    <row r="18" spans="1:5" ht="24">
      <c r="A18" s="93" t="s">
        <v>22</v>
      </c>
      <c r="B18" s="53">
        <v>22571</v>
      </c>
      <c r="C18" s="53">
        <v>30610</v>
      </c>
    </row>
    <row r="19" spans="1:5">
      <c r="A19" s="93" t="s">
        <v>23</v>
      </c>
      <c r="B19" s="53">
        <v>7607466</v>
      </c>
      <c r="C19" s="53">
        <v>9923533</v>
      </c>
    </row>
    <row r="20" spans="1:5">
      <c r="A20" s="93" t="s">
        <v>24</v>
      </c>
      <c r="B20" s="53">
        <v>80111</v>
      </c>
      <c r="C20" s="53">
        <v>114269</v>
      </c>
    </row>
    <row r="21" spans="1:5">
      <c r="A21" s="93" t="s">
        <v>100</v>
      </c>
      <c r="B21" s="53">
        <v>135</v>
      </c>
      <c r="C21" s="53">
        <v>103</v>
      </c>
    </row>
    <row r="22" spans="1:5">
      <c r="A22" s="93" t="s">
        <v>25</v>
      </c>
      <c r="B22" s="53">
        <v>948</v>
      </c>
      <c r="C22" s="53">
        <v>7623</v>
      </c>
    </row>
    <row r="23" spans="1:5">
      <c r="A23" s="93" t="s">
        <v>26</v>
      </c>
      <c r="B23" s="53">
        <v>236065</v>
      </c>
      <c r="C23" s="53">
        <v>409235</v>
      </c>
    </row>
    <row r="24" spans="1:5">
      <c r="A24" s="93" t="s">
        <v>110</v>
      </c>
      <c r="B24" s="53">
        <v>1689102</v>
      </c>
      <c r="C24" s="53">
        <v>0</v>
      </c>
    </row>
    <row r="25" spans="1:5" ht="15.75" thickBot="1">
      <c r="A25" s="93" t="s">
        <v>5</v>
      </c>
      <c r="B25" s="54">
        <v>9363</v>
      </c>
      <c r="C25" s="54">
        <v>16919</v>
      </c>
    </row>
    <row r="26" spans="1:5">
      <c r="A26" s="93"/>
      <c r="B26" s="53"/>
      <c r="C26" s="50"/>
    </row>
    <row r="27" spans="1:5" ht="15.75" thickBot="1">
      <c r="A27" s="97" t="s">
        <v>27</v>
      </c>
      <c r="B27" s="55">
        <v>63228071</v>
      </c>
      <c r="C27" s="55">
        <v>59950578</v>
      </c>
      <c r="D27" s="119"/>
      <c r="E27" s="66"/>
    </row>
    <row r="28" spans="1:5">
      <c r="A28" s="97"/>
      <c r="B28" s="50"/>
      <c r="C28" s="50"/>
    </row>
    <row r="29" spans="1:5" ht="15.75" thickBot="1">
      <c r="A29" s="97" t="s">
        <v>28</v>
      </c>
      <c r="B29" s="56"/>
      <c r="C29" s="55"/>
    </row>
    <row r="30" spans="1:5">
      <c r="A30" s="93" t="s">
        <v>29</v>
      </c>
      <c r="B30" s="53">
        <v>27325329</v>
      </c>
      <c r="C30" s="53">
        <v>24320973</v>
      </c>
    </row>
    <row r="31" spans="1:5">
      <c r="A31" s="93" t="s">
        <v>50</v>
      </c>
      <c r="B31" s="53">
        <v>7356090</v>
      </c>
      <c r="C31" s="53">
        <v>10223404</v>
      </c>
    </row>
    <row r="32" spans="1:5">
      <c r="A32" s="93" t="s">
        <v>94</v>
      </c>
      <c r="B32" s="53"/>
      <c r="C32" s="53"/>
    </row>
    <row r="33" spans="1:6">
      <c r="A33" s="93" t="s">
        <v>30</v>
      </c>
      <c r="B33" s="53">
        <v>171599</v>
      </c>
      <c r="C33" s="53">
        <v>87193</v>
      </c>
    </row>
    <row r="34" spans="1:6">
      <c r="A34" s="93" t="s">
        <v>6</v>
      </c>
      <c r="B34" s="53">
        <v>37919</v>
      </c>
      <c r="C34" s="53">
        <v>19774</v>
      </c>
    </row>
    <row r="35" spans="1:6">
      <c r="A35" s="93" t="s">
        <v>31</v>
      </c>
      <c r="B35" s="53">
        <v>7435</v>
      </c>
      <c r="C35" s="53">
        <v>6835</v>
      </c>
    </row>
    <row r="36" spans="1:6">
      <c r="A36" s="93" t="s">
        <v>32</v>
      </c>
      <c r="B36" s="53">
        <v>30543</v>
      </c>
      <c r="C36" s="53">
        <v>319</v>
      </c>
    </row>
    <row r="37" spans="1:6">
      <c r="A37" s="93" t="s">
        <v>7</v>
      </c>
      <c r="B37" s="53">
        <v>778259</v>
      </c>
      <c r="C37" s="53">
        <v>27310</v>
      </c>
    </row>
    <row r="38" spans="1:6">
      <c r="A38" s="93" t="s">
        <v>111</v>
      </c>
      <c r="B38" s="53">
        <v>1859294</v>
      </c>
      <c r="C38" s="53">
        <v>0</v>
      </c>
    </row>
    <row r="39" spans="1:6" ht="15.75" thickBot="1">
      <c r="A39" s="97" t="s">
        <v>8</v>
      </c>
      <c r="B39" s="55">
        <v>37566468</v>
      </c>
      <c r="C39" s="55">
        <v>34685808</v>
      </c>
      <c r="D39" s="119"/>
      <c r="E39" s="66"/>
    </row>
    <row r="40" spans="1:6">
      <c r="A40" s="93"/>
      <c r="B40" s="50"/>
      <c r="C40" s="50"/>
    </row>
    <row r="41" spans="1:6" ht="15.75" thickBot="1">
      <c r="A41" s="97" t="s">
        <v>33</v>
      </c>
      <c r="B41" s="56"/>
      <c r="C41" s="56"/>
    </row>
    <row r="42" spans="1:6">
      <c r="A42" s="93" t="s">
        <v>34</v>
      </c>
      <c r="B42" s="53">
        <v>15701100</v>
      </c>
      <c r="C42" s="53">
        <v>15701100</v>
      </c>
      <c r="D42" s="66"/>
    </row>
    <row r="43" spans="1:6">
      <c r="A43" s="93" t="s">
        <v>35</v>
      </c>
      <c r="B43" s="53">
        <v>278</v>
      </c>
      <c r="C43" s="53">
        <v>278</v>
      </c>
    </row>
    <row r="44" spans="1:6">
      <c r="A44" s="93" t="s">
        <v>49</v>
      </c>
      <c r="B44" s="53">
        <v>9960225</v>
      </c>
      <c r="C44" s="53">
        <v>9563392</v>
      </c>
      <c r="D44" s="66"/>
      <c r="E44" s="66"/>
      <c r="F44" s="66"/>
    </row>
    <row r="45" spans="1:6">
      <c r="A45" s="93"/>
      <c r="B45" s="53"/>
      <c r="C45" s="53"/>
    </row>
    <row r="46" spans="1:6" ht="15.75" thickBot="1">
      <c r="A46" s="97" t="s">
        <v>9</v>
      </c>
      <c r="B46" s="57">
        <v>25661603</v>
      </c>
      <c r="C46" s="57">
        <v>25264770</v>
      </c>
      <c r="D46" s="119"/>
      <c r="E46" s="66"/>
    </row>
    <row r="47" spans="1:6">
      <c r="A47" s="97"/>
      <c r="B47" s="96"/>
      <c r="C47" s="96"/>
    </row>
    <row r="48" spans="1:6" ht="15.75" thickBot="1">
      <c r="A48" s="97" t="s">
        <v>36</v>
      </c>
      <c r="B48" s="58">
        <v>63228071</v>
      </c>
      <c r="C48" s="58">
        <v>59950578</v>
      </c>
      <c r="D48" s="119"/>
      <c r="E48" s="119"/>
    </row>
    <row r="49" spans="1:4">
      <c r="B49" s="63">
        <f>B48-B27</f>
        <v>0</v>
      </c>
      <c r="C49" s="59"/>
    </row>
    <row r="50" spans="1:4" ht="27.75" customHeight="1">
      <c r="A50" s="137" t="s">
        <v>124</v>
      </c>
      <c r="B50" s="137"/>
      <c r="C50" s="138"/>
    </row>
    <row r="51" spans="1:4" ht="15" customHeight="1">
      <c r="A51" s="91"/>
      <c r="B51" s="60"/>
      <c r="C51" s="61"/>
    </row>
    <row r="52" spans="1:4">
      <c r="A52" s="137" t="s">
        <v>125</v>
      </c>
      <c r="B52" s="137"/>
      <c r="C52" s="138"/>
    </row>
    <row r="53" spans="1:4">
      <c r="A53" s="135"/>
      <c r="B53" s="135"/>
    </row>
    <row r="54" spans="1:4">
      <c r="A54" s="136" t="s">
        <v>98</v>
      </c>
      <c r="B54" s="136"/>
    </row>
    <row r="55" spans="1:4">
      <c r="A55" s="51" t="s">
        <v>99</v>
      </c>
      <c r="B55" s="62"/>
    </row>
    <row r="56" spans="1:4">
      <c r="B56" s="164">
        <f>B48-B27</f>
        <v>0</v>
      </c>
      <c r="C56" s="165">
        <f>C48-C27</f>
        <v>0</v>
      </c>
      <c r="D56" s="166"/>
    </row>
  </sheetData>
  <mergeCells count="6">
    <mergeCell ref="A53:B53"/>
    <mergeCell ref="A54:B54"/>
    <mergeCell ref="A50:C50"/>
    <mergeCell ref="A52:C52"/>
    <mergeCell ref="A7:A8"/>
    <mergeCell ref="A15:A1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7"/>
  <sheetViews>
    <sheetView topLeftCell="A19" zoomScaleNormal="100" zoomScaleSheetLayoutView="100" workbookViewId="0">
      <selection activeCell="A54" sqref="A54:B54"/>
    </sheetView>
  </sheetViews>
  <sheetFormatPr defaultColWidth="8.85546875" defaultRowHeight="12"/>
  <cols>
    <col min="1" max="1" width="58.28515625" style="16" customWidth="1"/>
    <col min="2" max="2" width="20.28515625" style="32" customWidth="1"/>
    <col min="3" max="3" width="18.5703125" style="16" customWidth="1"/>
    <col min="4" max="4" width="3.7109375" style="16" customWidth="1"/>
    <col min="5" max="5" width="18.5703125" style="16" hidden="1" customWidth="1"/>
    <col min="6" max="17" width="16.7109375" style="16" hidden="1" customWidth="1"/>
    <col min="18" max="18" width="10.5703125" style="16" hidden="1" customWidth="1"/>
    <col min="19" max="21" width="11.42578125" style="16" hidden="1" customWidth="1"/>
    <col min="22" max="22" width="8.85546875" style="16" collapsed="1"/>
    <col min="23" max="16384" width="8.85546875" style="16"/>
  </cols>
  <sheetData>
    <row r="1" spans="1:21" ht="15.75">
      <c r="A1" s="1" t="s">
        <v>1</v>
      </c>
      <c r="B1" s="14"/>
      <c r="C1" s="13"/>
      <c r="D1" s="15"/>
      <c r="E1" s="13"/>
      <c r="F1" s="15"/>
      <c r="G1" s="15"/>
      <c r="H1" s="15"/>
      <c r="I1" s="15"/>
      <c r="J1" s="15"/>
      <c r="K1" s="15"/>
      <c r="L1" s="15"/>
      <c r="M1" s="15"/>
      <c r="N1" s="15"/>
      <c r="O1" s="13"/>
      <c r="P1" s="13"/>
      <c r="Q1" s="13"/>
      <c r="R1" s="13"/>
    </row>
    <row r="2" spans="1:21" ht="12.75">
      <c r="A2" s="43"/>
      <c r="B2" s="14"/>
      <c r="C2" s="13"/>
      <c r="D2" s="15"/>
      <c r="E2" s="13"/>
      <c r="F2" s="15"/>
      <c r="G2" s="15"/>
      <c r="H2" s="15"/>
      <c r="I2" s="15"/>
      <c r="J2" s="15"/>
      <c r="K2" s="15"/>
      <c r="L2" s="15"/>
      <c r="M2" s="15"/>
      <c r="N2" s="15"/>
      <c r="O2" s="13"/>
      <c r="P2" s="13"/>
      <c r="Q2" s="13"/>
      <c r="R2" s="13"/>
    </row>
    <row r="3" spans="1:21" ht="12.75">
      <c r="A3" s="4" t="s">
        <v>121</v>
      </c>
      <c r="B3" s="19"/>
      <c r="C3" s="17"/>
      <c r="D3" s="20"/>
      <c r="E3" s="1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1" ht="12.75">
      <c r="A4" s="5" t="s">
        <v>2</v>
      </c>
      <c r="B4" s="22"/>
      <c r="C4" s="21"/>
      <c r="D4" s="23"/>
      <c r="E4" s="21"/>
      <c r="F4" s="23"/>
      <c r="G4" s="23"/>
      <c r="H4" s="23"/>
      <c r="I4" s="23"/>
      <c r="J4" s="23"/>
      <c r="K4" s="23"/>
      <c r="L4" s="23"/>
      <c r="M4" s="23"/>
      <c r="N4" s="23"/>
      <c r="O4" s="21"/>
      <c r="P4" s="21"/>
      <c r="Q4" s="21"/>
      <c r="R4" s="21"/>
    </row>
    <row r="5" spans="1:21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20"/>
      <c r="Q5" s="20"/>
    </row>
    <row r="6" spans="1:21" ht="24">
      <c r="A6" s="139"/>
      <c r="B6" s="9" t="s">
        <v>117</v>
      </c>
      <c r="C6" s="9" t="str">
        <f>B6</f>
        <v>за 9 месяцев, закончившихся</v>
      </c>
      <c r="D6" s="24"/>
      <c r="E6" s="21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1">
      <c r="A7" s="139"/>
      <c r="B7" s="9" t="str">
        <f>ББ!B7</f>
        <v>30 сентября</v>
      </c>
      <c r="C7" s="9" t="str">
        <f>B7</f>
        <v>30 сентября</v>
      </c>
      <c r="D7" s="26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1">
      <c r="A8" s="139"/>
      <c r="B8" s="9" t="s">
        <v>112</v>
      </c>
      <c r="C8" s="9" t="s">
        <v>93</v>
      </c>
      <c r="D8" s="28"/>
      <c r="E8" s="27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S8" s="30"/>
    </row>
    <row r="9" spans="1:21" ht="15">
      <c r="A9" s="139"/>
      <c r="B9" s="44"/>
      <c r="C9" s="44"/>
      <c r="D9" s="29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S9" s="30"/>
    </row>
    <row r="10" spans="1:21">
      <c r="A10" s="92"/>
      <c r="B10" s="9"/>
      <c r="C10" s="9"/>
      <c r="D10" s="29"/>
      <c r="E10" s="27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</row>
    <row r="11" spans="1:21">
      <c r="A11" s="92"/>
      <c r="B11" s="9"/>
      <c r="C11" s="9"/>
      <c r="D11" s="29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</row>
    <row r="12" spans="1:21">
      <c r="A12" s="92" t="s">
        <v>52</v>
      </c>
      <c r="B12" s="125">
        <v>2037640</v>
      </c>
      <c r="C12" s="125">
        <v>2783887</v>
      </c>
      <c r="D12" s="29"/>
      <c r="E12" s="2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</row>
    <row r="13" spans="1:21">
      <c r="A13" s="92" t="s">
        <v>37</v>
      </c>
      <c r="B13" s="125">
        <v>729124</v>
      </c>
      <c r="C13" s="125">
        <v>814082</v>
      </c>
      <c r="D13" s="29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</row>
    <row r="14" spans="1:21">
      <c r="A14" s="92" t="s">
        <v>53</v>
      </c>
      <c r="B14" s="125">
        <v>2616416</v>
      </c>
      <c r="C14" s="125">
        <v>6506266</v>
      </c>
      <c r="D14" s="29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1">
      <c r="A15" s="139" t="s">
        <v>54</v>
      </c>
      <c r="B15" s="86"/>
      <c r="C15" s="86"/>
      <c r="D15" s="29"/>
      <c r="E15" s="2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21">
      <c r="A16" s="139"/>
      <c r="B16" s="86"/>
      <c r="C16" s="86"/>
      <c r="D16" s="29"/>
      <c r="E16" s="2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T16" s="30"/>
    </row>
    <row r="17" spans="1:22">
      <c r="A17" s="139"/>
      <c r="B17" s="125">
        <v>1646515</v>
      </c>
      <c r="C17" s="125">
        <v>-4922218</v>
      </c>
      <c r="D17" s="28"/>
      <c r="E17" s="2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22">
      <c r="A18" s="92" t="s">
        <v>55</v>
      </c>
      <c r="B18" s="125">
        <v>-19603</v>
      </c>
      <c r="C18" s="125">
        <v>-15062</v>
      </c>
      <c r="D18" s="29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22">
      <c r="A19" s="92" t="s">
        <v>56</v>
      </c>
      <c r="B19" s="125">
        <v>-78807</v>
      </c>
      <c r="C19" s="125">
        <v>-750841</v>
      </c>
      <c r="D19" s="29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22">
      <c r="A20" s="92" t="s">
        <v>38</v>
      </c>
      <c r="B20" s="11">
        <v>0</v>
      </c>
      <c r="C20" s="11">
        <v>10770</v>
      </c>
      <c r="D20" s="29"/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22">
      <c r="A21" s="92" t="s">
        <v>101</v>
      </c>
      <c r="B21" s="11"/>
      <c r="C21" s="11"/>
      <c r="D21" s="29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2">
      <c r="A22" s="139" t="s">
        <v>95</v>
      </c>
      <c r="B22" s="144">
        <v>49079</v>
      </c>
      <c r="C22" s="144">
        <v>-160945</v>
      </c>
      <c r="D22" s="29"/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22">
      <c r="A23" s="139"/>
      <c r="B23" s="144"/>
      <c r="C23" s="144"/>
      <c r="D23" s="29"/>
      <c r="E23" s="2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22" ht="12.75" thickBot="1">
      <c r="A24" s="92" t="s">
        <v>57</v>
      </c>
      <c r="B24" s="12">
        <v>-16833</v>
      </c>
      <c r="C24" s="12">
        <v>698</v>
      </c>
      <c r="D24" s="29"/>
      <c r="E24" s="2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33"/>
      <c r="T24" s="33"/>
    </row>
    <row r="25" spans="1:22">
      <c r="A25" s="92"/>
      <c r="B25" s="86"/>
      <c r="C25" s="86"/>
      <c r="D25" s="29"/>
      <c r="E25" s="2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33"/>
    </row>
    <row r="26" spans="1:22" ht="12.75" thickBot="1">
      <c r="A26" s="94" t="s">
        <v>58</v>
      </c>
      <c r="B26" s="46">
        <v>6963531</v>
      </c>
      <c r="C26" s="46">
        <v>4266637</v>
      </c>
      <c r="D26" s="28"/>
      <c r="E26" s="2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22">
      <c r="A27" s="94"/>
      <c r="B27" s="86"/>
      <c r="C27" s="86"/>
      <c r="D27" s="29"/>
      <c r="E27" s="2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22">
      <c r="A28" s="92"/>
      <c r="B28" s="86"/>
      <c r="C28" s="86"/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22">
      <c r="A29" s="92"/>
      <c r="B29" s="86"/>
      <c r="C29" s="86"/>
      <c r="D29" s="29"/>
      <c r="E29" s="2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22">
      <c r="A30" s="92"/>
      <c r="B30" s="86"/>
      <c r="C30" s="86"/>
      <c r="D30" s="29"/>
      <c r="E30" s="2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22">
      <c r="A31" s="92" t="s">
        <v>39</v>
      </c>
      <c r="B31" s="125">
        <v>3210178</v>
      </c>
      <c r="C31" s="125">
        <v>4010232</v>
      </c>
      <c r="D31" s="29"/>
      <c r="E31" s="2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V31" s="30"/>
    </row>
    <row r="32" spans="1:22">
      <c r="A32" s="92" t="s">
        <v>40</v>
      </c>
      <c r="B32" s="125">
        <v>130278</v>
      </c>
      <c r="C32" s="125">
        <v>180686</v>
      </c>
      <c r="D32" s="28"/>
      <c r="E32" s="34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8">
      <c r="A33" s="92" t="s">
        <v>41</v>
      </c>
      <c r="B33" s="125"/>
      <c r="C33" s="125"/>
      <c r="D33" s="29"/>
      <c r="E33" s="2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8">
      <c r="A34" s="92" t="s">
        <v>42</v>
      </c>
      <c r="B34" s="125"/>
      <c r="C34" s="125"/>
      <c r="D34" s="29"/>
      <c r="E34" s="2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8">
      <c r="A35" s="92" t="s">
        <v>43</v>
      </c>
      <c r="B35" s="125">
        <v>3224638</v>
      </c>
      <c r="C35" s="125">
        <v>2164080</v>
      </c>
      <c r="D35" s="28"/>
      <c r="E35" s="2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8" ht="12.75" thickBot="1">
      <c r="A36" s="92" t="s">
        <v>44</v>
      </c>
      <c r="B36" s="47" t="s">
        <v>0</v>
      </c>
      <c r="C36" s="47" t="s">
        <v>0</v>
      </c>
      <c r="D36" s="35"/>
      <c r="E36" s="17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6"/>
      <c r="Q36" s="36"/>
    </row>
    <row r="37" spans="1:18">
      <c r="A37" s="92"/>
      <c r="B37" s="45"/>
      <c r="C37" s="45"/>
      <c r="D37" s="35"/>
      <c r="E37" s="17"/>
      <c r="F37" s="35"/>
      <c r="G37" s="35"/>
      <c r="H37" s="35"/>
      <c r="I37" s="35"/>
      <c r="J37" s="35"/>
      <c r="K37" s="35"/>
      <c r="L37" s="35"/>
      <c r="M37" s="35"/>
      <c r="N37" s="35"/>
      <c r="O37" s="37"/>
      <c r="P37" s="37"/>
      <c r="Q37" s="37"/>
      <c r="R37" s="38"/>
    </row>
    <row r="38" spans="1:18" ht="12.75" thickBot="1">
      <c r="A38" s="94" t="s">
        <v>59</v>
      </c>
      <c r="B38" s="46">
        <v>6565094</v>
      </c>
      <c r="C38" s="46">
        <v>6354998</v>
      </c>
      <c r="D38" s="35"/>
      <c r="E38" s="17"/>
      <c r="F38" s="35"/>
      <c r="G38" s="35"/>
      <c r="H38" s="35"/>
      <c r="I38" s="35"/>
      <c r="J38" s="35"/>
      <c r="K38" s="35"/>
      <c r="L38" s="35"/>
      <c r="M38" s="35"/>
      <c r="N38" s="35"/>
      <c r="O38" s="37"/>
      <c r="P38" s="37"/>
      <c r="Q38" s="37"/>
      <c r="R38" s="38"/>
    </row>
    <row r="39" spans="1:18">
      <c r="A39" s="94"/>
      <c r="B39" s="45"/>
      <c r="C39" s="45"/>
      <c r="D39" s="35"/>
      <c r="E39" s="17"/>
      <c r="F39" s="35"/>
      <c r="G39" s="35"/>
      <c r="H39" s="35"/>
      <c r="I39" s="35"/>
      <c r="J39" s="35"/>
      <c r="K39" s="35"/>
      <c r="L39" s="35"/>
      <c r="M39" s="35"/>
      <c r="N39" s="35"/>
      <c r="O39" s="37"/>
      <c r="P39" s="37"/>
      <c r="Q39" s="37"/>
      <c r="R39" s="38"/>
    </row>
    <row r="40" spans="1:18">
      <c r="A40" s="94"/>
      <c r="B40" s="45"/>
      <c r="C40" s="45"/>
      <c r="D40" s="35"/>
      <c r="E40" s="17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9"/>
    </row>
    <row r="41" spans="1:18">
      <c r="A41" s="143" t="s">
        <v>60</v>
      </c>
      <c r="B41" s="45"/>
      <c r="C41" s="45"/>
      <c r="D41" s="35"/>
      <c r="E41" s="17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9"/>
    </row>
    <row r="42" spans="1:18" ht="12.75" thickBot="1">
      <c r="A42" s="143"/>
      <c r="B42" s="46">
        <v>398437</v>
      </c>
      <c r="C42" s="46">
        <v>-2088361</v>
      </c>
      <c r="D42" s="35"/>
      <c r="E42" s="17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9"/>
    </row>
    <row r="43" spans="1:18">
      <c r="A43" s="94"/>
      <c r="B43" s="45"/>
      <c r="C43" s="45"/>
      <c r="D43" s="35"/>
      <c r="E43" s="17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0"/>
    </row>
    <row r="44" spans="1:18" ht="12.75" thickBot="1">
      <c r="A44" s="92" t="s">
        <v>61</v>
      </c>
      <c r="B44" s="126">
        <v>1169</v>
      </c>
      <c r="C44" s="126">
        <v>0</v>
      </c>
      <c r="D44" s="35"/>
      <c r="E44" s="17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0"/>
    </row>
    <row r="45" spans="1:18">
      <c r="A45" s="94"/>
      <c r="B45" s="48"/>
      <c r="C45" s="48"/>
      <c r="D45" s="40"/>
      <c r="E45" s="27"/>
      <c r="F45" s="40"/>
      <c r="G45" s="40"/>
      <c r="H45" s="40"/>
      <c r="I45" s="40"/>
      <c r="J45" s="40"/>
      <c r="K45" s="40"/>
      <c r="L45" s="40"/>
      <c r="M45" s="40"/>
      <c r="N45" s="40"/>
      <c r="O45" s="35"/>
      <c r="P45" s="35"/>
      <c r="Q45" s="35"/>
      <c r="R45" s="20"/>
    </row>
    <row r="46" spans="1:18">
      <c r="A46" s="143" t="s">
        <v>62</v>
      </c>
      <c r="B46" s="141">
        <v>397268</v>
      </c>
      <c r="C46" s="141">
        <v>-2088361</v>
      </c>
      <c r="D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8">
      <c r="A47" s="143"/>
      <c r="B47" s="141"/>
      <c r="C47" s="141"/>
      <c r="D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8" ht="12.75" thickBot="1">
      <c r="A48" s="143"/>
      <c r="B48" s="142"/>
      <c r="C48" s="142"/>
      <c r="D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2.75" thickTop="1">
      <c r="B49" s="64">
        <f>-2088361-B46</f>
        <v>-2485629</v>
      </c>
      <c r="C49" s="65">
        <f>12732963-C46</f>
        <v>14821324</v>
      </c>
      <c r="D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>
      <c r="B50" s="41"/>
      <c r="D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5">
      <c r="A51" s="137" t="str">
        <f>ББ!A50</f>
        <v>Председатель Правления _______________________ /Миникеев Р. Д.  Дата  подписания 04.10.2019 г.</v>
      </c>
      <c r="B51" s="137"/>
      <c r="C51" s="138"/>
      <c r="D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2.75">
      <c r="A52" s="90"/>
      <c r="B52" s="90"/>
      <c r="D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2.75">
      <c r="A53" s="135" t="str">
        <f>ББ!A52</f>
        <v>Главный бухгалтер ___________________________ / Хон Т.Э. Дата подписания 04.10.2019 г.</v>
      </c>
      <c r="B53" s="135"/>
      <c r="D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2.75">
      <c r="A54" s="135"/>
      <c r="B54" s="135"/>
      <c r="D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2.75">
      <c r="A55" s="136" t="s">
        <v>98</v>
      </c>
      <c r="B55" s="136"/>
      <c r="D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2.75">
      <c r="A56" s="51" t="s">
        <v>99</v>
      </c>
      <c r="B56" s="52"/>
      <c r="D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>
      <c r="B57" s="41"/>
      <c r="D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>
      <c r="B58" s="64" t="e">
        <f>B46+#REF!-#REF!</f>
        <v>#REF!</v>
      </c>
      <c r="D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>
      <c r="B59" s="64" t="e">
        <f>B46-#REF!</f>
        <v>#REF!</v>
      </c>
      <c r="D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>
      <c r="B60" s="41"/>
      <c r="D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>
      <c r="B61" s="41"/>
      <c r="D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>
      <c r="B62" s="41"/>
      <c r="D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>
      <c r="B63" s="41"/>
      <c r="D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>
      <c r="B64" s="41"/>
      <c r="D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2:17">
      <c r="B65" s="41"/>
      <c r="D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2:17">
      <c r="B66" s="41"/>
      <c r="D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2:17">
      <c r="B67" s="41"/>
      <c r="D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2:17">
      <c r="B68" s="41"/>
      <c r="D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2:17">
      <c r="B69" s="41"/>
      <c r="D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2:17">
      <c r="B70" s="41"/>
      <c r="D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2:17">
      <c r="B71" s="41"/>
      <c r="D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2:17">
      <c r="B72" s="41"/>
      <c r="D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2:17">
      <c r="B73" s="41"/>
      <c r="D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2:17">
      <c r="B74" s="41"/>
      <c r="D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2:17">
      <c r="B75" s="41"/>
      <c r="D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2:17">
      <c r="B76" s="41"/>
      <c r="D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2:17">
      <c r="B77" s="41"/>
      <c r="D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2:17">
      <c r="B78" s="41"/>
      <c r="D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2:17">
      <c r="B79" s="41"/>
      <c r="D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>
      <c r="B80" s="41"/>
      <c r="D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2:17">
      <c r="B81" s="41"/>
      <c r="D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2:17">
      <c r="B82" s="41"/>
      <c r="D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2:17">
      <c r="B83" s="41"/>
      <c r="D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2:17">
      <c r="B84" s="41"/>
      <c r="D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2:17">
      <c r="B85" s="41"/>
      <c r="D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2:17">
      <c r="B86" s="41"/>
      <c r="D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2:17">
      <c r="B87" s="41"/>
      <c r="D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2:17">
      <c r="B88" s="41"/>
      <c r="D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2:17">
      <c r="B89" s="41"/>
      <c r="D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2:17">
      <c r="B90" s="41"/>
      <c r="D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2:17">
      <c r="B91" s="41"/>
      <c r="D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2:17">
      <c r="B92" s="41"/>
      <c r="D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2:17">
      <c r="B93" s="41"/>
      <c r="D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2:17">
      <c r="B94" s="41"/>
      <c r="D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2:17">
      <c r="B95" s="41"/>
      <c r="D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2:17">
      <c r="B96" s="41"/>
      <c r="D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2:17">
      <c r="B97" s="41"/>
      <c r="D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2:17">
      <c r="B98" s="41"/>
      <c r="D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2:17">
      <c r="B99" s="41"/>
      <c r="D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2:17">
      <c r="B100" s="41"/>
      <c r="D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2:17">
      <c r="B101" s="41"/>
      <c r="D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2:17">
      <c r="B102" s="41"/>
      <c r="D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2:17">
      <c r="B103" s="41"/>
      <c r="D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2:17">
      <c r="B104" s="41"/>
      <c r="D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2:17">
      <c r="B105" s="41"/>
      <c r="D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2:17">
      <c r="B106" s="41"/>
      <c r="D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2:17">
      <c r="B107" s="41"/>
      <c r="D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2:17">
      <c r="B108" s="41"/>
      <c r="D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2:17">
      <c r="B109" s="41"/>
      <c r="D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2:17">
      <c r="B110" s="41"/>
      <c r="D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2:17">
      <c r="B111" s="41"/>
      <c r="D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2:17">
      <c r="B112" s="41"/>
      <c r="D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2:17">
      <c r="B113" s="41"/>
      <c r="D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2:17">
      <c r="B114" s="41"/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2:17">
      <c r="B115" s="41"/>
      <c r="D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2:17">
      <c r="B116" s="41"/>
      <c r="D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2:17">
      <c r="B117" s="41"/>
      <c r="D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2:17">
      <c r="B118" s="41"/>
      <c r="D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2:17">
      <c r="B119" s="41"/>
      <c r="D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2:17">
      <c r="B120" s="41"/>
      <c r="D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2:17">
      <c r="B121" s="41"/>
      <c r="D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2:17">
      <c r="B122" s="41"/>
      <c r="D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2:17">
      <c r="B123" s="41"/>
      <c r="D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2:17">
      <c r="B124" s="41"/>
      <c r="D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2:17">
      <c r="B125" s="41"/>
      <c r="D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2:17">
      <c r="B126" s="41"/>
      <c r="D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2:17">
      <c r="B127" s="41"/>
      <c r="D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2:17">
      <c r="B128" s="41"/>
      <c r="D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2:17">
      <c r="B129" s="41"/>
      <c r="D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2:17">
      <c r="B130" s="41"/>
      <c r="D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2:17">
      <c r="B131" s="41"/>
      <c r="D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2:17">
      <c r="B132" s="41"/>
      <c r="D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2:17">
      <c r="B133" s="41"/>
      <c r="D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2:17">
      <c r="B134" s="41"/>
      <c r="D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2:17">
      <c r="B135" s="41"/>
      <c r="D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2:17">
      <c r="B136" s="41"/>
      <c r="D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2:17">
      <c r="B137" s="41"/>
      <c r="D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2:17">
      <c r="B138" s="41"/>
      <c r="D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2:17">
      <c r="B139" s="41"/>
      <c r="D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2:17">
      <c r="B140" s="41"/>
      <c r="D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2:17">
      <c r="B141" s="41"/>
      <c r="D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2:17">
      <c r="B142" s="41"/>
      <c r="D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2:17">
      <c r="B143" s="41"/>
      <c r="D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2:17">
      <c r="B144" s="41"/>
      <c r="D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2:17">
      <c r="B145" s="41"/>
      <c r="D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2:17">
      <c r="B146" s="41"/>
      <c r="D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2:17">
      <c r="B147" s="41"/>
      <c r="D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2:17">
      <c r="B148" s="41"/>
      <c r="D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2:17">
      <c r="B149" s="41"/>
      <c r="D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2:17">
      <c r="B150" s="41"/>
      <c r="D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2:17">
      <c r="B151" s="41"/>
      <c r="D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2:17">
      <c r="B152" s="41"/>
      <c r="D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2:17">
      <c r="B153" s="41"/>
      <c r="D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2:17">
      <c r="B154" s="41"/>
      <c r="D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2:17">
      <c r="B155" s="41"/>
      <c r="D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2:17">
      <c r="B156" s="41"/>
      <c r="D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2:17">
      <c r="B157" s="41"/>
      <c r="D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2:17">
      <c r="B158" s="41"/>
      <c r="D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2:17">
      <c r="B159" s="41"/>
      <c r="D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>
      <c r="B160" s="41"/>
      <c r="D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2:17">
      <c r="B161" s="41"/>
      <c r="D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2:17">
      <c r="B162" s="41"/>
      <c r="D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2:17">
      <c r="B163" s="41"/>
      <c r="D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2:17">
      <c r="B164" s="41"/>
      <c r="D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2:17">
      <c r="B165" s="41"/>
      <c r="D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2:17">
      <c r="B166" s="41"/>
      <c r="D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2:17">
      <c r="B167" s="41"/>
      <c r="D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2:17">
      <c r="B168" s="41"/>
      <c r="D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2:17">
      <c r="B169" s="41"/>
      <c r="D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2:17">
      <c r="B170" s="41"/>
      <c r="D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2:17">
      <c r="B171" s="41"/>
      <c r="D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2:17">
      <c r="B172" s="41"/>
      <c r="D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2:17">
      <c r="B173" s="41"/>
      <c r="D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2:17">
      <c r="B174" s="41"/>
      <c r="D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2:17">
      <c r="B175" s="41"/>
      <c r="D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2:17">
      <c r="B176" s="41"/>
      <c r="D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2:17">
      <c r="B177" s="41"/>
      <c r="D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2:17">
      <c r="B178" s="41"/>
      <c r="D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2:17">
      <c r="B179" s="41"/>
      <c r="D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2:17">
      <c r="B180" s="41"/>
      <c r="D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2:17">
      <c r="B181" s="41"/>
      <c r="D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2:17">
      <c r="B182" s="41"/>
      <c r="D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2:17">
      <c r="B183" s="41"/>
      <c r="D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2:17">
      <c r="B184" s="41"/>
      <c r="D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2:17">
      <c r="B185" s="41"/>
      <c r="D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2:17">
      <c r="B186" s="41"/>
      <c r="D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2:17">
      <c r="B187" s="41"/>
      <c r="D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2:17">
      <c r="B188" s="41"/>
      <c r="D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2:17">
      <c r="B189" s="41"/>
      <c r="D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2:17">
      <c r="B190" s="41"/>
      <c r="D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2:17">
      <c r="B191" s="41"/>
      <c r="D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2:17">
      <c r="B192" s="41"/>
      <c r="D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2:17">
      <c r="B193" s="41"/>
      <c r="D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2:17">
      <c r="B194" s="41"/>
      <c r="D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2:17">
      <c r="B195" s="41"/>
      <c r="D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2:17">
      <c r="B196" s="41"/>
      <c r="D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2:17">
      <c r="B197" s="41"/>
      <c r="D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2:17">
      <c r="B198" s="41"/>
      <c r="D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2:17">
      <c r="B199" s="41"/>
      <c r="D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2:17">
      <c r="B200" s="41"/>
      <c r="D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2:17">
      <c r="B201" s="41"/>
      <c r="D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2:17">
      <c r="B202" s="41"/>
      <c r="D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2:17">
      <c r="B203" s="41"/>
      <c r="D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2:17">
      <c r="B204" s="41"/>
      <c r="D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2:17">
      <c r="B205" s="41"/>
      <c r="D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2:17">
      <c r="B206" s="41"/>
      <c r="D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2:17">
      <c r="B207" s="41"/>
      <c r="D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2:17">
      <c r="B208" s="41"/>
      <c r="D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2:17">
      <c r="B209" s="41"/>
      <c r="D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2:17">
      <c r="B210" s="41"/>
      <c r="D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2:17">
      <c r="B211" s="41"/>
      <c r="D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2:17">
      <c r="B212" s="41"/>
      <c r="D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2:17">
      <c r="B213" s="41"/>
      <c r="D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2:17">
      <c r="B214" s="41"/>
      <c r="D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2:17">
      <c r="B215" s="41"/>
      <c r="D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2:17">
      <c r="B216" s="41"/>
      <c r="D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2:17">
      <c r="B217" s="41"/>
      <c r="D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</sheetData>
  <mergeCells count="13">
    <mergeCell ref="A6:A9"/>
    <mergeCell ref="A15:A17"/>
    <mergeCell ref="C22:C23"/>
    <mergeCell ref="A22:A23"/>
    <mergeCell ref="B22:B23"/>
    <mergeCell ref="A55:B55"/>
    <mergeCell ref="A51:C51"/>
    <mergeCell ref="C46:C48"/>
    <mergeCell ref="A41:A42"/>
    <mergeCell ref="A46:A48"/>
    <mergeCell ref="B46:B48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2"/>
  <sheetViews>
    <sheetView tabSelected="1" zoomScaleNormal="100" zoomScaleSheetLayoutView="100" workbookViewId="0">
      <selection activeCell="A31" sqref="A31:D31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2.42578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10</v>
      </c>
    </row>
    <row r="4" spans="1:8">
      <c r="A4" s="4" t="str">
        <f>ББ!A4</f>
        <v>НА 30 СЕНТЯБРЯ 2019 ГОДА</v>
      </c>
    </row>
    <row r="5" spans="1:8">
      <c r="A5" s="5" t="s">
        <v>2</v>
      </c>
    </row>
    <row r="7" spans="1:8" s="6" customFormat="1" ht="24">
      <c r="A7" s="146"/>
      <c r="B7" s="96" t="s">
        <v>45</v>
      </c>
      <c r="C7" s="145"/>
      <c r="D7" s="145" t="s">
        <v>11</v>
      </c>
      <c r="E7" s="145"/>
      <c r="F7" s="145" t="s">
        <v>63</v>
      </c>
      <c r="G7" s="145"/>
      <c r="H7" s="96" t="s">
        <v>47</v>
      </c>
    </row>
    <row r="8" spans="1:8" s="6" customFormat="1" ht="12">
      <c r="A8" s="146"/>
      <c r="B8" s="96" t="s">
        <v>46</v>
      </c>
      <c r="C8" s="145"/>
      <c r="D8" s="145"/>
      <c r="E8" s="145"/>
      <c r="F8" s="145"/>
      <c r="G8" s="145"/>
      <c r="H8" s="96" t="s">
        <v>48</v>
      </c>
    </row>
    <row r="9" spans="1:8" s="6" customFormat="1" ht="12">
      <c r="A9" s="93"/>
      <c r="B9" s="93"/>
      <c r="C9" s="93"/>
      <c r="D9" s="93"/>
      <c r="E9" s="93"/>
      <c r="F9" s="93"/>
      <c r="G9" s="93"/>
      <c r="H9" s="93"/>
    </row>
    <row r="10" spans="1:8" s="6" customFormat="1" ht="12">
      <c r="A10" s="143" t="s">
        <v>114</v>
      </c>
      <c r="B10" s="147">
        <v>5327184</v>
      </c>
      <c r="C10" s="147"/>
      <c r="D10" s="147">
        <v>278</v>
      </c>
      <c r="E10" s="147"/>
      <c r="F10" s="147">
        <v>10819440</v>
      </c>
      <c r="G10" s="147"/>
      <c r="H10" s="147">
        <v>16146902</v>
      </c>
    </row>
    <row r="11" spans="1:8" s="6" customFormat="1" ht="12">
      <c r="A11" s="143"/>
      <c r="B11" s="147"/>
      <c r="C11" s="147"/>
      <c r="D11" s="147"/>
      <c r="E11" s="147"/>
      <c r="F11" s="147"/>
      <c r="G11" s="147"/>
      <c r="H11" s="147"/>
    </row>
    <row r="12" spans="1:8" s="6" customFormat="1" ht="12">
      <c r="A12" s="92" t="s">
        <v>12</v>
      </c>
      <c r="B12" s="109" t="s">
        <v>0</v>
      </c>
      <c r="C12" s="49"/>
      <c r="D12" s="49" t="s">
        <v>0</v>
      </c>
      <c r="E12" s="49"/>
      <c r="F12" s="110">
        <v>-2088361</v>
      </c>
      <c r="G12" s="49"/>
      <c r="H12" s="110">
        <v>-2088361</v>
      </c>
    </row>
    <row r="13" spans="1:8" s="6" customFormat="1" ht="12">
      <c r="A13" s="92" t="s">
        <v>97</v>
      </c>
      <c r="B13" s="111">
        <v>-8634</v>
      </c>
      <c r="C13" s="49"/>
      <c r="D13" s="49"/>
      <c r="E13" s="49"/>
      <c r="F13" s="110"/>
      <c r="G13" s="49"/>
      <c r="H13" s="110">
        <v>-8634</v>
      </c>
    </row>
    <row r="14" spans="1:8" s="6" customFormat="1" ht="12">
      <c r="A14" s="92" t="s">
        <v>96</v>
      </c>
      <c r="B14" s="111">
        <v>741821</v>
      </c>
      <c r="C14" s="49"/>
      <c r="D14" s="49"/>
      <c r="E14" s="49"/>
      <c r="F14" s="110"/>
      <c r="G14" s="49"/>
      <c r="H14" s="110">
        <v>741821</v>
      </c>
    </row>
    <row r="15" spans="1:8" s="6" customFormat="1" ht="12">
      <c r="A15" s="92" t="s">
        <v>51</v>
      </c>
      <c r="B15" s="109"/>
      <c r="C15" s="49"/>
      <c r="D15" s="49" t="s">
        <v>0</v>
      </c>
      <c r="E15" s="49"/>
      <c r="F15" s="110"/>
      <c r="G15" s="49"/>
      <c r="H15" s="110">
        <v>0</v>
      </c>
    </row>
    <row r="16" spans="1:8" s="6" customFormat="1" ht="12">
      <c r="A16" s="92" t="s">
        <v>13</v>
      </c>
      <c r="B16" s="110">
        <v>7935822</v>
      </c>
      <c r="C16" s="49"/>
      <c r="D16" s="49" t="s">
        <v>0</v>
      </c>
      <c r="E16" s="49"/>
      <c r="F16" s="109" t="s">
        <v>0</v>
      </c>
      <c r="G16" s="49"/>
      <c r="H16" s="110">
        <v>7935822</v>
      </c>
    </row>
    <row r="17" spans="1:10" s="6" customFormat="1" ht="12">
      <c r="A17" s="92"/>
      <c r="B17" s="109"/>
      <c r="C17" s="49"/>
      <c r="D17" s="49"/>
      <c r="E17" s="49"/>
      <c r="F17" s="109"/>
      <c r="G17" s="49"/>
      <c r="H17" s="109"/>
    </row>
    <row r="18" spans="1:10" s="6" customFormat="1" ht="12">
      <c r="A18" s="94" t="s">
        <v>119</v>
      </c>
      <c r="B18" s="112">
        <v>13996193</v>
      </c>
      <c r="C18" s="127"/>
      <c r="D18" s="112">
        <v>278</v>
      </c>
      <c r="E18" s="127"/>
      <c r="F18" s="112">
        <v>8731079</v>
      </c>
      <c r="G18" s="127"/>
      <c r="H18" s="112">
        <v>22727550</v>
      </c>
    </row>
    <row r="19" spans="1:10" s="6" customFormat="1" ht="12">
      <c r="A19" s="94"/>
      <c r="B19" s="112"/>
      <c r="C19" s="127"/>
      <c r="D19" s="112"/>
      <c r="E19" s="127"/>
      <c r="F19" s="112"/>
      <c r="G19" s="127"/>
      <c r="H19" s="112"/>
    </row>
    <row r="20" spans="1:10" s="6" customFormat="1" ht="12">
      <c r="A20" s="94" t="s">
        <v>115</v>
      </c>
      <c r="B20" s="112">
        <v>15701100</v>
      </c>
      <c r="C20" s="127"/>
      <c r="D20" s="127">
        <v>278</v>
      </c>
      <c r="E20" s="127"/>
      <c r="F20" s="113">
        <v>9562957</v>
      </c>
      <c r="G20" s="127"/>
      <c r="H20" s="114">
        <v>25264335</v>
      </c>
    </row>
    <row r="21" spans="1:10" s="6" customFormat="1" ht="12">
      <c r="A21" s="92" t="s">
        <v>12</v>
      </c>
      <c r="B21" s="109" t="s">
        <v>0</v>
      </c>
      <c r="C21" s="49"/>
      <c r="D21" s="49" t="s">
        <v>0</v>
      </c>
      <c r="E21" s="49"/>
      <c r="F21" s="110">
        <v>397268</v>
      </c>
      <c r="G21" s="49"/>
      <c r="H21" s="110">
        <v>397268</v>
      </c>
    </row>
    <row r="22" spans="1:10" s="6" customFormat="1" ht="12">
      <c r="A22" s="92" t="s">
        <v>51</v>
      </c>
      <c r="B22" s="109"/>
      <c r="C22" s="49"/>
      <c r="D22" s="49" t="s">
        <v>0</v>
      </c>
      <c r="E22" s="49"/>
      <c r="F22" s="110"/>
      <c r="G22" s="49"/>
      <c r="H22" s="110">
        <v>0</v>
      </c>
    </row>
    <row r="23" spans="1:10" s="6" customFormat="1" ht="12.75" thickBot="1">
      <c r="A23" s="92" t="s">
        <v>13</v>
      </c>
      <c r="B23" s="110"/>
      <c r="C23" s="49"/>
      <c r="D23" s="49" t="s">
        <v>0</v>
      </c>
      <c r="E23" s="49"/>
      <c r="F23" s="109" t="s">
        <v>0</v>
      </c>
      <c r="G23" s="49"/>
      <c r="H23" s="110">
        <v>0</v>
      </c>
    </row>
    <row r="24" spans="1:10" s="6" customFormat="1" ht="12">
      <c r="A24" s="92"/>
      <c r="B24" s="115"/>
      <c r="C24" s="49"/>
      <c r="D24" s="116"/>
      <c r="E24" s="49"/>
      <c r="F24" s="115"/>
      <c r="G24" s="49"/>
      <c r="H24" s="115"/>
    </row>
    <row r="25" spans="1:10" s="6" customFormat="1" ht="12.75" thickBot="1">
      <c r="A25" s="94" t="s">
        <v>120</v>
      </c>
      <c r="B25" s="117">
        <v>15701100</v>
      </c>
      <c r="C25" s="127"/>
      <c r="D25" s="118">
        <v>278</v>
      </c>
      <c r="E25" s="127"/>
      <c r="F25" s="117">
        <v>9960225</v>
      </c>
      <c r="G25" s="127"/>
      <c r="H25" s="117">
        <v>25661603</v>
      </c>
    </row>
    <row r="26" spans="1:10" s="6" customFormat="1" ht="12.75" thickTop="1">
      <c r="B26" s="67"/>
      <c r="J26" s="67"/>
    </row>
    <row r="27" spans="1:10" s="6" customFormat="1" ht="12"/>
    <row r="28" spans="1:10" s="6" customFormat="1" ht="12.75">
      <c r="A28" s="135" t="str">
        <f>ББ!A50</f>
        <v>Председатель Правления _______________________ /Миникеев Р. Д.  Дата  подписания 04.10.2019 г.</v>
      </c>
      <c r="B28" s="135"/>
      <c r="C28" s="135"/>
      <c r="D28" s="135"/>
      <c r="F28" s="67"/>
    </row>
    <row r="29" spans="1:10" s="6" customFormat="1" ht="12.75">
      <c r="A29" s="90"/>
      <c r="B29" s="90"/>
      <c r="C29" s="90"/>
      <c r="D29" s="90"/>
    </row>
    <row r="30" spans="1:10" s="6" customFormat="1" ht="12.75">
      <c r="A30" s="135" t="str">
        <f>ББ!A52</f>
        <v>Главный бухгалтер ___________________________ / Хон Т.Э. Дата подписания 04.10.2019 г.</v>
      </c>
      <c r="B30" s="135"/>
      <c r="C30" s="135"/>
      <c r="D30" s="135"/>
    </row>
    <row r="31" spans="1:10" s="6" customFormat="1" ht="12.75">
      <c r="A31" s="135"/>
      <c r="B31" s="135"/>
      <c r="C31" s="135"/>
      <c r="D31" s="135"/>
    </row>
    <row r="32" spans="1:10" s="6" customFormat="1" ht="12.75">
      <c r="A32" s="136" t="s">
        <v>98</v>
      </c>
      <c r="B32" s="136"/>
      <c r="C32" s="136"/>
      <c r="D32" s="136"/>
    </row>
    <row r="33" spans="1:8" s="6" customFormat="1" ht="12.75">
      <c r="A33" s="51" t="s">
        <v>99</v>
      </c>
      <c r="B33" s="8"/>
      <c r="C33" s="10"/>
      <c r="D33" s="8"/>
      <c r="E33" s="10"/>
      <c r="F33" s="8"/>
      <c r="G33" s="10"/>
      <c r="H33" s="8"/>
    </row>
    <row r="34" spans="1:8" s="6" customFormat="1" ht="12"/>
    <row r="35" spans="1:8" s="6" customFormat="1" ht="12"/>
    <row r="36" spans="1:8" s="6" customFormat="1" ht="12"/>
    <row r="37" spans="1:8" s="6" customFormat="1" ht="12"/>
    <row r="38" spans="1:8" s="6" customFormat="1" ht="12"/>
    <row r="39" spans="1:8" s="6" customFormat="1" ht="12"/>
    <row r="40" spans="1:8" s="6" customFormat="1" ht="12"/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</sheetData>
  <mergeCells count="18">
    <mergeCell ref="H10:H11"/>
    <mergeCell ref="G10:G11"/>
    <mergeCell ref="A10:A11"/>
    <mergeCell ref="B10:B11"/>
    <mergeCell ref="C10:C11"/>
    <mergeCell ref="D10:D11"/>
    <mergeCell ref="E10:E11"/>
    <mergeCell ref="F10:F11"/>
    <mergeCell ref="A32:D32"/>
    <mergeCell ref="A31:D31"/>
    <mergeCell ref="G7:G8"/>
    <mergeCell ref="A7:A8"/>
    <mergeCell ref="C7:C8"/>
    <mergeCell ref="D7:D8"/>
    <mergeCell ref="E7:E8"/>
    <mergeCell ref="F7:F8"/>
    <mergeCell ref="A28:D28"/>
    <mergeCell ref="A30:D3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3"/>
  <sheetViews>
    <sheetView topLeftCell="A43" zoomScaleNormal="100" zoomScaleSheetLayoutView="100" workbookViewId="0">
      <selection activeCell="A69" sqref="A69:D69"/>
    </sheetView>
  </sheetViews>
  <sheetFormatPr defaultRowHeight="15"/>
  <cols>
    <col min="1" max="1" width="62.28515625" style="72" bestFit="1" customWidth="1"/>
    <col min="2" max="2" width="14.7109375" style="85" customWidth="1"/>
    <col min="3" max="3" width="2.28515625" style="72" customWidth="1"/>
    <col min="4" max="4" width="13.28515625" style="71" customWidth="1"/>
    <col min="5" max="5" width="2.7109375" style="72" customWidth="1"/>
    <col min="6" max="6" width="21.140625" style="72" customWidth="1"/>
    <col min="7" max="7" width="16.140625" style="88" customWidth="1"/>
    <col min="8" max="16384" width="9.140625" style="72"/>
  </cols>
  <sheetData>
    <row r="1" spans="1:7" ht="15.75">
      <c r="A1" s="70" t="s">
        <v>1</v>
      </c>
      <c r="B1" s="98"/>
      <c r="C1" s="71"/>
      <c r="E1" s="71"/>
    </row>
    <row r="2" spans="1:7" ht="15.75">
      <c r="A2" s="70"/>
      <c r="B2" s="98"/>
      <c r="C2" s="71"/>
      <c r="E2" s="71"/>
    </row>
    <row r="3" spans="1:7">
      <c r="A3" s="73" t="s">
        <v>64</v>
      </c>
      <c r="B3" s="98"/>
      <c r="C3" s="71"/>
      <c r="E3" s="71"/>
    </row>
    <row r="4" spans="1:7">
      <c r="A4" s="73" t="s">
        <v>116</v>
      </c>
      <c r="B4" s="98"/>
      <c r="C4" s="71"/>
      <c r="E4" s="71"/>
    </row>
    <row r="5" spans="1:7">
      <c r="A5" s="74" t="s">
        <v>2</v>
      </c>
      <c r="B5" s="98"/>
      <c r="C5" s="71"/>
      <c r="E5" s="71"/>
    </row>
    <row r="6" spans="1:7">
      <c r="A6" s="71"/>
      <c r="B6" s="98"/>
      <c r="C6" s="71"/>
      <c r="E6" s="71"/>
    </row>
    <row r="7" spans="1:7">
      <c r="A7" s="71"/>
      <c r="B7" s="98"/>
      <c r="C7" s="71"/>
      <c r="E7" s="71"/>
    </row>
    <row r="8" spans="1:7" ht="26.25" customHeight="1">
      <c r="A8" s="123" t="s">
        <v>65</v>
      </c>
      <c r="B8" s="99" t="s">
        <v>117</v>
      </c>
      <c r="C8" s="143"/>
      <c r="D8" s="9" t="str">
        <f>B8</f>
        <v>за 9 месяцев, закончившихся</v>
      </c>
      <c r="E8" s="6"/>
    </row>
    <row r="9" spans="1:7">
      <c r="A9" s="123" t="s">
        <v>66</v>
      </c>
      <c r="B9" s="99" t="str">
        <f>ОПиУ!B7</f>
        <v>30 сентября</v>
      </c>
      <c r="C9" s="143"/>
      <c r="D9" s="9" t="str">
        <f>B9</f>
        <v>30 сентября</v>
      </c>
      <c r="E9" s="6"/>
    </row>
    <row r="10" spans="1:7">
      <c r="A10" s="78"/>
      <c r="B10" s="99" t="s">
        <v>112</v>
      </c>
      <c r="C10" s="143"/>
      <c r="D10" s="9" t="s">
        <v>93</v>
      </c>
      <c r="E10" s="6"/>
    </row>
    <row r="11" spans="1:7">
      <c r="A11" s="123"/>
      <c r="B11" s="99"/>
      <c r="C11" s="122"/>
      <c r="D11" s="9"/>
      <c r="E11" s="6"/>
    </row>
    <row r="12" spans="1:7">
      <c r="A12" s="120" t="s">
        <v>67</v>
      </c>
      <c r="B12" s="128">
        <v>398437</v>
      </c>
      <c r="C12" s="129"/>
      <c r="D12" s="130">
        <v>-2088361</v>
      </c>
      <c r="E12" s="6"/>
      <c r="G12" s="89"/>
    </row>
    <row r="13" spans="1:7">
      <c r="A13" s="120" t="s">
        <v>68</v>
      </c>
      <c r="B13" s="128">
        <v>-1286016</v>
      </c>
      <c r="C13" s="129"/>
      <c r="D13" s="130">
        <v>5478632.5042899996</v>
      </c>
      <c r="E13" s="6"/>
    </row>
    <row r="14" spans="1:7">
      <c r="A14" s="120" t="s">
        <v>105</v>
      </c>
      <c r="B14" s="128">
        <v>84406</v>
      </c>
      <c r="C14" s="129"/>
      <c r="D14" s="130">
        <v>19220</v>
      </c>
      <c r="E14" s="6"/>
    </row>
    <row r="15" spans="1:7" ht="24">
      <c r="A15" s="120" t="s">
        <v>103</v>
      </c>
      <c r="B15" s="128">
        <v>-1646515</v>
      </c>
      <c r="C15" s="129"/>
      <c r="D15" s="130">
        <v>4922218</v>
      </c>
      <c r="E15" s="6"/>
    </row>
    <row r="16" spans="1:7">
      <c r="A16" s="120" t="s">
        <v>69</v>
      </c>
      <c r="B16" s="100">
        <v>-41004</v>
      </c>
      <c r="C16" s="129"/>
      <c r="D16" s="130">
        <v>8262.2353199999998</v>
      </c>
      <c r="E16" s="6"/>
    </row>
    <row r="17" spans="1:6">
      <c r="A17" s="120" t="s">
        <v>104</v>
      </c>
      <c r="B17" s="128">
        <v>0</v>
      </c>
      <c r="C17" s="129"/>
      <c r="D17" s="130">
        <v>-10770</v>
      </c>
      <c r="E17" s="6"/>
    </row>
    <row r="18" spans="1:6" ht="15" customHeight="1">
      <c r="A18" s="120" t="s">
        <v>106</v>
      </c>
      <c r="B18" s="128">
        <v>18677</v>
      </c>
      <c r="C18" s="129"/>
      <c r="D18" s="130">
        <v>414773.15075999993</v>
      </c>
      <c r="E18" s="6"/>
    </row>
    <row r="19" spans="1:6">
      <c r="A19" s="120" t="s">
        <v>102</v>
      </c>
      <c r="B19" s="128">
        <v>115840</v>
      </c>
      <c r="C19" s="129"/>
      <c r="D19" s="130">
        <v>58484</v>
      </c>
      <c r="E19" s="6"/>
    </row>
    <row r="20" spans="1:6" ht="15.75" thickBot="1">
      <c r="A20" s="120" t="s">
        <v>70</v>
      </c>
      <c r="B20" s="101">
        <v>182580</v>
      </c>
      <c r="C20" s="129"/>
      <c r="D20" s="80">
        <v>66445.118209999971</v>
      </c>
      <c r="E20" s="6"/>
    </row>
    <row r="21" spans="1:6">
      <c r="A21" s="122"/>
      <c r="B21" s="128"/>
      <c r="C21" s="129"/>
      <c r="D21" s="130"/>
      <c r="E21" s="6"/>
    </row>
    <row r="22" spans="1:6">
      <c r="A22" s="123" t="s">
        <v>71</v>
      </c>
      <c r="B22" s="157">
        <v>-887579</v>
      </c>
      <c r="C22" s="158"/>
      <c r="D22" s="159">
        <v>3390271.5042899996</v>
      </c>
      <c r="E22" s="67"/>
      <c r="F22" s="85"/>
    </row>
    <row r="23" spans="1:6">
      <c r="A23" s="123" t="s">
        <v>72</v>
      </c>
      <c r="B23" s="157"/>
      <c r="C23" s="158"/>
      <c r="D23" s="159"/>
      <c r="E23" s="6"/>
    </row>
    <row r="24" spans="1:6">
      <c r="A24" s="120"/>
      <c r="B24" s="128"/>
      <c r="C24" s="129"/>
      <c r="D24" s="130"/>
      <c r="E24" s="6"/>
    </row>
    <row r="25" spans="1:6">
      <c r="A25" s="123" t="s">
        <v>73</v>
      </c>
      <c r="B25" s="133"/>
      <c r="C25" s="129"/>
      <c r="D25" s="130"/>
      <c r="E25" s="6"/>
    </row>
    <row r="26" spans="1:6">
      <c r="A26" s="123" t="s">
        <v>74</v>
      </c>
      <c r="B26" s="102">
        <v>2420677</v>
      </c>
      <c r="C26" s="129"/>
      <c r="D26" s="81">
        <v>-863272.852669999</v>
      </c>
      <c r="E26" s="6"/>
    </row>
    <row r="27" spans="1:6">
      <c r="A27" s="121"/>
      <c r="B27" s="100"/>
      <c r="C27" s="82"/>
      <c r="D27" s="130"/>
      <c r="E27" s="6"/>
    </row>
    <row r="28" spans="1:6">
      <c r="A28" s="121" t="s">
        <v>75</v>
      </c>
      <c r="B28" s="100">
        <v>601924</v>
      </c>
      <c r="C28" s="82"/>
      <c r="D28" s="130">
        <v>3095864.9185100002</v>
      </c>
      <c r="E28" s="6"/>
    </row>
    <row r="29" spans="1:6">
      <c r="A29" s="120" t="s">
        <v>76</v>
      </c>
      <c r="B29" s="100">
        <v>-638084</v>
      </c>
      <c r="C29" s="82"/>
      <c r="D29" s="130">
        <v>7865601.2288200008</v>
      </c>
      <c r="E29" s="6"/>
    </row>
    <row r="30" spans="1:6">
      <c r="A30" s="120" t="s">
        <v>77</v>
      </c>
      <c r="B30" s="100">
        <v>2356851</v>
      </c>
      <c r="C30" s="82"/>
      <c r="D30" s="130">
        <v>-11668347</v>
      </c>
      <c r="E30" s="6"/>
    </row>
    <row r="31" spans="1:6">
      <c r="A31" s="120" t="s">
        <v>78</v>
      </c>
      <c r="B31" s="100">
        <v>179845</v>
      </c>
      <c r="C31" s="82"/>
      <c r="D31" s="130">
        <v>-145979</v>
      </c>
      <c r="E31" s="6"/>
    </row>
    <row r="32" spans="1:6">
      <c r="A32" s="120" t="s">
        <v>5</v>
      </c>
      <c r="B32" s="100">
        <v>7524</v>
      </c>
      <c r="C32" s="82"/>
      <c r="D32" s="79">
        <v>-10413</v>
      </c>
      <c r="E32" s="6"/>
    </row>
    <row r="33" spans="1:5">
      <c r="A33" s="120" t="s">
        <v>110</v>
      </c>
      <c r="B33" s="100">
        <v>-87383</v>
      </c>
      <c r="C33" s="82"/>
      <c r="D33" s="79"/>
      <c r="E33" s="6"/>
    </row>
    <row r="34" spans="1:5">
      <c r="A34" s="122" t="s">
        <v>79</v>
      </c>
      <c r="B34" s="102">
        <v>3786024</v>
      </c>
      <c r="C34" s="82"/>
      <c r="D34" s="81">
        <v>-15971984.492140001</v>
      </c>
      <c r="E34" s="6"/>
    </row>
    <row r="35" spans="1:5">
      <c r="A35" s="121" t="s">
        <v>80</v>
      </c>
      <c r="B35" s="100">
        <v>2986106</v>
      </c>
      <c r="C35" s="82"/>
      <c r="D35" s="130">
        <v>-15834810.492140001</v>
      </c>
      <c r="E35" s="6"/>
    </row>
    <row r="36" spans="1:5">
      <c r="A36" s="120" t="s">
        <v>6</v>
      </c>
      <c r="B36" s="100">
        <v>48969</v>
      </c>
      <c r="C36" s="82"/>
      <c r="D36" s="130">
        <v>38919</v>
      </c>
      <c r="E36" s="6"/>
    </row>
    <row r="37" spans="1:5" ht="15.75" thickBot="1">
      <c r="A37" s="120" t="s">
        <v>7</v>
      </c>
      <c r="B37" s="103">
        <v>750949</v>
      </c>
      <c r="C37" s="82"/>
      <c r="D37" s="80">
        <v>-176093</v>
      </c>
      <c r="E37" s="6"/>
    </row>
    <row r="38" spans="1:5">
      <c r="A38" s="121"/>
      <c r="B38" s="160">
        <v>6206701</v>
      </c>
      <c r="C38" s="158"/>
      <c r="D38" s="162">
        <v>-16835257.344810002</v>
      </c>
      <c r="E38" s="67"/>
    </row>
    <row r="39" spans="1:5" ht="24.75" thickBot="1">
      <c r="A39" s="123" t="s">
        <v>81</v>
      </c>
      <c r="B39" s="161"/>
      <c r="C39" s="158"/>
      <c r="D39" s="163"/>
      <c r="E39" s="6"/>
    </row>
    <row r="40" spans="1:5">
      <c r="A40" s="121"/>
      <c r="B40" s="128"/>
      <c r="C40" s="129"/>
      <c r="D40" s="130"/>
      <c r="E40" s="6"/>
    </row>
    <row r="41" spans="1:5" ht="15.75" thickBot="1">
      <c r="A41" s="121" t="s">
        <v>82</v>
      </c>
      <c r="B41" s="101">
        <v>-1169</v>
      </c>
      <c r="C41" s="129"/>
      <c r="D41" s="80" t="s">
        <v>0</v>
      </c>
      <c r="E41" s="6"/>
    </row>
    <row r="42" spans="1:5">
      <c r="A42" s="120"/>
      <c r="B42" s="128"/>
      <c r="C42" s="129"/>
      <c r="D42" s="130"/>
      <c r="E42" s="6"/>
    </row>
    <row r="43" spans="1:5" ht="15.75" thickBot="1">
      <c r="A43" s="122" t="s">
        <v>107</v>
      </c>
      <c r="B43" s="131">
        <v>5317953</v>
      </c>
      <c r="C43" s="129"/>
      <c r="D43" s="132">
        <v>-13444985.840520002</v>
      </c>
      <c r="E43" s="6"/>
    </row>
    <row r="44" spans="1:5">
      <c r="A44" s="120"/>
      <c r="B44" s="128"/>
      <c r="C44" s="129"/>
      <c r="D44" s="130"/>
      <c r="E44" s="6"/>
    </row>
    <row r="45" spans="1:5" ht="24">
      <c r="A45" s="123" t="s">
        <v>83</v>
      </c>
      <c r="B45" s="128"/>
      <c r="C45" s="129"/>
      <c r="D45" s="130"/>
      <c r="E45" s="6"/>
    </row>
    <row r="46" spans="1:5">
      <c r="A46" s="123"/>
      <c r="B46" s="128"/>
      <c r="C46" s="129"/>
      <c r="D46" s="130"/>
      <c r="E46" s="6"/>
    </row>
    <row r="47" spans="1:5" ht="15.75" thickBot="1">
      <c r="A47" s="121" t="s">
        <v>108</v>
      </c>
      <c r="B47" s="128">
        <v>-200485</v>
      </c>
      <c r="C47" s="129"/>
      <c r="D47" s="130">
        <v>-206853</v>
      </c>
      <c r="E47" s="6"/>
    </row>
    <row r="48" spans="1:5">
      <c r="A48" s="120"/>
      <c r="B48" s="104"/>
      <c r="C48" s="129"/>
      <c r="D48" s="83"/>
      <c r="E48" s="6"/>
    </row>
    <row r="49" spans="1:5" ht="15.75" thickBot="1">
      <c r="A49" s="122" t="s">
        <v>84</v>
      </c>
      <c r="B49" s="131">
        <v>-200485</v>
      </c>
      <c r="C49" s="134"/>
      <c r="D49" s="132">
        <v>-206853</v>
      </c>
      <c r="E49" s="67"/>
    </row>
    <row r="50" spans="1:5">
      <c r="A50" s="120"/>
      <c r="B50" s="128"/>
      <c r="C50" s="129"/>
      <c r="D50" s="130"/>
      <c r="E50" s="6"/>
    </row>
    <row r="51" spans="1:5" ht="24">
      <c r="A51" s="123" t="s">
        <v>85</v>
      </c>
      <c r="B51" s="105"/>
      <c r="C51" s="129"/>
      <c r="D51" s="129"/>
      <c r="E51" s="6"/>
    </row>
    <row r="52" spans="1:5">
      <c r="A52" s="121" t="s">
        <v>86</v>
      </c>
      <c r="B52" s="128">
        <v>0</v>
      </c>
      <c r="C52" s="129"/>
      <c r="D52" s="84">
        <v>8677643</v>
      </c>
      <c r="E52" s="6"/>
    </row>
    <row r="53" spans="1:5">
      <c r="A53" s="121" t="s">
        <v>118</v>
      </c>
      <c r="B53" s="128"/>
      <c r="C53" s="129"/>
      <c r="D53" s="84">
        <v>-8634</v>
      </c>
      <c r="E53" s="6"/>
    </row>
    <row r="54" spans="1:5">
      <c r="A54" s="121" t="s">
        <v>113</v>
      </c>
      <c r="B54" s="128">
        <v>-1661730</v>
      </c>
      <c r="C54" s="129"/>
      <c r="D54" s="84">
        <v>0</v>
      </c>
      <c r="E54" s="6"/>
    </row>
    <row r="55" spans="1:5">
      <c r="A55" s="121" t="s">
        <v>87</v>
      </c>
      <c r="B55" s="128">
        <v>2487443</v>
      </c>
      <c r="C55" s="129"/>
      <c r="D55" s="84">
        <v>6374138.7401799997</v>
      </c>
      <c r="E55" s="6"/>
    </row>
    <row r="56" spans="1:5" ht="15.75" thickBot="1">
      <c r="A56" s="121" t="s">
        <v>88</v>
      </c>
      <c r="B56" s="128">
        <v>-3636661</v>
      </c>
      <c r="C56" s="129"/>
      <c r="D56" s="84">
        <v>-1380915.8996600001</v>
      </c>
      <c r="E56" s="6"/>
    </row>
    <row r="57" spans="1:5">
      <c r="A57" s="121"/>
      <c r="B57" s="104"/>
      <c r="C57" s="129"/>
      <c r="D57" s="83"/>
      <c r="E57" s="6"/>
    </row>
    <row r="58" spans="1:5" ht="15.75" thickBot="1">
      <c r="A58" s="123" t="s">
        <v>89</v>
      </c>
      <c r="B58" s="131">
        <v>-2810948</v>
      </c>
      <c r="C58" s="129"/>
      <c r="D58" s="132">
        <v>13662231.84052</v>
      </c>
      <c r="E58" s="67"/>
    </row>
    <row r="59" spans="1:5">
      <c r="A59" s="121"/>
      <c r="B59" s="133"/>
      <c r="C59" s="129"/>
      <c r="D59" s="130"/>
      <c r="E59" s="6"/>
    </row>
    <row r="60" spans="1:5" ht="24.75" thickBot="1">
      <c r="A60" s="121" t="s">
        <v>109</v>
      </c>
      <c r="B60" s="131">
        <v>2306520</v>
      </c>
      <c r="C60" s="129"/>
      <c r="D60" s="132">
        <v>10392.999999998137</v>
      </c>
      <c r="E60" s="67"/>
    </row>
    <row r="61" spans="1:5">
      <c r="A61" s="121" t="s">
        <v>90</v>
      </c>
      <c r="B61" s="150">
        <v>836224</v>
      </c>
      <c r="C61" s="152"/>
      <c r="D61" s="153">
        <v>415915</v>
      </c>
      <c r="E61" s="6"/>
    </row>
    <row r="62" spans="1:5" ht="15.75" thickBot="1">
      <c r="A62" s="121" t="s">
        <v>91</v>
      </c>
      <c r="B62" s="151"/>
      <c r="C62" s="152"/>
      <c r="D62" s="154"/>
      <c r="E62" s="6"/>
    </row>
    <row r="63" spans="1:5" ht="15.75" thickTop="1">
      <c r="A63" s="121" t="s">
        <v>90</v>
      </c>
      <c r="B63" s="155">
        <v>3142744</v>
      </c>
      <c r="C63" s="152"/>
      <c r="D63" s="156">
        <v>426308</v>
      </c>
      <c r="E63" s="6"/>
    </row>
    <row r="64" spans="1:5" ht="15.75" thickBot="1">
      <c r="A64" s="121" t="s">
        <v>92</v>
      </c>
      <c r="B64" s="151"/>
      <c r="C64" s="152"/>
      <c r="D64" s="154"/>
      <c r="E64" s="67"/>
    </row>
    <row r="65" spans="1:5" ht="15.75" thickTop="1">
      <c r="A65" s="71"/>
      <c r="B65" s="106">
        <f>B63-B61-B60</f>
        <v>0</v>
      </c>
      <c r="C65" s="77"/>
      <c r="D65" s="77">
        <f>D63-D61-D60</f>
        <v>1.862645149230957E-9</v>
      </c>
      <c r="E65" s="71"/>
    </row>
    <row r="66" spans="1:5">
      <c r="A66" s="148" t="str">
        <f>ББ!A50</f>
        <v>Председатель Правления _______________________ /Миникеев Р. Д.  Дата  подписания 04.10.2019 г.</v>
      </c>
      <c r="B66" s="148"/>
      <c r="C66" s="148"/>
      <c r="D66" s="148"/>
      <c r="E66" s="71"/>
    </row>
    <row r="67" spans="1:5">
      <c r="A67" s="124"/>
      <c r="B67" s="107"/>
      <c r="C67" s="124"/>
      <c r="D67" s="124"/>
      <c r="E67" s="71"/>
    </row>
    <row r="68" spans="1:5">
      <c r="A68" s="148" t="str">
        <f>ББ!A52</f>
        <v>Главный бухгалтер ___________________________ / Хон Т.Э. Дата подписания 04.10.2019 г.</v>
      </c>
      <c r="B68" s="148"/>
      <c r="C68" s="148"/>
      <c r="D68" s="148"/>
      <c r="E68" s="71"/>
    </row>
    <row r="69" spans="1:5">
      <c r="A69" s="148"/>
      <c r="B69" s="148"/>
      <c r="C69" s="148"/>
      <c r="D69" s="148"/>
      <c r="E69" s="71"/>
    </row>
    <row r="70" spans="1:5">
      <c r="A70" s="149" t="s">
        <v>98</v>
      </c>
      <c r="B70" s="149"/>
      <c r="C70" s="149"/>
      <c r="D70" s="149"/>
      <c r="E70" s="71"/>
    </row>
    <row r="71" spans="1:5">
      <c r="A71" s="69" t="s">
        <v>99</v>
      </c>
      <c r="B71" s="108"/>
      <c r="C71" s="68"/>
      <c r="D71" s="68"/>
      <c r="E71" s="71"/>
    </row>
    <row r="72" spans="1:5">
      <c r="B72" s="98">
        <f>B63-B61-B60</f>
        <v>0</v>
      </c>
      <c r="D72" s="87">
        <f>D63-D61-D60</f>
        <v>1.862645149230957E-9</v>
      </c>
    </row>
    <row r="73" spans="1:5">
      <c r="C73" s="76"/>
      <c r="D73" s="75"/>
    </row>
  </sheetData>
  <mergeCells count="17">
    <mergeCell ref="C8:C10"/>
    <mergeCell ref="B22:B23"/>
    <mergeCell ref="C22:C23"/>
    <mergeCell ref="D22:D23"/>
    <mergeCell ref="B38:B39"/>
    <mergeCell ref="C38:C39"/>
    <mergeCell ref="D38:D39"/>
    <mergeCell ref="A66:D66"/>
    <mergeCell ref="A68:D68"/>
    <mergeCell ref="A69:D69"/>
    <mergeCell ref="A70:D70"/>
    <mergeCell ref="B61:B62"/>
    <mergeCell ref="C61:C62"/>
    <mergeCell ref="D61:D62"/>
    <mergeCell ref="B63:B64"/>
    <mergeCell ref="C63:C64"/>
    <mergeCell ref="D63:D6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2019-05-04T11:23:35Z</cp:lastPrinted>
  <dcterms:created xsi:type="dcterms:W3CDTF">2016-05-14T10:51:53Z</dcterms:created>
  <dcterms:modified xsi:type="dcterms:W3CDTF">2019-10-28T05:23:54Z</dcterms:modified>
</cp:coreProperties>
</file>