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3">Капитал!$A$1:$T$29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1" l="1"/>
  <c r="X30" i="2" l="1"/>
  <c r="X32" i="2" s="1"/>
  <c r="X34" i="2" s="1"/>
  <c r="X38" i="2" s="1"/>
  <c r="W30" i="2"/>
  <c r="W32" i="2" s="1"/>
  <c r="W34" i="2" s="1"/>
  <c r="W38" i="2" s="1"/>
  <c r="X28" i="2"/>
  <c r="W28" i="2"/>
  <c r="X57" i="1"/>
  <c r="W57" i="1"/>
  <c r="X44" i="1"/>
  <c r="X43" i="1" s="1"/>
  <c r="W44" i="1"/>
  <c r="W43" i="1"/>
  <c r="W30" i="1"/>
  <c r="X22" i="1"/>
  <c r="X42" i="1" s="1"/>
  <c r="W22" i="1"/>
  <c r="W42" i="1" s="1"/>
  <c r="W66" i="1" s="1"/>
  <c r="W64" i="1" l="1"/>
  <c r="X64" i="1"/>
  <c r="X66" i="1"/>
  <c r="R19" i="4"/>
  <c r="T19" i="4" s="1"/>
  <c r="Q18" i="4" l="1"/>
  <c r="R20" i="4" s="1"/>
  <c r="T20" i="4" s="1"/>
  <c r="R18" i="4" l="1"/>
  <c r="T18" i="4" s="1"/>
  <c r="R17" i="4"/>
  <c r="T17" i="4" s="1"/>
  <c r="R16" i="4" l="1"/>
  <c r="T16" i="4" s="1"/>
  <c r="X73" i="1" l="1"/>
  <c r="W73" i="1" l="1"/>
</calcChain>
</file>

<file path=xl/sharedStrings.xml><?xml version="1.0" encoding="utf-8"?>
<sst xmlns="http://schemas.openxmlformats.org/spreadsheetml/2006/main" count="387" uniqueCount="164">
  <si>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</si>
  <si>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</si>
  <si>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</si>
  <si>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</si>
  <si>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</si>
  <si>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</si>
  <si>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</si>
  <si>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</si>
  <si>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</si>
  <si>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Отчет о финансовом положении (бухгалтерский баланс)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</si>
  <si>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</si>
  <si>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</si>
  <si>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</si>
  <si>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</si>
  <si>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</si>
  <si>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</si>
  <si>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</si>
  <si>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-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</si>
  <si>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</si>
  <si>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</si>
  <si>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</si>
  <si>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</si>
  <si>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</si>
  <si>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</si>
  <si>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</si>
  <si>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</si>
  <si>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</si>
  <si>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</si>
  <si>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</si>
  <si>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</si>
  <si>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Разведочные и оценочные активы</t>
  </si>
  <si>
    <t>Нематериальные активы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</si>
  <si>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</si>
  <si>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</si>
  <si>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</si>
  <si>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</si>
  <si>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</si>
  <si>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</si>
  <si>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</si>
  <si>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</si>
  <si>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</si>
  <si>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</si>
  <si>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</si>
  <si>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</si>
  <si>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</si>
  <si>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</si>
  <si>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</si>
  <si>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</si>
  <si>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</si>
  <si>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</si>
  <si>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</si>
  <si>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</si>
  <si>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</si>
  <si>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</si>
  <si>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</si>
  <si>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</si>
  <si>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Руководитель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</si>
  <si>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</si>
  <si>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</si>
  <si>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</si>
  <si>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</si>
  <si>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</si>
  <si>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</si>
  <si>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</si>
  <si>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</si>
  <si>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</si>
  <si>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</si>
  <si>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</si>
  <si>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</si>
  <si>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</si>
  <si>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</si>
  <si>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</si>
  <si>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</si>
  <si>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</si>
  <si>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</si>
  <si>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</si>
  <si>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</si>
  <si>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</si>
  <si>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</si>
  <si>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</si>
  <si>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</si>
  <si>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</si>
  <si>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</si>
  <si>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</si>
  <si>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</si>
  <si>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</si>
  <si>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</si>
  <si>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Заместитель главного бухгалтера                   Искалиева Г.Ш.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</si>
  <si>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</si>
  <si>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</si>
  <si>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</si>
  <si>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</si>
  <si>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</si>
  <si>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</si>
  <si>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</si>
  <si>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</si>
  <si>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</si>
  <si>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</si>
  <si>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</si>
  <si>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</si>
  <si>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</si>
  <si>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</si>
  <si>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</si>
  <si>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</si>
  <si>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</si>
  <si>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</si>
  <si>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</si>
  <si>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</si>
  <si>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</si>
  <si>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</si>
  <si>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</si>
  <si>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</si>
  <si>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</si>
  <si>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</si>
  <si>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</si>
  <si>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</si>
  <si>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</si>
  <si>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</si>
  <si>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</si>
  <si>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</si>
  <si>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</si>
  <si>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</si>
  <si>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</si>
  <si>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</si>
  <si>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</si>
  <si>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</si>
  <si>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</si>
  <si>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</si>
  <si>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</si>
  <si>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</si>
  <si>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</si>
  <si>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</si>
  <si>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</si>
  <si>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</si>
  <si>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</si>
  <si>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</si>
  <si>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</si>
  <si>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в тыс. тенге</t>
  </si>
  <si>
    <t>Код
строки</t>
  </si>
  <si>
    <t>Капитал материнской организации</t>
  </si>
  <si>
    <t>Итого капитал</t>
  </si>
  <si>
    <t>Нераспределенная прибыль</t>
  </si>
  <si>
    <t xml:space="preserve">Заместитель главного бухгалтера </t>
  </si>
  <si>
    <t>Балансовая стоимость простых акций</t>
  </si>
  <si>
    <t>в тенге</t>
  </si>
  <si>
    <t>Показатель</t>
  </si>
  <si>
    <t>Резервный капитал</t>
  </si>
  <si>
    <t>Всего</t>
  </si>
  <si>
    <t>Убыток за год</t>
  </si>
  <si>
    <t>Чистая прибыль за период</t>
  </si>
  <si>
    <t>ГОРОД АТЫРАУ, Қаныш Сатпаева 15В, почтовый индекс 060009; БИН: 160840008174</t>
  </si>
  <si>
    <t>ГОРОД АТЫРАУ,Қаныш Сатпаева 15В, почтовый индекс 060009; БИН: 160840008174</t>
  </si>
  <si>
    <t>Сальдо на 1 января 2018г.</t>
  </si>
  <si>
    <t>Экономия (Расходы) по корпоративному подоходному налогу</t>
  </si>
  <si>
    <t>Инвестиции, удерживаемые для продажи</t>
  </si>
  <si>
    <t>Предоплата по подоходному налогу</t>
  </si>
  <si>
    <t>НДС к возмещению</t>
  </si>
  <si>
    <t>по состоянию на 30 сентября  2018 года</t>
  </si>
  <si>
    <t>Ершибаев Р.У</t>
  </si>
  <si>
    <t>30 сентября 2018 г.</t>
  </si>
  <si>
    <t>на 30 сентября 2018 г.</t>
  </si>
  <si>
    <t>Сальдо на 30 сентября 2018г.</t>
  </si>
  <si>
    <t>Сальдо на 30 сентября 2017г.</t>
  </si>
  <si>
    <t>Ершибаев Р.У.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</si>
</sst>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00"/>
    <numFmt numFmtId="165" formatCode="#,##0,"/>
    <numFmt numFmtId="166" formatCode="000"/>
    <numFmt numFmtId="167" formatCode="#,##0__;\(#,##0\)__;\-__"/>
    <numFmt numFmtId="168" formatCode="_-* #,##0\ _₽_-;\-* #,##0\ _₽_-;_-* &quot;-&quot;??\ _₽_-;_-@_-"/>
    <numFmt numFmtId="169" formatCode="#,##0_ ;\-#,##0\ "/>
    <numFmt numFmtId="170" formatCode="0,"/>
    <numFmt numFmtId="171" formatCode="[=-10430032.98]&quot;(10 430)&quot;;General"/>
    <numFmt numFmtId="172" formatCode="[=-20084683.4]&quot;(20 085)&quot;;General"/>
    <numFmt numFmtId="173" formatCode="[=-81601060.9]&quot;(81 601)&quot;;General"/>
    <numFmt numFmtId="174" formatCode="[=-92031093.88]&quot;(92 031)&quot;;General"/>
    <numFmt numFmtId="175" formatCode="[=-12818650.12]&quot;(12 819)&quot;;General"/>
  </numFmts>
  <fonts count="18" x14ac:knownFonts="1"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7" fillId="0" borderId="0"/>
  </cellStyleXfs>
  <cellXfs count="180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166" fontId="2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left" vertical="top" wrapText="1"/>
    </xf>
    <xf numFmtId="0" fontId="7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0" fontId="10" fillId="0" borderId="0" xfId="0" applyNumberFormat="1" applyFont="1" applyAlignment="1">
      <alignment horizontal="centerContinuous" vertical="top"/>
    </xf>
    <xf numFmtId="0" fontId="11" fillId="0" borderId="0" xfId="0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1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10" fillId="0" borderId="0" xfId="0" applyNumberFormat="1" applyFont="1" applyAlignment="1">
      <alignment vertical="top"/>
    </xf>
    <xf numFmtId="0" fontId="0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centerContinuous" vertical="top"/>
    </xf>
    <xf numFmtId="0" fontId="10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167" fontId="15" fillId="0" borderId="3" xfId="1" applyNumberFormat="1" applyFont="1" applyFill="1" applyBorder="1"/>
    <xf numFmtId="0" fontId="12" fillId="0" borderId="3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43" fontId="12" fillId="0" borderId="3" xfId="1" applyFont="1" applyFill="1" applyBorder="1" applyAlignment="1">
      <alignment horizontal="right" vertical="center"/>
    </xf>
    <xf numFmtId="43" fontId="11" fillId="0" borderId="3" xfId="1" applyFont="1" applyFill="1" applyBorder="1" applyAlignment="1">
      <alignment horizontal="right" vertical="center"/>
    </xf>
    <xf numFmtId="167" fontId="16" fillId="0" borderId="3" xfId="1" applyNumberFormat="1" applyFont="1" applyFill="1" applyBorder="1"/>
    <xf numFmtId="43" fontId="11" fillId="3" borderId="0" xfId="1" applyFont="1" applyFill="1" applyBorder="1" applyAlignment="1">
      <alignment horizontal="right" vertical="center"/>
    </xf>
    <xf numFmtId="168" fontId="11" fillId="3" borderId="3" xfId="1" applyNumberFormat="1" applyFont="1" applyFill="1" applyBorder="1" applyAlignment="1">
      <alignment horizontal="right" vertical="center"/>
    </xf>
    <xf numFmtId="168" fontId="12" fillId="3" borderId="3" xfId="1" applyNumberFormat="1" applyFont="1" applyFill="1" applyBorder="1" applyAlignment="1">
      <alignment horizontal="right" vertical="center"/>
    </xf>
    <xf numFmtId="168" fontId="15" fillId="0" borderId="3" xfId="1" applyNumberFormat="1" applyFont="1" applyFill="1" applyBorder="1"/>
    <xf numFmtId="168" fontId="12" fillId="0" borderId="3" xfId="1" applyNumberFormat="1" applyFont="1" applyFill="1" applyBorder="1" applyAlignment="1">
      <alignment horizontal="right" vertical="center"/>
    </xf>
    <xf numFmtId="168" fontId="12" fillId="0" borderId="3" xfId="0" applyNumberFormat="1" applyFont="1" applyFill="1" applyBorder="1" applyAlignment="1">
      <alignment horizontal="right" vertical="center"/>
    </xf>
    <xf numFmtId="169" fontId="11" fillId="0" borderId="12" xfId="0" applyNumberFormat="1" applyFont="1" applyFill="1" applyBorder="1" applyAlignment="1">
      <alignment vertical="center"/>
    </xf>
    <xf numFmtId="169" fontId="11" fillId="0" borderId="2" xfId="0" applyNumberFormat="1" applyFont="1" applyFill="1" applyBorder="1" applyAlignment="1">
      <alignment vertical="center"/>
    </xf>
    <xf numFmtId="169" fontId="16" fillId="0" borderId="3" xfId="1" applyNumberFormat="1" applyFont="1" applyFill="1" applyBorder="1" applyAlignment="1">
      <alignment vertical="center"/>
    </xf>
    <xf numFmtId="169" fontId="11" fillId="0" borderId="3" xfId="0" applyNumberFormat="1" applyFont="1" applyFill="1" applyBorder="1" applyAlignment="1">
      <alignment vertical="center"/>
    </xf>
    <xf numFmtId="169" fontId="11" fillId="0" borderId="18" xfId="0" applyNumberFormat="1" applyFont="1" applyFill="1" applyBorder="1" applyAlignment="1">
      <alignment vertical="center"/>
    </xf>
    <xf numFmtId="169" fontId="16" fillId="0" borderId="18" xfId="1" applyNumberFormat="1" applyFont="1" applyFill="1" applyBorder="1" applyAlignment="1">
      <alignment vertical="center"/>
    </xf>
    <xf numFmtId="169" fontId="11" fillId="0" borderId="19" xfId="0" applyNumberFormat="1" applyFont="1" applyFill="1" applyBorder="1" applyAlignment="1">
      <alignment vertical="center"/>
    </xf>
    <xf numFmtId="169" fontId="16" fillId="0" borderId="19" xfId="1" applyNumberFormat="1" applyFont="1" applyFill="1" applyBorder="1" applyAlignment="1">
      <alignment vertical="center"/>
    </xf>
    <xf numFmtId="169" fontId="11" fillId="0" borderId="22" xfId="0" applyNumberFormat="1" applyFont="1" applyFill="1" applyBorder="1" applyAlignment="1">
      <alignment vertical="center"/>
    </xf>
    <xf numFmtId="169" fontId="16" fillId="0" borderId="3" xfId="1" applyNumberFormat="1" applyFont="1" applyFill="1" applyBorder="1" applyAlignment="1"/>
    <xf numFmtId="169" fontId="16" fillId="0" borderId="18" xfId="1" applyNumberFormat="1" applyFont="1" applyFill="1" applyBorder="1" applyAlignment="1"/>
    <xf numFmtId="1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2" fillId="3" borderId="3" xfId="2" applyNumberFormat="1" applyFont="1" applyFill="1" applyBorder="1" applyAlignment="1">
      <alignment horizontal="right" vertical="center"/>
    </xf>
    <xf numFmtId="170" fontId="2" fillId="3" borderId="3" xfId="2" applyNumberFormat="1" applyFont="1" applyFill="1" applyBorder="1" applyAlignment="1">
      <alignment horizontal="right" vertical="center"/>
    </xf>
    <xf numFmtId="165" fontId="4" fillId="3" borderId="3" xfId="2" applyNumberFormat="1" applyFont="1" applyFill="1" applyBorder="1" applyAlignment="1">
      <alignment horizontal="right" vertical="center"/>
    </xf>
    <xf numFmtId="168" fontId="11" fillId="4" borderId="3" xfId="1" applyNumberFormat="1" applyFont="1" applyFill="1" applyBorder="1" applyAlignment="1">
      <alignment horizontal="right" vertical="center"/>
    </xf>
    <xf numFmtId="1" fontId="4" fillId="0" borderId="3" xfId="2" applyNumberFormat="1" applyFont="1" applyBorder="1" applyAlignment="1">
      <alignment horizontal="center" vertical="center"/>
    </xf>
    <xf numFmtId="0" fontId="4" fillId="3" borderId="3" xfId="2" applyNumberFormat="1" applyFont="1" applyFill="1" applyBorder="1" applyAlignment="1">
      <alignment horizontal="right" vertical="center"/>
    </xf>
    <xf numFmtId="0" fontId="2" fillId="0" borderId="3" xfId="2" applyNumberFormat="1" applyFont="1" applyBorder="1" applyAlignment="1">
      <alignment horizontal="center" vertical="center"/>
    </xf>
    <xf numFmtId="0" fontId="2" fillId="3" borderId="3" xfId="2" applyNumberFormat="1" applyFont="1" applyFill="1" applyBorder="1" applyAlignment="1">
      <alignment horizontal="right" vertical="center"/>
    </xf>
    <xf numFmtId="1" fontId="2" fillId="0" borderId="3" xfId="2" applyNumberFormat="1" applyFont="1" applyBorder="1" applyAlignment="1">
      <alignment horizontal="center" vertical="center"/>
    </xf>
    <xf numFmtId="171" fontId="4" fillId="3" borderId="3" xfId="2" applyNumberFormat="1" applyFont="1" applyFill="1" applyBorder="1" applyAlignment="1">
      <alignment horizontal="right" vertical="center"/>
    </xf>
    <xf numFmtId="172" fontId="4" fillId="3" borderId="3" xfId="2" applyNumberFormat="1" applyFont="1" applyFill="1" applyBorder="1" applyAlignment="1">
      <alignment horizontal="right" vertical="center"/>
    </xf>
    <xf numFmtId="1" fontId="2" fillId="0" borderId="3" xfId="2" applyNumberFormat="1" applyFont="1" applyBorder="1" applyAlignment="1">
      <alignment horizontal="center" vertical="top" wrapText="1"/>
    </xf>
    <xf numFmtId="0" fontId="2" fillId="3" borderId="3" xfId="2" applyNumberFormat="1" applyFont="1" applyFill="1" applyBorder="1" applyAlignment="1">
      <alignment horizontal="right" vertical="top" wrapText="1"/>
    </xf>
    <xf numFmtId="0" fontId="17" fillId="0" borderId="0" xfId="2"/>
    <xf numFmtId="0" fontId="2" fillId="0" borderId="0" xfId="2" applyNumberFormat="1" applyFont="1" applyAlignment="1">
      <alignment horizontal="right" vertical="center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center" vertical="center" wrapText="1"/>
    </xf>
    <xf numFmtId="173" fontId="4" fillId="3" borderId="3" xfId="2" applyNumberFormat="1" applyFont="1" applyFill="1" applyBorder="1" applyAlignment="1">
      <alignment horizontal="right" vertical="center"/>
    </xf>
    <xf numFmtId="174" fontId="4" fillId="3" borderId="3" xfId="2" applyNumberFormat="1" applyFont="1" applyFill="1" applyBorder="1" applyAlignment="1">
      <alignment horizontal="right" vertical="center"/>
    </xf>
    <xf numFmtId="175" fontId="4" fillId="3" borderId="3" xfId="2" applyNumberFormat="1" applyFont="1" applyFill="1" applyBorder="1" applyAlignment="1">
      <alignment horizontal="right" vertical="center"/>
    </xf>
    <xf numFmtId="0" fontId="0" fillId="5" borderId="0" xfId="0" applyFill="1" applyAlignment="1">
      <alignment horizontal="left"/>
    </xf>
    <xf numFmtId="0" fontId="2" fillId="5" borderId="1" xfId="0" applyNumberFormat="1" applyFont="1" applyFill="1" applyBorder="1" applyAlignment="1">
      <alignment horizontal="center" vertical="center"/>
    </xf>
    <xf numFmtId="0" fontId="5" fillId="5" borderId="0" xfId="0" applyNumberFormat="1" applyFont="1" applyFill="1" applyAlignment="1">
      <alignment horizontal="center" vertical="center"/>
    </xf>
    <xf numFmtId="0" fontId="2" fillId="5" borderId="1" xfId="0" applyNumberFormat="1" applyFont="1" applyFill="1" applyBorder="1" applyAlignment="1">
      <alignment vertical="center"/>
    </xf>
    <xf numFmtId="0" fontId="10" fillId="5" borderId="0" xfId="0" applyNumberFormat="1" applyFont="1" applyFill="1" applyAlignment="1">
      <alignment vertical="top"/>
    </xf>
    <xf numFmtId="0" fontId="5" fillId="0" borderId="0" xfId="0" applyNumberFormat="1" applyFont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43" fontId="1" fillId="0" borderId="0" xfId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top" wrapText="1"/>
    </xf>
    <xf numFmtId="0" fontId="5" fillId="5" borderId="0" xfId="0" applyNumberFormat="1" applyFont="1" applyFill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left" vertical="center" indent="5"/>
    </xf>
    <xf numFmtId="0" fontId="2" fillId="0" borderId="3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center" vertical="center"/>
    </xf>
    <xf numFmtId="0" fontId="2" fillId="0" borderId="3" xfId="2" applyNumberFormat="1" applyFont="1" applyBorder="1" applyAlignment="1">
      <alignment horizontal="left" vertical="center"/>
    </xf>
    <xf numFmtId="0" fontId="2" fillId="0" borderId="4" xfId="2" applyNumberFormat="1" applyFont="1" applyBorder="1" applyAlignment="1">
      <alignment horizontal="left" vertical="top"/>
    </xf>
    <xf numFmtId="0" fontId="2" fillId="0" borderId="4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left" vertical="center"/>
    </xf>
    <xf numFmtId="0" fontId="2" fillId="0" borderId="3" xfId="2" applyNumberFormat="1" applyFont="1" applyBorder="1" applyAlignment="1">
      <alignment horizontal="left" vertical="center" indent="5"/>
    </xf>
    <xf numFmtId="0" fontId="2" fillId="0" borderId="4" xfId="2" applyNumberFormat="1" applyFont="1" applyBorder="1" applyAlignment="1">
      <alignment horizontal="left" vertical="center" wrapText="1" indent="5"/>
    </xf>
    <xf numFmtId="0" fontId="2" fillId="0" borderId="4" xfId="2" applyNumberFormat="1" applyFont="1" applyBorder="1" applyAlignment="1">
      <alignment horizontal="left" vertical="top" wrapText="1" indent="5"/>
    </xf>
    <xf numFmtId="0" fontId="2" fillId="0" borderId="3" xfId="2" applyNumberFormat="1" applyFont="1" applyBorder="1" applyAlignment="1">
      <alignment horizontal="left" vertical="top"/>
    </xf>
    <xf numFmtId="0" fontId="2" fillId="0" borderId="4" xfId="2" applyNumberFormat="1" applyFont="1" applyBorder="1" applyAlignment="1">
      <alignment horizontal="left" vertical="center"/>
    </xf>
    <xf numFmtId="0" fontId="2" fillId="0" borderId="3" xfId="2" applyNumberFormat="1" applyFont="1" applyBorder="1" applyAlignment="1">
      <alignment horizontal="left" vertical="top" wrapText="1" indent="5"/>
    </xf>
    <xf numFmtId="0" fontId="4" fillId="0" borderId="4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wrapText="1"/>
    </xf>
    <xf numFmtId="0" fontId="4" fillId="0" borderId="11" xfId="0" applyNumberFormat="1" applyFont="1" applyBorder="1" applyAlignment="1">
      <alignment horizontal="left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66" fontId="4" fillId="3" borderId="23" xfId="0" applyNumberFormat="1" applyFont="1" applyFill="1" applyBorder="1" applyAlignment="1">
      <alignment horizontal="center" vertical="center"/>
    </xf>
    <xf numFmtId="166" fontId="4" fillId="3" borderId="24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top" wrapText="1"/>
    </xf>
    <xf numFmtId="0" fontId="2" fillId="0" borderId="26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ДДС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126700"/>
          <a:ext cx="14382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view="pageBreakPreview" topLeftCell="A25" zoomScaleNormal="100" zoomScaleSheetLayoutView="100" workbookViewId="0">
      <selection activeCell="W64" sqref="W64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6.140625" style="2" customWidth="1"/>
    <col min="22" max="22" width="7.7109375" style="2" customWidth="1"/>
    <col min="23" max="23" width="17.42578125" style="39" customWidth="1"/>
    <col min="24" max="24" width="17.28515625" style="39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16" t="s">
        <v>0</v>
      </c>
      <c r="X1" s="116"/>
    </row>
    <row r="2" spans="1:24" s="2" customFormat="1" ht="6.75" customHeight="1" x14ac:dyDescent="0.25">
      <c r="W2" s="116"/>
      <c r="X2" s="116"/>
    </row>
    <row r="3" spans="1:24" ht="15" customHeight="1" x14ac:dyDescent="0.25">
      <c r="H3" s="117" t="s">
        <v>1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4" x14ac:dyDescent="0.25">
      <c r="A4" s="3" t="s">
        <v>2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s="1" customFormat="1" ht="6" customHeight="1" x14ac:dyDescent="0.25">
      <c r="W5" s="33"/>
      <c r="X5" s="33"/>
    </row>
    <row r="6" spans="1:24" ht="27" customHeight="1" x14ac:dyDescent="0.25">
      <c r="A6" s="3" t="s">
        <v>3</v>
      </c>
      <c r="H6" s="118" t="s">
        <v>4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s="1" customFormat="1" ht="6" customHeight="1" x14ac:dyDescent="0.25">
      <c r="W7" s="33"/>
      <c r="X7" s="33"/>
    </row>
    <row r="8" spans="1:24" s="1" customFormat="1" ht="17.25" customHeight="1" x14ac:dyDescent="0.25">
      <c r="A8" s="3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17" t="s">
        <v>6</v>
      </c>
      <c r="T8" s="117"/>
      <c r="U8" s="117"/>
      <c r="V8" s="117"/>
      <c r="W8" s="117"/>
      <c r="X8" s="117"/>
    </row>
    <row r="9" spans="1:24" s="1" customFormat="1" ht="6" customHeight="1" x14ac:dyDescent="0.25">
      <c r="W9" s="33"/>
      <c r="X9" s="33"/>
    </row>
    <row r="10" spans="1:24" s="1" customFormat="1" ht="6" customHeight="1" x14ac:dyDescent="0.25">
      <c r="W10" s="33"/>
      <c r="X10" s="33"/>
    </row>
    <row r="11" spans="1:24" s="1" customFormat="1" ht="6" customHeight="1" x14ac:dyDescent="0.25">
      <c r="W11" s="33"/>
      <c r="X11" s="33"/>
    </row>
    <row r="12" spans="1:24" x14ac:dyDescent="0.25">
      <c r="A12" s="3" t="s">
        <v>7</v>
      </c>
      <c r="S12" s="119">
        <v>2</v>
      </c>
      <c r="T12" s="119"/>
      <c r="U12" s="119"/>
      <c r="V12" s="119"/>
      <c r="W12" s="119"/>
      <c r="X12" s="119"/>
    </row>
    <row r="13" spans="1:24" s="1" customFormat="1" ht="6.75" customHeight="1" x14ac:dyDescent="0.25">
      <c r="W13" s="33"/>
      <c r="X13" s="33"/>
    </row>
    <row r="14" spans="1:24" s="1" customFormat="1" ht="5.25" customHeight="1" x14ac:dyDescent="0.25">
      <c r="A14" s="120" t="s">
        <v>8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1" t="s">
        <v>150</v>
      </c>
      <c r="T14" s="121"/>
      <c r="U14" s="121"/>
      <c r="V14" s="121"/>
      <c r="W14" s="121"/>
      <c r="X14" s="121"/>
    </row>
    <row r="15" spans="1:24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1"/>
      <c r="T15" s="121"/>
      <c r="U15" s="121"/>
      <c r="V15" s="121"/>
      <c r="W15" s="121"/>
      <c r="X15" s="121"/>
    </row>
    <row r="16" spans="1:24" ht="18.75" customHeight="1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1"/>
      <c r="T16" s="121"/>
      <c r="U16" s="121"/>
      <c r="V16" s="121"/>
      <c r="W16" s="121"/>
      <c r="X16" s="121"/>
    </row>
    <row r="17" spans="1:26" s="4" customFormat="1" ht="4.5" customHeight="1" x14ac:dyDescent="0.25">
      <c r="W17" s="34"/>
      <c r="X17" s="34"/>
    </row>
    <row r="18" spans="1:26" s="1" customFormat="1" ht="12.75" customHeight="1" x14ac:dyDescent="0.25">
      <c r="A18" s="122" t="s">
        <v>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</row>
    <row r="19" spans="1:26" s="1" customFormat="1" ht="12" customHeight="1" x14ac:dyDescent="0.25">
      <c r="A19" s="123" t="s">
        <v>157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</row>
    <row r="20" spans="1:26" s="1" customFormat="1" ht="12" customHeight="1" x14ac:dyDescent="0.25">
      <c r="A20" s="124" t="s">
        <v>10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</row>
    <row r="21" spans="1:26" ht="24.4" customHeight="1" x14ac:dyDescent="0.25">
      <c r="A21" s="125" t="s">
        <v>11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5" t="s">
        <v>12</v>
      </c>
      <c r="W21" s="35" t="s">
        <v>13</v>
      </c>
      <c r="X21" s="36" t="s">
        <v>14</v>
      </c>
    </row>
    <row r="22" spans="1:26" s="1" customFormat="1" ht="12.75" customHeight="1" x14ac:dyDescent="0.25">
      <c r="A22" s="110" t="s">
        <v>15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7">
        <v>1</v>
      </c>
      <c r="W22" s="62">
        <f>SUM(W23:W29)</f>
        <v>82914</v>
      </c>
      <c r="X22" s="62">
        <f>SUM(X23:X29)</f>
        <v>92597.084470000002</v>
      </c>
      <c r="Y22" s="31"/>
      <c r="Z22" s="31"/>
    </row>
    <row r="23" spans="1:26" s="1" customFormat="1" ht="12.75" customHeight="1" x14ac:dyDescent="0.25">
      <c r="A23" s="109" t="s">
        <v>16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8">
        <v>2</v>
      </c>
      <c r="W23" s="63">
        <v>318</v>
      </c>
      <c r="X23" s="63">
        <v>92349.084470000002</v>
      </c>
    </row>
    <row r="24" spans="1:26" s="1" customFormat="1" ht="12.75" customHeight="1" x14ac:dyDescent="0.25">
      <c r="A24" s="109" t="s">
        <v>154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8">
        <v>3</v>
      </c>
      <c r="W24" s="63">
        <v>81690</v>
      </c>
      <c r="X24" s="63" t="s">
        <v>17</v>
      </c>
    </row>
    <row r="25" spans="1:26" s="1" customFormat="1" ht="12.75" customHeight="1" x14ac:dyDescent="0.25">
      <c r="A25" s="109" t="s">
        <v>18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8">
        <v>4</v>
      </c>
      <c r="W25" s="63">
        <v>0</v>
      </c>
      <c r="X25" s="63" t="s">
        <v>17</v>
      </c>
    </row>
    <row r="26" spans="1:26" s="1" customFormat="1" ht="12.75" customHeight="1" x14ac:dyDescent="0.25">
      <c r="A26" s="109" t="s">
        <v>19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8">
        <v>5</v>
      </c>
      <c r="W26" s="63" t="s">
        <v>17</v>
      </c>
      <c r="X26" s="63" t="s">
        <v>17</v>
      </c>
    </row>
    <row r="27" spans="1:26" s="1" customFormat="1" ht="12.75" customHeight="1" x14ac:dyDescent="0.25">
      <c r="A27" s="109" t="s">
        <v>20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8">
        <v>6</v>
      </c>
      <c r="W27" s="63">
        <v>603</v>
      </c>
      <c r="X27" s="63"/>
      <c r="Y27" s="78"/>
    </row>
    <row r="28" spans="1:26" s="1" customFormat="1" ht="12.75" customHeight="1" x14ac:dyDescent="0.25">
      <c r="A28" s="115" t="s">
        <v>21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8">
        <v>7</v>
      </c>
      <c r="W28" s="63" t="s">
        <v>17</v>
      </c>
      <c r="X28" s="63"/>
    </row>
    <row r="29" spans="1:26" s="1" customFormat="1" ht="12.75" customHeight="1" x14ac:dyDescent="0.25">
      <c r="A29" s="115" t="s">
        <v>22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8">
        <v>8</v>
      </c>
      <c r="W29" s="63">
        <v>303</v>
      </c>
      <c r="X29" s="63">
        <v>248</v>
      </c>
    </row>
    <row r="30" spans="1:26" s="1" customFormat="1" ht="12.75" customHeight="1" x14ac:dyDescent="0.25">
      <c r="A30" s="110" t="s">
        <v>23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7">
        <v>9</v>
      </c>
      <c r="W30" s="62">
        <f>SUM(W31:W41)</f>
        <v>1874</v>
      </c>
      <c r="X30" s="62">
        <f>SUM(X31:X41)</f>
        <v>1057.25</v>
      </c>
      <c r="Y30" s="31"/>
      <c r="Z30" s="31"/>
    </row>
    <row r="31" spans="1:26" s="1" customFormat="1" ht="12.75" customHeight="1" x14ac:dyDescent="0.25">
      <c r="A31" s="109" t="s">
        <v>24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9">
        <v>10</v>
      </c>
      <c r="W31" s="63" t="s">
        <v>17</v>
      </c>
      <c r="X31" s="63" t="s">
        <v>17</v>
      </c>
    </row>
    <row r="32" spans="1:26" s="1" customFormat="1" ht="12.75" customHeight="1" x14ac:dyDescent="0.25">
      <c r="A32" s="109" t="s">
        <v>25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9">
        <v>11</v>
      </c>
      <c r="W32" s="63" t="s">
        <v>17</v>
      </c>
      <c r="X32" s="63" t="s">
        <v>17</v>
      </c>
    </row>
    <row r="33" spans="1:30" s="1" customFormat="1" ht="12.75" customHeight="1" x14ac:dyDescent="0.25">
      <c r="A33" s="109" t="s">
        <v>26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9">
        <v>12</v>
      </c>
      <c r="W33" s="63" t="s">
        <v>17</v>
      </c>
      <c r="X33" s="63" t="s">
        <v>17</v>
      </c>
    </row>
    <row r="34" spans="1:30" s="1" customFormat="1" ht="12.75" customHeight="1" x14ac:dyDescent="0.25">
      <c r="A34" s="109" t="s">
        <v>27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9">
        <v>13</v>
      </c>
      <c r="W34" s="63" t="s">
        <v>17</v>
      </c>
      <c r="X34" s="63" t="s">
        <v>17</v>
      </c>
    </row>
    <row r="35" spans="1:30" s="1" customFormat="1" ht="12.75" customHeight="1" x14ac:dyDescent="0.25">
      <c r="A35" s="109" t="s">
        <v>28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9">
        <v>14</v>
      </c>
      <c r="W35" s="63" t="s">
        <v>17</v>
      </c>
      <c r="X35" s="63" t="s">
        <v>17</v>
      </c>
    </row>
    <row r="36" spans="1:30" s="1" customFormat="1" ht="12.75" customHeight="1" x14ac:dyDescent="0.25">
      <c r="A36" s="109" t="s">
        <v>29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9">
        <v>15</v>
      </c>
      <c r="W36" s="63" t="s">
        <v>17</v>
      </c>
      <c r="X36" s="63" t="s">
        <v>17</v>
      </c>
    </row>
    <row r="37" spans="1:30" s="1" customFormat="1" ht="12.75" customHeight="1" x14ac:dyDescent="0.25">
      <c r="A37" s="109" t="s">
        <v>155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9">
        <v>16</v>
      </c>
      <c r="W37" s="63">
        <v>70</v>
      </c>
      <c r="X37" s="63">
        <v>70</v>
      </c>
    </row>
    <row r="38" spans="1:30" s="1" customFormat="1" ht="12.75" customHeight="1" x14ac:dyDescent="0.25">
      <c r="A38" s="109" t="s">
        <v>30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9">
        <v>17</v>
      </c>
      <c r="W38" s="63" t="s">
        <v>17</v>
      </c>
      <c r="X38" s="63" t="s">
        <v>17</v>
      </c>
      <c r="AD38" s="79"/>
    </row>
    <row r="39" spans="1:30" s="1" customFormat="1" ht="12.75" customHeight="1" x14ac:dyDescent="0.25">
      <c r="A39" s="109" t="s">
        <v>31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9">
        <v>18</v>
      </c>
      <c r="W39" s="63">
        <v>112</v>
      </c>
      <c r="X39" s="63">
        <v>140.25</v>
      </c>
    </row>
    <row r="40" spans="1:30" s="1" customFormat="1" ht="12.75" customHeight="1" x14ac:dyDescent="0.25">
      <c r="A40" s="109" t="s">
        <v>156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9">
        <v>19</v>
      </c>
      <c r="W40" s="63">
        <v>1692</v>
      </c>
      <c r="X40" s="63">
        <v>847</v>
      </c>
    </row>
    <row r="41" spans="1:30" s="1" customFormat="1" ht="12.75" customHeight="1" x14ac:dyDescent="0.25">
      <c r="A41" s="109" t="s">
        <v>32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9">
        <v>20</v>
      </c>
      <c r="W41" s="63" t="s">
        <v>17</v>
      </c>
      <c r="X41" s="63" t="s">
        <v>17</v>
      </c>
    </row>
    <row r="42" spans="1:30" s="1" customFormat="1" ht="12.75" customHeight="1" x14ac:dyDescent="0.25">
      <c r="A42" s="114" t="s">
        <v>33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0">
        <v>21</v>
      </c>
      <c r="W42" s="62">
        <f>W22+W30</f>
        <v>84788</v>
      </c>
      <c r="X42" s="62">
        <f>X22+X30</f>
        <v>93654.334470000002</v>
      </c>
      <c r="Y42" s="31"/>
      <c r="Z42" s="31"/>
    </row>
    <row r="43" spans="1:30" s="1" customFormat="1" ht="12.75" customHeight="1" x14ac:dyDescent="0.25">
      <c r="A43" s="110" t="s">
        <v>34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0">
        <v>22</v>
      </c>
      <c r="W43" s="62">
        <f>W44</f>
        <v>2261</v>
      </c>
      <c r="X43" s="62">
        <f>X44</f>
        <v>1061.8489999999999</v>
      </c>
    </row>
    <row r="44" spans="1:30" s="1" customFormat="1" ht="12.75" customHeight="1" x14ac:dyDescent="0.25">
      <c r="A44" s="110" t="s">
        <v>35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0">
        <v>23</v>
      </c>
      <c r="W44" s="62">
        <f>SUM(W45:W56)</f>
        <v>2261</v>
      </c>
      <c r="X44" s="62">
        <f>SUM(X45:X56)</f>
        <v>1061.8489999999999</v>
      </c>
      <c r="Y44" s="31"/>
      <c r="Z44" s="31"/>
    </row>
    <row r="45" spans="1:30" s="1" customFormat="1" ht="12.75" customHeight="1" x14ac:dyDescent="0.25">
      <c r="A45" s="109" t="s">
        <v>36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9">
        <v>24</v>
      </c>
      <c r="W45" s="63" t="s">
        <v>17</v>
      </c>
      <c r="X45" s="63" t="s">
        <v>17</v>
      </c>
    </row>
    <row r="46" spans="1:30" s="1" customFormat="1" ht="12.75" customHeight="1" x14ac:dyDescent="0.25">
      <c r="A46" s="109" t="s">
        <v>37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9">
        <v>25</v>
      </c>
      <c r="W46" s="63">
        <v>0</v>
      </c>
      <c r="X46" s="63">
        <v>0</v>
      </c>
    </row>
    <row r="47" spans="1:30" ht="12.6" customHeight="1" x14ac:dyDescent="0.25">
      <c r="A47" s="113" t="s">
        <v>38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9">
        <v>26</v>
      </c>
      <c r="W47" s="63">
        <v>0</v>
      </c>
      <c r="X47" s="63">
        <v>0</v>
      </c>
    </row>
    <row r="48" spans="1:30" s="1" customFormat="1" ht="12.75" customHeight="1" x14ac:dyDescent="0.25">
      <c r="A48" s="109" t="s">
        <v>39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9">
        <v>27</v>
      </c>
      <c r="W48" s="63">
        <v>2200</v>
      </c>
      <c r="X48" s="63">
        <v>1028.8489999999999</v>
      </c>
    </row>
    <row r="49" spans="1:26" s="1" customFormat="1" ht="12.75" customHeight="1" x14ac:dyDescent="0.25">
      <c r="A49" s="112" t="s">
        <v>40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9">
        <v>28</v>
      </c>
      <c r="W49" s="63" t="s">
        <v>17</v>
      </c>
      <c r="X49" s="63" t="s">
        <v>17</v>
      </c>
    </row>
    <row r="50" spans="1:26" s="1" customFormat="1" ht="12.75" customHeight="1" x14ac:dyDescent="0.25">
      <c r="A50" s="109" t="s">
        <v>41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9">
        <v>29</v>
      </c>
      <c r="W50" s="63">
        <v>61</v>
      </c>
      <c r="X50" s="63">
        <v>33</v>
      </c>
    </row>
    <row r="51" spans="1:26" s="1" customFormat="1" ht="12.75" customHeight="1" x14ac:dyDescent="0.25">
      <c r="A51" s="110" t="s">
        <v>42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0">
        <v>30</v>
      </c>
      <c r="W51" s="62" t="s">
        <v>17</v>
      </c>
      <c r="X51" s="62" t="s">
        <v>17</v>
      </c>
    </row>
    <row r="52" spans="1:26" s="1" customFormat="1" ht="12.75" customHeight="1" x14ac:dyDescent="0.25">
      <c r="A52" s="109" t="s">
        <v>43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9">
        <v>31</v>
      </c>
      <c r="W52" s="63" t="s">
        <v>17</v>
      </c>
      <c r="X52" s="63" t="s">
        <v>17</v>
      </c>
    </row>
    <row r="53" spans="1:26" s="1" customFormat="1" ht="12.75" customHeight="1" x14ac:dyDescent="0.25">
      <c r="A53" s="109" t="s">
        <v>44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9">
        <v>32</v>
      </c>
      <c r="W53" s="63" t="s">
        <v>17</v>
      </c>
      <c r="X53" s="63" t="s">
        <v>17</v>
      </c>
    </row>
    <row r="54" spans="1:26" s="1" customFormat="1" ht="12.75" customHeight="1" x14ac:dyDescent="0.25">
      <c r="A54" s="109" t="s">
        <v>45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9">
        <v>33</v>
      </c>
      <c r="W54" s="63" t="s">
        <v>17</v>
      </c>
      <c r="X54" s="63" t="s">
        <v>17</v>
      </c>
    </row>
    <row r="55" spans="1:26" s="1" customFormat="1" ht="12.75" customHeight="1" x14ac:dyDescent="0.25">
      <c r="A55" s="112" t="s">
        <v>46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9">
        <v>34</v>
      </c>
      <c r="W55" s="63" t="s">
        <v>17</v>
      </c>
      <c r="X55" s="63" t="s">
        <v>17</v>
      </c>
    </row>
    <row r="56" spans="1:26" s="1" customFormat="1" ht="12.75" customHeight="1" x14ac:dyDescent="0.25">
      <c r="A56" s="109" t="s">
        <v>47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9">
        <v>35</v>
      </c>
      <c r="W56" s="63" t="s">
        <v>17</v>
      </c>
      <c r="X56" s="63" t="s">
        <v>17</v>
      </c>
    </row>
    <row r="57" spans="1:26" s="1" customFormat="1" ht="12.75" customHeight="1" x14ac:dyDescent="0.25">
      <c r="A57" s="110" t="s">
        <v>48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0">
        <v>36</v>
      </c>
      <c r="W57" s="62">
        <f>SUM(W58:W63)</f>
        <v>82527</v>
      </c>
      <c r="X57" s="62">
        <f>SUM(X58:X63)</f>
        <v>92592</v>
      </c>
      <c r="Y57" s="31"/>
      <c r="Z57" s="31"/>
    </row>
    <row r="58" spans="1:26" s="1" customFormat="1" ht="12.75" customHeight="1" x14ac:dyDescent="0.25">
      <c r="A58" s="109" t="s">
        <v>49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9">
        <v>37</v>
      </c>
      <c r="W58" s="63">
        <v>106050</v>
      </c>
      <c r="X58" s="63">
        <v>106050</v>
      </c>
    </row>
    <row r="59" spans="1:26" s="1" customFormat="1" ht="12.75" customHeight="1" x14ac:dyDescent="0.25">
      <c r="A59" s="109" t="s">
        <v>50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9">
        <v>38</v>
      </c>
      <c r="W59" s="63" t="s">
        <v>17</v>
      </c>
      <c r="X59" s="63" t="s">
        <v>17</v>
      </c>
    </row>
    <row r="60" spans="1:26" s="1" customFormat="1" ht="12.75" customHeight="1" x14ac:dyDescent="0.25">
      <c r="A60" s="109" t="s">
        <v>51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9">
        <v>39</v>
      </c>
      <c r="W60" s="63" t="s">
        <v>17</v>
      </c>
      <c r="X60" s="63" t="s">
        <v>17</v>
      </c>
    </row>
    <row r="61" spans="1:26" s="1" customFormat="1" ht="12.75" customHeight="1" x14ac:dyDescent="0.25">
      <c r="A61" s="109" t="s">
        <v>52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9">
        <v>40</v>
      </c>
      <c r="W61" s="63" t="s">
        <v>17</v>
      </c>
      <c r="X61" s="63" t="s">
        <v>17</v>
      </c>
    </row>
    <row r="62" spans="1:26" s="1" customFormat="1" ht="12.75" customHeight="1" x14ac:dyDescent="0.25">
      <c r="A62" s="109" t="s">
        <v>53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9">
        <v>41</v>
      </c>
      <c r="W62" s="63" t="s">
        <v>17</v>
      </c>
      <c r="X62" s="63" t="s">
        <v>17</v>
      </c>
    </row>
    <row r="63" spans="1:26" s="1" customFormat="1" ht="12.75" customHeight="1" x14ac:dyDescent="0.25">
      <c r="A63" s="109" t="s">
        <v>54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9">
        <v>42</v>
      </c>
      <c r="W63" s="64">
        <v>-23523</v>
      </c>
      <c r="X63" s="64">
        <v>-13458</v>
      </c>
      <c r="Y63" s="78"/>
    </row>
    <row r="64" spans="1:26" s="1" customFormat="1" ht="12.75" customHeight="1" x14ac:dyDescent="0.25">
      <c r="A64" s="110" t="s">
        <v>55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0">
        <v>43</v>
      </c>
      <c r="W64" s="62">
        <f>W43+W57</f>
        <v>84788</v>
      </c>
      <c r="X64" s="62">
        <f>X43+X57</f>
        <v>93653.849000000002</v>
      </c>
    </row>
    <row r="65" spans="1:24" s="30" customFormat="1" ht="12.7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61"/>
      <c r="X65" s="61"/>
    </row>
    <row r="66" spans="1:24" s="1" customFormat="1" ht="12.75" customHeight="1" x14ac:dyDescent="0.25">
      <c r="A66" s="110" t="s">
        <v>143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29" t="s">
        <v>144</v>
      </c>
      <c r="W66" s="86">
        <f>(W42-W43-W39)/100000*1000</f>
        <v>824.15000000000009</v>
      </c>
      <c r="X66" s="86">
        <f>(X42-X43-X39)/100000*1000</f>
        <v>924.52235469999994</v>
      </c>
    </row>
    <row r="67" spans="1:24" s="1" customFormat="1" ht="9" customHeight="1" x14ac:dyDescent="0.25">
      <c r="W67" s="33"/>
      <c r="X67" s="33"/>
    </row>
    <row r="68" spans="1:24" s="1" customFormat="1" ht="12.75" customHeight="1" x14ac:dyDescent="0.25">
      <c r="A68" s="3" t="s">
        <v>56</v>
      </c>
      <c r="H68" s="111" t="s">
        <v>158</v>
      </c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W68" s="37"/>
      <c r="X68" s="33"/>
    </row>
    <row r="69" spans="1:24" s="1" customFormat="1" ht="10.5" customHeight="1" x14ac:dyDescent="0.25">
      <c r="H69" s="108" t="s">
        <v>57</v>
      </c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W69" s="38" t="s">
        <v>58</v>
      </c>
      <c r="X69" s="33"/>
    </row>
    <row r="70" spans="1:24" s="1" customFormat="1" ht="12.75" customHeight="1" x14ac:dyDescent="0.25">
      <c r="A70" s="12" t="s">
        <v>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3"/>
      <c r="M70" s="13"/>
      <c r="N70" s="13" t="s">
        <v>60</v>
      </c>
      <c r="O70" s="13"/>
      <c r="P70" s="13"/>
      <c r="Q70" s="13"/>
      <c r="R70" s="13"/>
      <c r="S70" s="13"/>
      <c r="T70" s="13"/>
      <c r="U70" s="13"/>
      <c r="W70" s="37"/>
      <c r="X70" s="33"/>
    </row>
    <row r="71" spans="1:24" s="1" customFormat="1" ht="9.75" customHeight="1" x14ac:dyDescent="0.25">
      <c r="H71" s="108" t="s">
        <v>57</v>
      </c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W71" s="38" t="s">
        <v>58</v>
      </c>
      <c r="X71" s="33"/>
    </row>
    <row r="72" spans="1:24" s="1" customFormat="1" ht="12.75" customHeight="1" x14ac:dyDescent="0.25">
      <c r="B72" s="2" t="s">
        <v>61</v>
      </c>
      <c r="W72" s="33"/>
      <c r="X72" s="33"/>
    </row>
    <row r="73" spans="1:24" x14ac:dyDescent="0.25">
      <c r="W73" s="39">
        <f>W42-W64</f>
        <v>0</v>
      </c>
      <c r="X73" s="39">
        <f>X42-X64</f>
        <v>0.48546999999962281</v>
      </c>
    </row>
  </sheetData>
  <mergeCells count="58">
    <mergeCell ref="A23:U23"/>
    <mergeCell ref="W1:X2"/>
    <mergeCell ref="H3:X4"/>
    <mergeCell ref="H6:X6"/>
    <mergeCell ref="S8:X8"/>
    <mergeCell ref="S12:X12"/>
    <mergeCell ref="A14:R16"/>
    <mergeCell ref="S14:X16"/>
    <mergeCell ref="A18:X18"/>
    <mergeCell ref="A19:X19"/>
    <mergeCell ref="A20:X20"/>
    <mergeCell ref="A21:U21"/>
    <mergeCell ref="A22:U22"/>
    <mergeCell ref="A35:U35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47:U47"/>
    <mergeCell ref="A36:U36"/>
    <mergeCell ref="A37:U37"/>
    <mergeCell ref="A38:U38"/>
    <mergeCell ref="A39:U39"/>
    <mergeCell ref="A40:U40"/>
    <mergeCell ref="A41:U41"/>
    <mergeCell ref="A42:U42"/>
    <mergeCell ref="A43:U43"/>
    <mergeCell ref="A44:U44"/>
    <mergeCell ref="A45:U45"/>
    <mergeCell ref="A46:U46"/>
    <mergeCell ref="A59:U59"/>
    <mergeCell ref="A48:U48"/>
    <mergeCell ref="A49:U49"/>
    <mergeCell ref="A50:U50"/>
    <mergeCell ref="A51:U51"/>
    <mergeCell ref="A52:U52"/>
    <mergeCell ref="A53:U53"/>
    <mergeCell ref="A54:U54"/>
    <mergeCell ref="A55:U55"/>
    <mergeCell ref="A56:U56"/>
    <mergeCell ref="A57:U57"/>
    <mergeCell ref="A58:U58"/>
    <mergeCell ref="H69:U69"/>
    <mergeCell ref="H71:U71"/>
    <mergeCell ref="A60:U60"/>
    <mergeCell ref="A61:U61"/>
    <mergeCell ref="A62:U62"/>
    <mergeCell ref="A63:U63"/>
    <mergeCell ref="A64:U64"/>
    <mergeCell ref="H68:U68"/>
    <mergeCell ref="A66:U6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topLeftCell="A10" zoomScale="115" zoomScaleNormal="100" zoomScaleSheetLayoutView="115" workbookViewId="0">
      <selection activeCell="W26" sqref="W26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7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31" t="s">
        <v>62</v>
      </c>
      <c r="X1" s="131"/>
    </row>
    <row r="2" spans="1:24" s="2" customFormat="1" ht="6.75" customHeight="1" x14ac:dyDescent="0.25">
      <c r="W2" s="131"/>
      <c r="X2" s="131"/>
    </row>
    <row r="3" spans="1:24" ht="12" customHeight="1" x14ac:dyDescent="0.25">
      <c r="A3"/>
      <c r="B3"/>
      <c r="C3"/>
      <c r="D3"/>
      <c r="E3"/>
      <c r="F3"/>
      <c r="G3"/>
      <c r="H3" s="132" t="s">
        <v>1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ht="12" customHeight="1" x14ac:dyDescent="0.25">
      <c r="A4" s="3" t="s">
        <v>2</v>
      </c>
      <c r="B4"/>
      <c r="C4"/>
      <c r="D4"/>
      <c r="E4"/>
      <c r="F4"/>
      <c r="G4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s="1" customFormat="1" ht="6" customHeight="1" x14ac:dyDescent="0.25"/>
    <row r="6" spans="1:24" ht="40.5" customHeight="1" x14ac:dyDescent="0.25">
      <c r="A6" s="3" t="s">
        <v>3</v>
      </c>
      <c r="B6"/>
      <c r="C6"/>
      <c r="D6"/>
      <c r="E6"/>
      <c r="F6"/>
      <c r="G6"/>
      <c r="H6" s="118" t="s">
        <v>4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33">
        <v>2</v>
      </c>
      <c r="T8" s="133"/>
      <c r="U8" s="133"/>
      <c r="V8" s="133"/>
      <c r="W8" s="133"/>
      <c r="X8" s="133"/>
    </row>
    <row r="9" spans="1:24" s="1" customFormat="1" ht="6.75" customHeight="1" x14ac:dyDescent="0.25"/>
    <row r="10" spans="1:24" s="1" customFormat="1" ht="5.25" customHeight="1" x14ac:dyDescent="0.25">
      <c r="A10" s="120" t="s">
        <v>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34" t="s">
        <v>151</v>
      </c>
      <c r="T10" s="134"/>
      <c r="U10" s="134"/>
      <c r="V10" s="134"/>
      <c r="W10" s="134"/>
      <c r="X10" s="134"/>
    </row>
    <row r="11" spans="1:24" ht="12" customHeight="1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34"/>
      <c r="T11" s="134"/>
      <c r="U11" s="134"/>
      <c r="V11" s="134"/>
      <c r="W11" s="134"/>
      <c r="X11" s="134"/>
    </row>
    <row r="12" spans="1:24" ht="19.5" customHeigh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  <c r="T12" s="121"/>
      <c r="U12" s="121"/>
      <c r="V12" s="121"/>
      <c r="W12" s="121"/>
      <c r="X12" s="121"/>
    </row>
    <row r="13" spans="1:24" s="4" customFormat="1" ht="4.5" customHeight="1" x14ac:dyDescent="0.25"/>
    <row r="14" spans="1:24" s="1" customFormat="1" ht="12.75" customHeight="1" x14ac:dyDescent="0.25">
      <c r="A14" s="122" t="s">
        <v>63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spans="1:24" s="1" customFormat="1" ht="12" customHeight="1" x14ac:dyDescent="0.25">
      <c r="A15" s="123" t="s">
        <v>159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spans="1:24" s="1" customFormat="1" ht="12" customHeight="1" x14ac:dyDescent="0.25">
      <c r="X16" s="80" t="s">
        <v>64</v>
      </c>
    </row>
    <row r="17" spans="1:24" ht="23.25" customHeight="1" x14ac:dyDescent="0.25">
      <c r="A17" s="125" t="s">
        <v>11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5" t="s">
        <v>12</v>
      </c>
      <c r="W17" s="5" t="s">
        <v>65</v>
      </c>
      <c r="X17" s="6" t="s">
        <v>66</v>
      </c>
    </row>
    <row r="18" spans="1:24" s="1" customFormat="1" ht="12.75" customHeight="1" x14ac:dyDescent="0.25">
      <c r="A18" s="109" t="s">
        <v>67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5">
        <v>10</v>
      </c>
      <c r="W18" s="56" t="s">
        <v>17</v>
      </c>
      <c r="X18" s="56" t="s">
        <v>17</v>
      </c>
    </row>
    <row r="19" spans="1:24" s="1" customFormat="1" ht="12.75" customHeight="1" x14ac:dyDescent="0.25">
      <c r="A19" s="128" t="s">
        <v>68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5">
        <v>20</v>
      </c>
      <c r="W19" s="56" t="s">
        <v>17</v>
      </c>
      <c r="X19" s="56" t="s">
        <v>17</v>
      </c>
    </row>
    <row r="20" spans="1:24" s="1" customFormat="1" ht="12.75" customHeight="1" x14ac:dyDescent="0.25">
      <c r="A20" s="129" t="s">
        <v>69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6">
        <v>30</v>
      </c>
      <c r="W20" s="57" t="s">
        <v>17</v>
      </c>
      <c r="X20" s="57" t="s">
        <v>17</v>
      </c>
    </row>
    <row r="21" spans="1:24" s="1" customFormat="1" ht="12.75" customHeight="1" x14ac:dyDescent="0.25">
      <c r="A21" s="115" t="s">
        <v>70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5">
        <v>40</v>
      </c>
      <c r="W21" s="65">
        <v>8153</v>
      </c>
      <c r="X21" s="65">
        <v>8547</v>
      </c>
    </row>
    <row r="22" spans="1:24" s="1" customFormat="1" ht="12.75" customHeight="1" x14ac:dyDescent="0.25">
      <c r="A22" s="115" t="s">
        <v>71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5">
        <v>50</v>
      </c>
      <c r="W22" s="66" t="s">
        <v>17</v>
      </c>
      <c r="X22" s="66" t="s">
        <v>17</v>
      </c>
    </row>
    <row r="23" spans="1:24" s="1" customFormat="1" ht="12.75" customHeight="1" x14ac:dyDescent="0.25">
      <c r="A23" s="115" t="s">
        <v>72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5">
        <v>60</v>
      </c>
      <c r="W23" s="66" t="s">
        <v>17</v>
      </c>
      <c r="X23" s="66" t="s">
        <v>17</v>
      </c>
    </row>
    <row r="24" spans="1:24" s="1" customFormat="1" ht="12.75" customHeight="1" x14ac:dyDescent="0.25">
      <c r="A24" s="115" t="s">
        <v>73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5">
        <v>70</v>
      </c>
      <c r="W24" s="65">
        <v>10758</v>
      </c>
      <c r="X24" s="65">
        <v>12158</v>
      </c>
    </row>
    <row r="25" spans="1:24" s="1" customFormat="1" ht="12.75" customHeight="1" x14ac:dyDescent="0.25">
      <c r="A25" s="115" t="s">
        <v>74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5">
        <v>80</v>
      </c>
      <c r="W25" s="65">
        <v>7460</v>
      </c>
      <c r="X25" s="65">
        <v>126</v>
      </c>
    </row>
    <row r="26" spans="1:24" s="1" customFormat="1" ht="12.75" customHeight="1" x14ac:dyDescent="0.25">
      <c r="A26" s="128" t="s">
        <v>75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5">
        <v>90</v>
      </c>
      <c r="W26" s="65" t="s">
        <v>17</v>
      </c>
      <c r="X26" s="65" t="s">
        <v>17</v>
      </c>
    </row>
    <row r="27" spans="1:24" s="1" customFormat="1" ht="12.75" customHeight="1" x14ac:dyDescent="0.25">
      <c r="A27" s="115" t="s">
        <v>76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9">
        <v>100</v>
      </c>
      <c r="W27" s="58" t="s">
        <v>17</v>
      </c>
      <c r="X27" s="58" t="s">
        <v>17</v>
      </c>
    </row>
    <row r="28" spans="1:24" ht="23.25" customHeight="1" x14ac:dyDescent="0.25">
      <c r="A28" s="126" t="s">
        <v>77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0">
        <v>110</v>
      </c>
      <c r="W28" s="60">
        <f>W21-W24-W25</f>
        <v>-10065</v>
      </c>
      <c r="X28" s="60">
        <f>X21-X24-X25</f>
        <v>-3737</v>
      </c>
    </row>
    <row r="29" spans="1:24" s="1" customFormat="1" ht="12.75" customHeight="1" x14ac:dyDescent="0.25">
      <c r="A29" s="115" t="s">
        <v>78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9">
        <v>120</v>
      </c>
      <c r="W29" s="58" t="s">
        <v>17</v>
      </c>
      <c r="X29" s="58" t="s">
        <v>17</v>
      </c>
    </row>
    <row r="30" spans="1:24" s="1" customFormat="1" ht="12.75" customHeight="1" x14ac:dyDescent="0.25">
      <c r="A30" s="129" t="s">
        <v>79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0">
        <v>130</v>
      </c>
      <c r="W30" s="60">
        <f>W28</f>
        <v>-10065</v>
      </c>
      <c r="X30" s="60">
        <f>X28</f>
        <v>-3737</v>
      </c>
    </row>
    <row r="31" spans="1:24" s="1" customFormat="1" ht="12.75" customHeight="1" x14ac:dyDescent="0.25">
      <c r="A31" s="115" t="s">
        <v>153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9">
        <v>140</v>
      </c>
      <c r="W31" s="60"/>
      <c r="X31" s="60"/>
    </row>
    <row r="32" spans="1:24" s="18" customFormat="1" ht="23.25" customHeight="1" x14ac:dyDescent="0.25">
      <c r="A32" s="130" t="s">
        <v>80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7">
        <v>150</v>
      </c>
      <c r="W32" s="55">
        <f>W30+W31</f>
        <v>-10065</v>
      </c>
      <c r="X32" s="55">
        <f>X30+X31</f>
        <v>-3737</v>
      </c>
    </row>
    <row r="33" spans="1:24" s="1" customFormat="1" ht="12.75" customHeight="1" x14ac:dyDescent="0.25">
      <c r="A33" s="115" t="s">
        <v>81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9">
        <v>160</v>
      </c>
      <c r="W33" s="58" t="s">
        <v>17</v>
      </c>
      <c r="X33" s="58" t="s">
        <v>17</v>
      </c>
    </row>
    <row r="34" spans="1:24" s="1" customFormat="1" ht="21.75" customHeight="1" x14ac:dyDescent="0.25">
      <c r="A34" s="126" t="s">
        <v>82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0">
        <v>200</v>
      </c>
      <c r="W34" s="60">
        <f>W32</f>
        <v>-10065</v>
      </c>
      <c r="X34" s="60">
        <f>X32</f>
        <v>-3737</v>
      </c>
    </row>
    <row r="35" spans="1:24" s="1" customFormat="1" ht="12.75" customHeight="1" x14ac:dyDescent="0.25">
      <c r="A35" s="127" t="s">
        <v>83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9">
        <v>210</v>
      </c>
      <c r="W35" s="59" t="s">
        <v>17</v>
      </c>
      <c r="X35" s="59" t="s">
        <v>17</v>
      </c>
    </row>
    <row r="36" spans="1:24" s="1" customFormat="1" ht="12.75" customHeight="1" x14ac:dyDescent="0.25">
      <c r="A36" s="109" t="s">
        <v>84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9">
        <v>220</v>
      </c>
      <c r="W36" s="58" t="s">
        <v>17</v>
      </c>
      <c r="X36" s="58" t="s">
        <v>17</v>
      </c>
    </row>
    <row r="37" spans="1:24" s="1" customFormat="1" ht="12.75" customHeight="1" x14ac:dyDescent="0.25">
      <c r="A37" s="128" t="s">
        <v>85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9">
        <v>230</v>
      </c>
      <c r="W37" s="58" t="s">
        <v>17</v>
      </c>
      <c r="X37" s="58" t="s">
        <v>17</v>
      </c>
    </row>
    <row r="38" spans="1:24" s="1" customFormat="1" ht="12.75" customHeight="1" x14ac:dyDescent="0.25">
      <c r="A38" s="129" t="s">
        <v>86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0">
        <v>240</v>
      </c>
      <c r="W38" s="60">
        <f>W34</f>
        <v>-10065</v>
      </c>
      <c r="X38" s="60">
        <f>X34</f>
        <v>-3737</v>
      </c>
    </row>
    <row r="39" spans="1:24" s="1" customFormat="1" ht="18" customHeight="1" x14ac:dyDescent="0.25"/>
    <row r="40" spans="1:24" s="1" customFormat="1" ht="12.75" customHeight="1" x14ac:dyDescent="0.25">
      <c r="A40" s="3" t="s">
        <v>56</v>
      </c>
      <c r="H40" s="111" t="s">
        <v>158</v>
      </c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W40" s="82"/>
    </row>
    <row r="41" spans="1:24" s="1" customFormat="1" ht="10.5" customHeight="1" x14ac:dyDescent="0.25">
      <c r="H41" s="108" t="s">
        <v>57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W41" s="81" t="s">
        <v>58</v>
      </c>
    </row>
    <row r="42" spans="1:24" s="1" customFormat="1" ht="12.75" customHeight="1" x14ac:dyDescent="0.25">
      <c r="A42" s="3" t="s">
        <v>87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W42" s="82"/>
    </row>
    <row r="43" spans="1:24" s="1" customFormat="1" ht="9.75" customHeight="1" x14ac:dyDescent="0.25">
      <c r="H43" s="108" t="s">
        <v>57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W43" s="81" t="s">
        <v>58</v>
      </c>
    </row>
    <row r="44" spans="1:24" s="1" customFormat="1" ht="12.75" customHeight="1" x14ac:dyDescent="0.25">
      <c r="B44" s="2" t="s">
        <v>61</v>
      </c>
    </row>
    <row r="45" spans="1:24" s="1" customFormat="1" ht="12.75" customHeight="1" x14ac:dyDescent="0.25"/>
  </sheetData>
  <mergeCells count="33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U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H40:U40"/>
    <mergeCell ref="H41:U41"/>
    <mergeCell ref="H43:U43"/>
    <mergeCell ref="A33:U33"/>
    <mergeCell ref="A34:U34"/>
    <mergeCell ref="A35:U35"/>
    <mergeCell ref="A36:U36"/>
    <mergeCell ref="A37:U37"/>
    <mergeCell ref="A38:U38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view="pageBreakPreview" topLeftCell="A32" zoomScale="85" zoomScaleNormal="100" zoomScaleSheetLayoutView="85" workbookViewId="0">
      <selection activeCell="A65" sqref="A65:U65"/>
    </sheetView>
  </sheetViews>
  <sheetFormatPr defaultColWidth="9.140625" defaultRowHeight="15" outlineLevelRow="1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5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31" t="s">
        <v>62</v>
      </c>
      <c r="X1" s="131"/>
    </row>
    <row r="2" spans="1:24" s="2" customFormat="1" ht="17.25" customHeight="1" x14ac:dyDescent="0.25">
      <c r="W2" s="131"/>
      <c r="X2" s="131"/>
    </row>
    <row r="3" spans="1:24" ht="12" customHeight="1" x14ac:dyDescent="0.25">
      <c r="A3"/>
      <c r="B3"/>
      <c r="C3"/>
      <c r="D3"/>
      <c r="E3"/>
      <c r="F3"/>
      <c r="G3"/>
      <c r="H3" s="132" t="s">
        <v>1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ht="12" customHeight="1" x14ac:dyDescent="0.25">
      <c r="A4" s="3" t="s">
        <v>2</v>
      </c>
      <c r="B4"/>
      <c r="C4"/>
      <c r="D4"/>
      <c r="E4"/>
      <c r="F4"/>
      <c r="G4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s="1" customFormat="1" ht="6" customHeight="1" x14ac:dyDescent="0.25"/>
    <row r="6" spans="1:24" ht="28.5" customHeight="1" x14ac:dyDescent="0.25">
      <c r="A6" s="3" t="s">
        <v>3</v>
      </c>
      <c r="B6"/>
      <c r="C6"/>
      <c r="D6"/>
      <c r="E6"/>
      <c r="F6"/>
      <c r="G6"/>
      <c r="H6" s="118" t="s">
        <v>4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33">
        <v>2</v>
      </c>
      <c r="T8" s="133"/>
      <c r="U8" s="133"/>
      <c r="V8" s="133"/>
      <c r="W8" s="133"/>
      <c r="X8" s="133"/>
    </row>
    <row r="9" spans="1:24" s="1" customFormat="1" ht="6.75" customHeight="1" x14ac:dyDescent="0.25"/>
    <row r="10" spans="1:24" s="1" customFormat="1" ht="5.25" customHeight="1" x14ac:dyDescent="0.25">
      <c r="A10" s="120" t="s">
        <v>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34" t="s">
        <v>150</v>
      </c>
      <c r="T10" s="134"/>
      <c r="U10" s="134"/>
      <c r="V10" s="134"/>
      <c r="W10" s="134"/>
      <c r="X10" s="134"/>
    </row>
    <row r="11" spans="1:24" ht="12" customHeight="1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34"/>
      <c r="T11" s="134"/>
      <c r="U11" s="134"/>
      <c r="V11" s="134"/>
      <c r="W11" s="134"/>
      <c r="X11" s="134"/>
    </row>
    <row r="12" spans="1:24" ht="15.75" customHeigh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  <c r="T12" s="121"/>
      <c r="U12" s="121"/>
      <c r="V12" s="121"/>
      <c r="W12" s="121"/>
      <c r="X12" s="121"/>
    </row>
    <row r="13" spans="1:24" s="4" customFormat="1" ht="4.5" customHeight="1" x14ac:dyDescent="0.25"/>
    <row r="14" spans="1:24" s="1" customFormat="1" ht="12.75" customHeight="1" x14ac:dyDescent="0.25">
      <c r="A14" s="122" t="s">
        <v>88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spans="1:24" s="1" customFormat="1" ht="12" customHeight="1" x14ac:dyDescent="0.25">
      <c r="A15" s="123" t="s">
        <v>159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spans="1:24" s="1" customFormat="1" ht="12" customHeight="1" x14ac:dyDescent="0.25">
      <c r="X16" s="14" t="s">
        <v>64</v>
      </c>
    </row>
    <row r="17" spans="1:24" ht="32.25" customHeight="1" x14ac:dyDescent="0.25">
      <c r="A17" s="125" t="s">
        <v>11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5" t="s">
        <v>12</v>
      </c>
      <c r="W17" s="5" t="s">
        <v>65</v>
      </c>
      <c r="X17" s="6" t="s">
        <v>66</v>
      </c>
    </row>
    <row r="18" spans="1:24" s="1" customFormat="1" ht="27" customHeight="1" x14ac:dyDescent="0.25">
      <c r="A18" s="139" t="s">
        <v>89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</row>
    <row r="19" spans="1:24" s="1" customFormat="1" ht="12.75" customHeight="1" x14ac:dyDescent="0.25">
      <c r="A19" s="140" t="s">
        <v>90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87">
        <v>10</v>
      </c>
      <c r="W19" s="88" t="s">
        <v>17</v>
      </c>
      <c r="X19" s="88" t="s">
        <v>17</v>
      </c>
    </row>
    <row r="20" spans="1:24" s="1" customFormat="1" ht="12.75" hidden="1" customHeight="1" outlineLevel="1" x14ac:dyDescent="0.25">
      <c r="A20" s="141" t="s">
        <v>91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89"/>
      <c r="W20" s="90" t="s">
        <v>17</v>
      </c>
      <c r="X20" s="90" t="s">
        <v>17</v>
      </c>
    </row>
    <row r="21" spans="1:24" s="1" customFormat="1" ht="12.75" hidden="1" customHeight="1" outlineLevel="1" x14ac:dyDescent="0.25">
      <c r="A21" s="137" t="s">
        <v>92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91">
        <v>11</v>
      </c>
      <c r="W21" s="90" t="s">
        <v>17</v>
      </c>
      <c r="X21" s="90" t="s">
        <v>17</v>
      </c>
    </row>
    <row r="22" spans="1:24" s="1" customFormat="1" ht="12.75" hidden="1" customHeight="1" outlineLevel="1" x14ac:dyDescent="0.25">
      <c r="A22" s="137" t="s">
        <v>93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91">
        <v>12</v>
      </c>
      <c r="W22" s="90" t="s">
        <v>17</v>
      </c>
      <c r="X22" s="90" t="s">
        <v>17</v>
      </c>
    </row>
    <row r="23" spans="1:24" s="1" customFormat="1" ht="12.75" hidden="1" customHeight="1" outlineLevel="1" x14ac:dyDescent="0.25">
      <c r="A23" s="137" t="s">
        <v>94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91">
        <v>13</v>
      </c>
      <c r="W23" s="90" t="s">
        <v>17</v>
      </c>
      <c r="X23" s="90" t="s">
        <v>17</v>
      </c>
    </row>
    <row r="24" spans="1:24" s="1" customFormat="1" ht="12.75" hidden="1" customHeight="1" outlineLevel="1" x14ac:dyDescent="0.25">
      <c r="A24" s="137" t="s">
        <v>95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91">
        <v>14</v>
      </c>
      <c r="W24" s="90" t="s">
        <v>17</v>
      </c>
      <c r="X24" s="90" t="s">
        <v>17</v>
      </c>
    </row>
    <row r="25" spans="1:24" s="1" customFormat="1" ht="12.75" hidden="1" customHeight="1" outlineLevel="1" x14ac:dyDescent="0.25">
      <c r="A25" s="137" t="s">
        <v>96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91">
        <v>15</v>
      </c>
      <c r="W25" s="90" t="s">
        <v>17</v>
      </c>
      <c r="X25" s="90" t="s">
        <v>17</v>
      </c>
    </row>
    <row r="26" spans="1:24" s="1" customFormat="1" ht="12.75" customHeight="1" collapsed="1" x14ac:dyDescent="0.25">
      <c r="A26" s="148" t="s">
        <v>97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87">
        <v>20</v>
      </c>
      <c r="W26" s="85">
        <v>10430032.98</v>
      </c>
      <c r="X26" s="85">
        <v>20084683.399999999</v>
      </c>
    </row>
    <row r="27" spans="1:24" s="1" customFormat="1" ht="12.75" customHeight="1" x14ac:dyDescent="0.25">
      <c r="A27" s="141" t="s">
        <v>91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89"/>
      <c r="W27" s="90" t="s">
        <v>17</v>
      </c>
      <c r="X27" s="90" t="s">
        <v>17</v>
      </c>
    </row>
    <row r="28" spans="1:24" s="1" customFormat="1" ht="12.75" customHeight="1" x14ac:dyDescent="0.25">
      <c r="A28" s="137" t="s">
        <v>98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91">
        <v>21</v>
      </c>
      <c r="W28" s="83">
        <v>4567720.38</v>
      </c>
      <c r="X28" s="83">
        <v>18884267.809999999</v>
      </c>
    </row>
    <row r="29" spans="1:24" s="1" customFormat="1" ht="12.75" customHeight="1" x14ac:dyDescent="0.25">
      <c r="A29" s="137" t="s">
        <v>99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91">
        <v>22</v>
      </c>
      <c r="W29" s="90" t="s">
        <v>17</v>
      </c>
      <c r="X29" s="90" t="s">
        <v>17</v>
      </c>
    </row>
    <row r="30" spans="1:24" s="1" customFormat="1" ht="12.75" customHeight="1" x14ac:dyDescent="0.25">
      <c r="A30" s="137" t="s">
        <v>100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91">
        <v>23</v>
      </c>
      <c r="W30" s="83">
        <v>1097967.51</v>
      </c>
      <c r="X30" s="84">
        <v>350806.44</v>
      </c>
    </row>
    <row r="31" spans="1:24" s="1" customFormat="1" ht="12.75" customHeight="1" x14ac:dyDescent="0.25">
      <c r="A31" s="137" t="s">
        <v>101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91">
        <v>24</v>
      </c>
      <c r="W31" s="90" t="s">
        <v>17</v>
      </c>
      <c r="X31" s="90" t="s">
        <v>17</v>
      </c>
    </row>
    <row r="32" spans="1:24" s="1" customFormat="1" ht="12.75" customHeight="1" x14ac:dyDescent="0.25">
      <c r="A32" s="137" t="s">
        <v>102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91">
        <v>25</v>
      </c>
      <c r="W32" s="90" t="s">
        <v>17</v>
      </c>
      <c r="X32" s="90" t="s">
        <v>17</v>
      </c>
    </row>
    <row r="33" spans="1:24" s="1" customFormat="1" ht="12.75" customHeight="1" x14ac:dyDescent="0.25">
      <c r="A33" s="137" t="s">
        <v>103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91">
        <v>26</v>
      </c>
      <c r="W33" s="84">
        <v>553470.36</v>
      </c>
      <c r="X33" s="84">
        <v>129976.15</v>
      </c>
    </row>
    <row r="34" spans="1:24" s="1" customFormat="1" ht="12.75" customHeight="1" x14ac:dyDescent="0.25">
      <c r="A34" s="137" t="s">
        <v>104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91">
        <v>27</v>
      </c>
      <c r="W34" s="83">
        <v>4210874.7300000004</v>
      </c>
      <c r="X34" s="84">
        <v>719633</v>
      </c>
    </row>
    <row r="35" spans="1:24" s="1" customFormat="1" ht="21.75" customHeight="1" x14ac:dyDescent="0.25">
      <c r="A35" s="142" t="s">
        <v>105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87">
        <v>30</v>
      </c>
      <c r="W35" s="92">
        <v>-10430032.98</v>
      </c>
      <c r="X35" s="93">
        <v>-20084683.399999999</v>
      </c>
    </row>
    <row r="36" spans="1:24" s="1" customFormat="1" ht="22.5" customHeight="1" x14ac:dyDescent="0.25">
      <c r="A36" s="139" t="s">
        <v>106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</row>
    <row r="37" spans="1:24" s="1" customFormat="1" ht="12.75" customHeight="1" x14ac:dyDescent="0.25">
      <c r="A37" s="140" t="s">
        <v>90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87">
        <v>40</v>
      </c>
      <c r="W37" s="88" t="s">
        <v>17</v>
      </c>
      <c r="X37" s="88" t="s">
        <v>17</v>
      </c>
    </row>
    <row r="38" spans="1:24" s="1" customFormat="1" ht="12.75" hidden="1" customHeight="1" outlineLevel="1" x14ac:dyDescent="0.25">
      <c r="A38" s="141" t="s">
        <v>91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89"/>
      <c r="W38" s="90" t="s">
        <v>17</v>
      </c>
      <c r="X38" s="90" t="s">
        <v>17</v>
      </c>
    </row>
    <row r="39" spans="1:24" s="1" customFormat="1" ht="12.75" hidden="1" customHeight="1" outlineLevel="1" x14ac:dyDescent="0.25">
      <c r="A39" s="137" t="s">
        <v>107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91">
        <v>41</v>
      </c>
      <c r="W39" s="90" t="s">
        <v>17</v>
      </c>
      <c r="X39" s="90" t="s">
        <v>17</v>
      </c>
    </row>
    <row r="40" spans="1:24" s="1" customFormat="1" ht="12.75" hidden="1" customHeight="1" outlineLevel="1" x14ac:dyDescent="0.25">
      <c r="A40" s="144" t="s">
        <v>108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91">
        <v>42</v>
      </c>
      <c r="W40" s="90" t="s">
        <v>17</v>
      </c>
      <c r="X40" s="90" t="s">
        <v>17</v>
      </c>
    </row>
    <row r="41" spans="1:24" s="1" customFormat="1" ht="12.75" hidden="1" customHeight="1" outlineLevel="1" x14ac:dyDescent="0.25">
      <c r="A41" s="144" t="s">
        <v>109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91">
        <v>43</v>
      </c>
      <c r="W41" s="90" t="s">
        <v>17</v>
      </c>
      <c r="X41" s="90" t="s">
        <v>17</v>
      </c>
    </row>
    <row r="42" spans="1:24" s="1" customFormat="1" ht="12.75" hidden="1" customHeight="1" outlineLevel="1" x14ac:dyDescent="0.25">
      <c r="A42" s="137" t="s">
        <v>110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91">
        <v>44</v>
      </c>
      <c r="W42" s="90" t="s">
        <v>17</v>
      </c>
      <c r="X42" s="90" t="s">
        <v>17</v>
      </c>
    </row>
    <row r="43" spans="1:24" ht="12" hidden="1" customHeight="1" outlineLevel="1" x14ac:dyDescent="0.25">
      <c r="A43" s="145" t="s">
        <v>111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91">
        <v>45</v>
      </c>
      <c r="W43" s="90" t="s">
        <v>17</v>
      </c>
      <c r="X43" s="90" t="s">
        <v>17</v>
      </c>
    </row>
    <row r="44" spans="1:24" s="19" customFormat="1" ht="12" hidden="1" customHeight="1" outlineLevel="1" x14ac:dyDescent="0.25">
      <c r="A44" s="146" t="s">
        <v>112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94">
        <v>46</v>
      </c>
      <c r="W44" s="95" t="s">
        <v>17</v>
      </c>
      <c r="X44" s="95" t="s">
        <v>17</v>
      </c>
    </row>
    <row r="45" spans="1:24" ht="12" hidden="1" customHeight="1" outlineLevel="1" x14ac:dyDescent="0.25">
      <c r="A45" s="137" t="s">
        <v>96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91">
        <v>47</v>
      </c>
      <c r="W45" s="90" t="s">
        <v>17</v>
      </c>
      <c r="X45" s="90" t="s">
        <v>17</v>
      </c>
    </row>
    <row r="46" spans="1:24" s="1" customFormat="1" ht="12.75" customHeight="1" collapsed="1" x14ac:dyDescent="0.25">
      <c r="A46" s="140" t="s">
        <v>97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87">
        <v>50</v>
      </c>
      <c r="W46" s="88" t="s">
        <v>17</v>
      </c>
      <c r="X46" s="88" t="s">
        <v>17</v>
      </c>
    </row>
    <row r="47" spans="1:24" s="1" customFormat="1" ht="12.75" hidden="1" customHeight="1" outlineLevel="1" x14ac:dyDescent="0.25">
      <c r="A47" s="147" t="s">
        <v>91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89"/>
      <c r="W47" s="90" t="s">
        <v>17</v>
      </c>
      <c r="X47" s="90" t="s">
        <v>17</v>
      </c>
    </row>
    <row r="48" spans="1:24" s="1" customFormat="1" ht="12.75" hidden="1" customHeight="1" outlineLevel="1" x14ac:dyDescent="0.25">
      <c r="A48" s="144" t="s">
        <v>113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91">
        <v>51</v>
      </c>
      <c r="W48" s="90" t="s">
        <v>17</v>
      </c>
      <c r="X48" s="90" t="s">
        <v>17</v>
      </c>
    </row>
    <row r="49" spans="1:24" s="1" customFormat="1" ht="12.75" hidden="1" customHeight="1" outlineLevel="1" x14ac:dyDescent="0.25">
      <c r="A49" s="137" t="s">
        <v>114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91">
        <v>52</v>
      </c>
      <c r="W49" s="90" t="s">
        <v>17</v>
      </c>
      <c r="X49" s="90" t="s">
        <v>17</v>
      </c>
    </row>
    <row r="50" spans="1:24" s="1" customFormat="1" ht="12.75" hidden="1" customHeight="1" outlineLevel="1" x14ac:dyDescent="0.25">
      <c r="A50" s="137" t="s">
        <v>115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91">
        <v>53</v>
      </c>
      <c r="W50" s="90" t="s">
        <v>17</v>
      </c>
      <c r="X50" s="90" t="s">
        <v>17</v>
      </c>
    </row>
    <row r="51" spans="1:24" s="1" customFormat="1" ht="12.75" hidden="1" customHeight="1" outlineLevel="1" x14ac:dyDescent="0.25">
      <c r="A51" s="137" t="s">
        <v>116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91">
        <v>54</v>
      </c>
      <c r="W51" s="90" t="s">
        <v>17</v>
      </c>
      <c r="X51" s="90" t="s">
        <v>17</v>
      </c>
    </row>
    <row r="52" spans="1:24" s="1" customFormat="1" ht="12.75" hidden="1" customHeight="1" outlineLevel="1" x14ac:dyDescent="0.25">
      <c r="A52" s="137" t="s">
        <v>117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91">
        <v>55</v>
      </c>
      <c r="W52" s="90" t="s">
        <v>17</v>
      </c>
      <c r="X52" s="90" t="s">
        <v>17</v>
      </c>
    </row>
    <row r="53" spans="1:24" s="19" customFormat="1" ht="15" hidden="1" customHeight="1" outlineLevel="1" x14ac:dyDescent="0.25">
      <c r="A53" s="149" t="s">
        <v>118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94">
        <v>56</v>
      </c>
      <c r="W53" s="95" t="s">
        <v>17</v>
      </c>
      <c r="X53" s="95" t="s">
        <v>17</v>
      </c>
    </row>
    <row r="54" spans="1:24" s="1" customFormat="1" ht="12.75" hidden="1" customHeight="1" outlineLevel="1" x14ac:dyDescent="0.25">
      <c r="A54" s="144" t="s">
        <v>104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91">
        <v>57</v>
      </c>
      <c r="W54" s="90" t="s">
        <v>17</v>
      </c>
      <c r="X54" s="90" t="s">
        <v>17</v>
      </c>
    </row>
    <row r="55" spans="1:24" s="1" customFormat="1" ht="24.75" customHeight="1" collapsed="1" x14ac:dyDescent="0.25">
      <c r="A55" s="138" t="s">
        <v>119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87">
        <v>60</v>
      </c>
      <c r="W55" s="88" t="s">
        <v>17</v>
      </c>
      <c r="X55" s="88" t="s">
        <v>17</v>
      </c>
    </row>
    <row r="56" spans="1:24" s="1" customFormat="1" ht="12.75" customHeight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spans="1:24" s="1" customFormat="1" ht="12.7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7" t="s">
        <v>64</v>
      </c>
    </row>
    <row r="58" spans="1:24" s="1" customFormat="1" ht="34.5" customHeight="1" x14ac:dyDescent="0.25">
      <c r="A58" s="151" t="s">
        <v>11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98" t="s">
        <v>12</v>
      </c>
      <c r="W58" s="98" t="s">
        <v>65</v>
      </c>
      <c r="X58" s="99" t="s">
        <v>66</v>
      </c>
    </row>
    <row r="59" spans="1:24" s="1" customFormat="1" ht="21" customHeight="1" x14ac:dyDescent="0.25">
      <c r="A59" s="139" t="s">
        <v>120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</row>
    <row r="60" spans="1:24" s="1" customFormat="1" ht="12.75" customHeight="1" x14ac:dyDescent="0.25">
      <c r="A60" s="143" t="s">
        <v>90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87">
        <v>70</v>
      </c>
      <c r="W60" s="85">
        <v>6882457.96</v>
      </c>
      <c r="X60" s="85">
        <v>7266033.2800000003</v>
      </c>
    </row>
    <row r="61" spans="1:24" s="1" customFormat="1" ht="12.75" customHeight="1" x14ac:dyDescent="0.25">
      <c r="A61" s="147" t="s">
        <v>91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89"/>
      <c r="W61" s="90" t="s">
        <v>17</v>
      </c>
      <c r="X61" s="90" t="s">
        <v>17</v>
      </c>
    </row>
    <row r="62" spans="1:24" s="1" customFormat="1" ht="12.75" customHeight="1" x14ac:dyDescent="0.25">
      <c r="A62" s="144" t="s">
        <v>121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91">
        <v>71</v>
      </c>
      <c r="W62" s="90" t="s">
        <v>17</v>
      </c>
      <c r="X62" s="90" t="s">
        <v>17</v>
      </c>
    </row>
    <row r="63" spans="1:24" s="1" customFormat="1" ht="12.75" customHeight="1" x14ac:dyDescent="0.25">
      <c r="A63" s="144" t="s">
        <v>122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91">
        <v>72</v>
      </c>
      <c r="W63" s="90" t="s">
        <v>17</v>
      </c>
      <c r="X63" s="90" t="s">
        <v>17</v>
      </c>
    </row>
    <row r="64" spans="1:24" s="1" customFormat="1" ht="12.75" customHeight="1" x14ac:dyDescent="0.25">
      <c r="A64" s="144" t="s">
        <v>123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91">
        <v>73</v>
      </c>
      <c r="W64" s="90" t="s">
        <v>17</v>
      </c>
      <c r="X64" s="90" t="s">
        <v>17</v>
      </c>
    </row>
    <row r="65" spans="1:24" s="1" customFormat="1" ht="12.75" customHeight="1" x14ac:dyDescent="0.25">
      <c r="A65" s="144" t="s">
        <v>96</v>
      </c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91">
        <v>74</v>
      </c>
      <c r="W65" s="83">
        <v>6882457.96</v>
      </c>
      <c r="X65" s="83">
        <v>7266033.2800000003</v>
      </c>
    </row>
    <row r="66" spans="1:24" s="1" customFormat="1" ht="12.75" customHeight="1" x14ac:dyDescent="0.25">
      <c r="A66" s="143" t="s">
        <v>97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87">
        <v>80</v>
      </c>
      <c r="W66" s="85">
        <v>88483518.859999999</v>
      </c>
      <c r="X66" s="88" t="s">
        <v>17</v>
      </c>
    </row>
    <row r="67" spans="1:24" s="1" customFormat="1" ht="12.75" customHeight="1" x14ac:dyDescent="0.25">
      <c r="A67" s="147" t="s">
        <v>91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89"/>
      <c r="W67" s="90" t="s">
        <v>17</v>
      </c>
      <c r="X67" s="90" t="s">
        <v>17</v>
      </c>
    </row>
    <row r="68" spans="1:24" s="1" customFormat="1" ht="12.75" customHeight="1" x14ac:dyDescent="0.25">
      <c r="A68" s="137" t="s">
        <v>124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91">
        <v>81</v>
      </c>
      <c r="W68" s="90" t="s">
        <v>17</v>
      </c>
      <c r="X68" s="90" t="s">
        <v>17</v>
      </c>
    </row>
    <row r="69" spans="1:24" s="1" customFormat="1" ht="24" customHeight="1" x14ac:dyDescent="0.25">
      <c r="A69" s="137" t="s">
        <v>125</v>
      </c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91">
        <v>82</v>
      </c>
      <c r="W69" s="90" t="s">
        <v>17</v>
      </c>
      <c r="X69" s="90" t="s">
        <v>17</v>
      </c>
    </row>
    <row r="70" spans="1:24" s="1" customFormat="1" ht="23.25" customHeight="1" x14ac:dyDescent="0.25">
      <c r="A70" s="137" t="s">
        <v>126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91">
        <v>83</v>
      </c>
      <c r="W70" s="90" t="s">
        <v>17</v>
      </c>
      <c r="X70" s="90" t="s">
        <v>17</v>
      </c>
    </row>
    <row r="71" spans="1:24" ht="12" customHeight="1" x14ac:dyDescent="0.25">
      <c r="A71" s="137" t="s">
        <v>127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91">
        <v>84</v>
      </c>
      <c r="W71" s="83">
        <v>88483518.859999999</v>
      </c>
      <c r="X71" s="90" t="s">
        <v>17</v>
      </c>
    </row>
    <row r="72" spans="1:24" ht="12" customHeight="1" x14ac:dyDescent="0.25">
      <c r="A72" s="150" t="s">
        <v>128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87">
        <v>90</v>
      </c>
      <c r="W72" s="100">
        <v>-81601060.900000006</v>
      </c>
      <c r="X72" s="85">
        <v>7266033.2800000003</v>
      </c>
    </row>
    <row r="73" spans="1:24" s="1" customFormat="1" ht="32.25" customHeight="1" x14ac:dyDescent="0.25">
      <c r="A73" s="150" t="s">
        <v>129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87">
        <v>100</v>
      </c>
      <c r="W73" s="101">
        <v>-92031093.879999995</v>
      </c>
      <c r="X73" s="102">
        <v>-12818650.119999999</v>
      </c>
    </row>
    <row r="74" spans="1:24" s="1" customFormat="1" ht="18" customHeight="1" x14ac:dyDescent="0.25">
      <c r="A74" s="138" t="s">
        <v>130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91">
        <v>110</v>
      </c>
      <c r="W74" s="83">
        <v>92349084.469999999</v>
      </c>
      <c r="X74" s="83">
        <v>107888283.06</v>
      </c>
    </row>
    <row r="75" spans="1:24" s="1" customFormat="1" ht="18" customHeight="1" x14ac:dyDescent="0.25">
      <c r="A75" s="138" t="s">
        <v>131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91">
        <v>120</v>
      </c>
      <c r="W75" s="84">
        <v>317990.59000000003</v>
      </c>
      <c r="X75" s="83">
        <v>95069632.939999998</v>
      </c>
    </row>
    <row r="76" spans="1:24" s="1" customFormat="1" ht="18" customHeight="1" x14ac:dyDescent="0.25">
      <c r="W76" s="31"/>
    </row>
    <row r="77" spans="1:24" s="1" customFormat="1" ht="12.75" customHeight="1" x14ac:dyDescent="0.25">
      <c r="A77" s="3" t="s">
        <v>56</v>
      </c>
      <c r="H77" s="136" t="s">
        <v>163</v>
      </c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03"/>
      <c r="W77" s="104"/>
      <c r="X77" s="103"/>
    </row>
    <row r="78" spans="1:24" s="1" customFormat="1" ht="10.5" customHeight="1" x14ac:dyDescent="0.25">
      <c r="H78" s="135" t="s">
        <v>57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03"/>
      <c r="W78" s="105" t="s">
        <v>58</v>
      </c>
      <c r="X78" s="103"/>
    </row>
    <row r="79" spans="1:24" s="1" customFormat="1" ht="12.75" customHeight="1" x14ac:dyDescent="0.25">
      <c r="A79" s="3" t="s">
        <v>87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3"/>
      <c r="W79" s="104"/>
      <c r="X79" s="103"/>
    </row>
    <row r="80" spans="1:24" s="1" customFormat="1" ht="9.75" customHeight="1" x14ac:dyDescent="0.25">
      <c r="H80" s="108" t="s">
        <v>57</v>
      </c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W80" s="11" t="s">
        <v>58</v>
      </c>
    </row>
    <row r="81" spans="2:2" s="1" customFormat="1" ht="12.75" customHeight="1" x14ac:dyDescent="0.25">
      <c r="B81" s="2" t="s">
        <v>61</v>
      </c>
    </row>
    <row r="82" spans="2:2" s="1" customFormat="1" ht="12.75" customHeight="1" x14ac:dyDescent="0.25"/>
    <row r="83" spans="2:2" s="1" customFormat="1" ht="12.75" customHeight="1" x14ac:dyDescent="0.25"/>
  </sheetData>
  <mergeCells count="68">
    <mergeCell ref="A54:U54"/>
    <mergeCell ref="A72:U72"/>
    <mergeCell ref="A73:U73"/>
    <mergeCell ref="A61:U61"/>
    <mergeCell ref="A62:U62"/>
    <mergeCell ref="A63:U63"/>
    <mergeCell ref="A64:U64"/>
    <mergeCell ref="A65:U65"/>
    <mergeCell ref="A66:U66"/>
    <mergeCell ref="A67:U67"/>
    <mergeCell ref="A68:U68"/>
    <mergeCell ref="A69:U69"/>
    <mergeCell ref="A55:U55"/>
    <mergeCell ref="A58:U58"/>
    <mergeCell ref="A24:U24"/>
    <mergeCell ref="A25:U25"/>
    <mergeCell ref="A26:U26"/>
    <mergeCell ref="A27:U27"/>
    <mergeCell ref="A28:U28"/>
    <mergeCell ref="A59:X59"/>
    <mergeCell ref="A60:U60"/>
    <mergeCell ref="A40:U40"/>
    <mergeCell ref="A41:U41"/>
    <mergeCell ref="A42:U42"/>
    <mergeCell ref="A43:U43"/>
    <mergeCell ref="A44:U44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35:U35"/>
    <mergeCell ref="A36:X36"/>
    <mergeCell ref="A37:U37"/>
    <mergeCell ref="A38:U38"/>
    <mergeCell ref="A39:U39"/>
    <mergeCell ref="A30:U30"/>
    <mergeCell ref="A31:U31"/>
    <mergeCell ref="A32:U32"/>
    <mergeCell ref="A33:U33"/>
    <mergeCell ref="A34:U34"/>
    <mergeCell ref="A29:U29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20:U20"/>
    <mergeCell ref="A21:U21"/>
    <mergeCell ref="A22:U22"/>
    <mergeCell ref="A23:U23"/>
    <mergeCell ref="H78:U78"/>
    <mergeCell ref="H80:U80"/>
    <mergeCell ref="H77:U77"/>
    <mergeCell ref="A70:U70"/>
    <mergeCell ref="A71:U71"/>
    <mergeCell ref="A74:U74"/>
    <mergeCell ref="A75:U7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8"/>
  <sheetViews>
    <sheetView tabSelected="1" view="pageBreakPreview" zoomScale="115" zoomScaleNormal="100" zoomScaleSheetLayoutView="115" workbookViewId="0">
      <selection activeCell="Q17" sqref="Q17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64" t="s">
        <v>132</v>
      </c>
      <c r="T2" s="164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65" t="s">
        <v>133</v>
      </c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</row>
    <row r="6" spans="1:73" s="1" customFormat="1" ht="11.25" hidden="1" customHeight="1" x14ac:dyDescent="0.25"/>
    <row r="7" spans="1:73" s="1" customFormat="1" ht="20.25" customHeight="1" x14ac:dyDescent="0.25">
      <c r="BO7" s="20" t="s">
        <v>134</v>
      </c>
      <c r="BP7" s="20"/>
    </row>
    <row r="8" spans="1:73" s="1" customFormat="1" ht="12" customHeight="1" x14ac:dyDescent="0.25">
      <c r="B8" s="21" t="s">
        <v>135</v>
      </c>
      <c r="C8" s="21"/>
      <c r="D8" s="21"/>
      <c r="E8" s="21"/>
      <c r="M8" s="178" t="s">
        <v>1</v>
      </c>
      <c r="N8" s="178"/>
      <c r="O8" s="178"/>
      <c r="P8" s="178"/>
      <c r="Q8" s="17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5"/>
    </row>
    <row r="9" spans="1:73" s="1" customFormat="1" ht="8.25" customHeight="1" x14ac:dyDescent="0.25"/>
    <row r="10" spans="1:73" s="1" customFormat="1" ht="21" customHeight="1" x14ac:dyDescent="0.25">
      <c r="G10" s="179" t="s">
        <v>136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</row>
    <row r="11" spans="1:73" s="1" customFormat="1" ht="21" customHeight="1" x14ac:dyDescent="0.25">
      <c r="G11" s="179" t="s">
        <v>160</v>
      </c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</row>
    <row r="12" spans="1:73" s="1" customFormat="1" ht="11.25" customHeight="1" thickBot="1" x14ac:dyDescent="0.3">
      <c r="T12" s="32" t="s">
        <v>64</v>
      </c>
      <c r="BS12" s="22"/>
      <c r="BT12" s="22"/>
      <c r="BU12" s="22" t="s">
        <v>137</v>
      </c>
    </row>
    <row r="13" spans="1:73" s="1" customFormat="1" ht="18" customHeight="1" x14ac:dyDescent="0.25">
      <c r="A13" s="166" t="s">
        <v>145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9" t="s">
        <v>138</v>
      </c>
      <c r="N13" s="170"/>
      <c r="O13" s="173" t="s">
        <v>139</v>
      </c>
      <c r="P13" s="173"/>
      <c r="Q13" s="173"/>
      <c r="R13" s="173"/>
      <c r="S13" s="174" t="s">
        <v>81</v>
      </c>
      <c r="T13" s="176" t="s">
        <v>140</v>
      </c>
    </row>
    <row r="14" spans="1:73" s="1" customFormat="1" ht="21.75" customHeight="1" x14ac:dyDescent="0.25">
      <c r="A14" s="16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71"/>
      <c r="N14" s="172"/>
      <c r="O14" s="40" t="s">
        <v>49</v>
      </c>
      <c r="P14" s="40" t="s">
        <v>146</v>
      </c>
      <c r="Q14" s="41" t="s">
        <v>141</v>
      </c>
      <c r="R14" s="41" t="s">
        <v>147</v>
      </c>
      <c r="S14" s="175"/>
      <c r="T14" s="177"/>
    </row>
    <row r="15" spans="1:73" s="1" customFormat="1" ht="18" customHeight="1" x14ac:dyDescent="0.25">
      <c r="A15" s="161">
        <v>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2">
        <v>2</v>
      </c>
      <c r="N15" s="163"/>
      <c r="O15" s="42">
        <v>3</v>
      </c>
      <c r="P15" s="42">
        <v>4</v>
      </c>
      <c r="Q15" s="43">
        <v>5</v>
      </c>
      <c r="R15" s="43">
        <v>6</v>
      </c>
      <c r="S15" s="43">
        <v>7</v>
      </c>
      <c r="T15" s="44">
        <v>8</v>
      </c>
    </row>
    <row r="16" spans="1:73" ht="23.25" customHeight="1" x14ac:dyDescent="0.25">
      <c r="A16" s="152" t="s">
        <v>152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3">
        <v>110</v>
      </c>
      <c r="N16" s="154"/>
      <c r="O16" s="67">
        <v>106050</v>
      </c>
      <c r="P16" s="68" t="s">
        <v>17</v>
      </c>
      <c r="Q16" s="69">
        <v>-13458</v>
      </c>
      <c r="R16" s="70">
        <f>O16+Q16</f>
        <v>92592</v>
      </c>
      <c r="S16" s="70" t="s">
        <v>17</v>
      </c>
      <c r="T16" s="71">
        <f>R16</f>
        <v>92592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52" t="s">
        <v>148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3">
        <v>160</v>
      </c>
      <c r="N17" s="154"/>
      <c r="O17" s="70">
        <v>0</v>
      </c>
      <c r="P17" s="70" t="s">
        <v>17</v>
      </c>
      <c r="Q17" s="69">
        <v>-10065</v>
      </c>
      <c r="R17" s="70">
        <f>O17+Q17</f>
        <v>-10065</v>
      </c>
      <c r="S17" s="69" t="s">
        <v>17</v>
      </c>
      <c r="T17" s="72">
        <f>R17</f>
        <v>-10065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56" t="s">
        <v>161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7">
        <v>200</v>
      </c>
      <c r="N18" s="158"/>
      <c r="O18" s="73">
        <v>106050</v>
      </c>
      <c r="P18" s="73" t="s">
        <v>17</v>
      </c>
      <c r="Q18" s="74">
        <f>Q16+Q17</f>
        <v>-23523</v>
      </c>
      <c r="R18" s="74">
        <f>O18+Q18</f>
        <v>82527</v>
      </c>
      <c r="S18" s="73" t="s">
        <v>17</v>
      </c>
      <c r="T18" s="75">
        <f>R18</f>
        <v>82527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52" t="s">
        <v>149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9">
        <v>60</v>
      </c>
      <c r="N19" s="160"/>
      <c r="O19" s="67"/>
      <c r="P19" s="68" t="s">
        <v>17</v>
      </c>
      <c r="Q19" s="76">
        <v>-3737</v>
      </c>
      <c r="R19" s="76">
        <f>O19+Q19</f>
        <v>-3737</v>
      </c>
      <c r="S19" s="70" t="s">
        <v>17</v>
      </c>
      <c r="T19" s="77">
        <f>R19</f>
        <v>-3737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52" t="s">
        <v>162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3">
        <v>100</v>
      </c>
      <c r="N20" s="154"/>
      <c r="O20" s="67">
        <v>106050</v>
      </c>
      <c r="P20" s="68" t="s">
        <v>17</v>
      </c>
      <c r="Q20" s="69">
        <v>-8500</v>
      </c>
      <c r="R20" s="70">
        <f>O20+Q20</f>
        <v>97550</v>
      </c>
      <c r="S20" s="70" t="s">
        <v>17</v>
      </c>
      <c r="T20" s="71">
        <f>R20</f>
        <v>97550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23" t="s">
        <v>56</v>
      </c>
      <c r="D23" s="23"/>
      <c r="E23" s="23"/>
      <c r="F23" s="23"/>
      <c r="G23" s="23"/>
      <c r="H23" s="23"/>
      <c r="I23" s="23"/>
      <c r="L23" s="155" t="s">
        <v>163</v>
      </c>
      <c r="M23" s="155"/>
      <c r="N23" s="155"/>
      <c r="O23" s="155"/>
      <c r="P23" s="47"/>
      <c r="Q23" s="46"/>
      <c r="R23" s="47"/>
      <c r="S23" s="47"/>
      <c r="W23" s="50"/>
      <c r="X23" s="50"/>
      <c r="Y23" s="50"/>
      <c r="Z23" s="50"/>
      <c r="AA23" s="50"/>
      <c r="AB23" s="50"/>
      <c r="AC23" s="50"/>
      <c r="AD23" s="30"/>
      <c r="AE23" s="30"/>
      <c r="AF23" s="30"/>
      <c r="AG23" s="30"/>
    </row>
    <row r="24" spans="1:73" s="1" customFormat="1" ht="11.25" customHeight="1" x14ac:dyDescent="0.25">
      <c r="L24" s="107" t="s">
        <v>57</v>
      </c>
      <c r="M24" s="107"/>
      <c r="N24" s="107"/>
      <c r="O24" s="107"/>
      <c r="P24" s="49"/>
      <c r="Q24" s="24" t="s">
        <v>58</v>
      </c>
      <c r="R24" s="49"/>
      <c r="S24" s="49"/>
      <c r="W24" s="51"/>
      <c r="X24" s="51"/>
      <c r="Y24" s="51"/>
      <c r="Z24" s="51"/>
      <c r="AA24" s="51"/>
      <c r="AB24" s="51"/>
      <c r="AC24" s="51"/>
      <c r="AD24" s="30"/>
      <c r="AE24" s="30"/>
      <c r="AF24" s="30"/>
      <c r="AG24" s="30"/>
    </row>
    <row r="25" spans="1:73" s="1" customFormat="1" ht="11.25" customHeight="1" x14ac:dyDescent="0.25">
      <c r="L25" s="103"/>
      <c r="M25" s="103"/>
      <c r="N25" s="103"/>
      <c r="O25" s="103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73" s="1" customFormat="1" ht="11.25" customHeight="1" x14ac:dyDescent="0.25">
      <c r="C26" s="25" t="s">
        <v>142</v>
      </c>
      <c r="L26" s="103"/>
      <c r="M26" s="103"/>
      <c r="N26" s="155" t="s">
        <v>60</v>
      </c>
      <c r="O26" s="155"/>
      <c r="P26" s="48"/>
      <c r="Q26" s="46"/>
      <c r="R26" s="48"/>
      <c r="S26" s="48"/>
      <c r="T26" s="48"/>
      <c r="U26" s="48"/>
      <c r="V26" s="48"/>
      <c r="W26" s="48"/>
      <c r="X26" s="30"/>
      <c r="Y26" s="30"/>
      <c r="Z26" s="30"/>
      <c r="AA26" s="50"/>
      <c r="AB26" s="50"/>
      <c r="AC26" s="50"/>
      <c r="AD26" s="50"/>
      <c r="AE26" s="50"/>
      <c r="AF26" s="50"/>
      <c r="AG26" s="50"/>
    </row>
    <row r="27" spans="1:73" s="1" customFormat="1" ht="12" customHeight="1" x14ac:dyDescent="0.25">
      <c r="C27" s="26"/>
      <c r="D27" s="26"/>
      <c r="E27" s="26"/>
      <c r="F27" s="26"/>
      <c r="G27" s="26"/>
      <c r="H27" s="26"/>
      <c r="I27" s="26"/>
      <c r="L27" s="49" t="s">
        <v>57</v>
      </c>
      <c r="N27" s="49" t="s">
        <v>57</v>
      </c>
      <c r="O27" s="49"/>
      <c r="P27" s="49"/>
      <c r="Q27" s="24" t="s">
        <v>58</v>
      </c>
      <c r="R27" s="49"/>
      <c r="S27" s="49"/>
      <c r="T27" s="49"/>
      <c r="U27" s="49"/>
      <c r="V27" s="49"/>
      <c r="W27" s="52"/>
      <c r="X27" s="30"/>
      <c r="Y27" s="30"/>
      <c r="Z27" s="30"/>
      <c r="AA27" s="51"/>
      <c r="AB27" s="51"/>
      <c r="AC27" s="51"/>
      <c r="AD27" s="51"/>
      <c r="AE27" s="51"/>
      <c r="AF27" s="51"/>
      <c r="AG27" s="51"/>
    </row>
    <row r="28" spans="1:73" x14ac:dyDescent="0.25"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</sheetData>
  <mergeCells count="24">
    <mergeCell ref="A15:L15"/>
    <mergeCell ref="M15:N15"/>
    <mergeCell ref="S2:T2"/>
    <mergeCell ref="AZ5:BR5"/>
    <mergeCell ref="A13:L14"/>
    <mergeCell ref="M13:N14"/>
    <mergeCell ref="O13:R13"/>
    <mergeCell ref="S13:S14"/>
    <mergeCell ref="T13:T14"/>
    <mergeCell ref="M8:Q8"/>
    <mergeCell ref="G10:T10"/>
    <mergeCell ref="G11:T11"/>
    <mergeCell ref="A16:L16"/>
    <mergeCell ref="M16:N16"/>
    <mergeCell ref="N26:O26"/>
    <mergeCell ref="L23:O23"/>
    <mergeCell ref="A18:L18"/>
    <mergeCell ref="M18:N18"/>
    <mergeCell ref="A17:L17"/>
    <mergeCell ref="M17:N17"/>
    <mergeCell ref="A19:L19"/>
    <mergeCell ref="M19:N19"/>
    <mergeCell ref="M20:N20"/>
    <mergeCell ref="A20:L20"/>
  </mergeCells>
  <pageMargins left="0.7" right="0.7" top="0.75" bottom="0.75" header="0.3" footer="0.3"/>
  <pageSetup paperSize="9" fitToHeight="0" orientation="landscape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ДДС</vt:lpstr>
      <vt:lpstr>Капитал</vt:lpstr>
      <vt:lpstr>Баланс!Область_печати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2018-11-15T12:08:29Z</dcterms:modified>
</cp:coreProperties>
</file>