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/>
  </bookViews>
  <sheets>
    <sheet name="ББ" sheetId="1" r:id="rId1"/>
    <sheet name="ОПУ" sheetId="3" r:id="rId2"/>
    <sheet name="ОСК" sheetId="5" r:id="rId3"/>
    <sheet name="ДДС" sheetId="9" r:id="rId4"/>
  </sheets>
  <definedNames>
    <definedName name="_xlnm.Print_Area" localSheetId="1">ОПУ!$A$1:$AE$66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41" i="9" l="1"/>
  <c r="Y57" i="9" l="1"/>
  <c r="Y70" i="9" s="1"/>
  <c r="Y27" i="9"/>
  <c r="Y16" i="9"/>
  <c r="Y8" i="9"/>
  <c r="Y25" i="9" l="1"/>
  <c r="Y55" i="9"/>
  <c r="AD63" i="9"/>
  <c r="AD57" i="9"/>
  <c r="AD70" i="9" s="1"/>
  <c r="AD41" i="9"/>
  <c r="AD27" i="9"/>
  <c r="AD16" i="9"/>
  <c r="AD8" i="9"/>
  <c r="AD55" i="9" l="1"/>
  <c r="Y73" i="9"/>
  <c r="Y75" i="9" s="1"/>
  <c r="AB76" i="9" s="1"/>
  <c r="AD25" i="9"/>
  <c r="AD73" i="9" s="1"/>
  <c r="AD75" i="9" s="1"/>
  <c r="AW42" i="5"/>
  <c r="AW40" i="5"/>
  <c r="AW37" i="5"/>
  <c r="AW24" i="5"/>
  <c r="AW12" i="5"/>
  <c r="AW11" i="5"/>
  <c r="AW10" i="5"/>
  <c r="AW8" i="5"/>
  <c r="Z9" i="3" l="1"/>
  <c r="Z12" i="3" s="1"/>
  <c r="Z18" i="3" s="1"/>
  <c r="Z20" i="3" s="1"/>
  <c r="Z22" i="3" s="1"/>
  <c r="Z43" i="3" s="1"/>
  <c r="Z46" i="3"/>
  <c r="Z45" i="3" l="1"/>
  <c r="Z49" i="3" s="1"/>
  <c r="I84" i="1"/>
  <c r="I86" i="1" s="1"/>
  <c r="I61" i="1"/>
  <c r="I43" i="1"/>
  <c r="I21" i="1"/>
  <c r="I22" i="1" s="1"/>
  <c r="I44" i="1" l="1"/>
  <c r="I87" i="1"/>
  <c r="I88" i="1" l="1"/>
  <c r="R9" i="3"/>
  <c r="R12" i="3" s="1"/>
  <c r="R18" i="3" l="1"/>
  <c r="R20" i="3" s="1"/>
  <c r="R22" i="3" s="1"/>
  <c r="R43" i="3" l="1"/>
  <c r="R46" i="3" l="1"/>
  <c r="R23" i="3"/>
  <c r="AN56" i="5" l="1"/>
  <c r="AV71" i="5"/>
  <c r="AV44" i="5"/>
  <c r="AV43" i="5" s="1"/>
  <c r="R45" i="3"/>
  <c r="AH45" i="3" s="1"/>
  <c r="AN44" i="5" l="1"/>
  <c r="R49" i="3"/>
  <c r="AW71" i="5"/>
  <c r="AV56" i="5"/>
  <c r="AW56" i="5" s="1"/>
  <c r="AV72" i="5" l="1"/>
  <c r="AW44" i="5"/>
  <c r="AN43" i="5"/>
  <c r="AW43" i="5" l="1"/>
  <c r="AN72" i="5"/>
  <c r="AW72" i="5" l="1"/>
  <c r="AX73" i="5" s="1"/>
</calcChain>
</file>

<file path=xl/sharedStrings.xml><?xml version="1.0" encoding="utf-8"?>
<sst xmlns="http://schemas.openxmlformats.org/spreadsheetml/2006/main" count="862" uniqueCount="242">
  <si>
    <t>Активы</t>
  </si>
  <si>
    <t>На конец отчетного периода</t>
  </si>
  <si>
    <t>На начало отчетного периода</t>
  </si>
  <si>
    <t>1</t>
  </si>
  <si>
    <t>2</t>
  </si>
  <si>
    <t>3</t>
  </si>
  <si>
    <t>4</t>
  </si>
  <si>
    <t>I. Краткосрочные активы</t>
  </si>
  <si>
    <t>Денежные средства и их эквиваленты</t>
  </si>
  <si>
    <t>Краткосрочные финансовые активы, оцениваемые по амортизированной стоимости</t>
  </si>
  <si>
    <t>-</t>
  </si>
  <si>
    <t>Краткосрочные финансовые активы, оцениваемые по справедливой стоимости через прочий совокупный доход</t>
  </si>
  <si>
    <t>Краткосрочные финансовые активы, учитываемые по справедливой стоимости через прибыли или убытки</t>
  </si>
  <si>
    <t>Краткосрочные производные финансовые инструменты</t>
  </si>
  <si>
    <t>Прочие краткосрочные финансовые активы</t>
  </si>
  <si>
    <t>Краткосрочная торговая и прочая дебиторская задолженность</t>
  </si>
  <si>
    <t>Краткосрочная дебиторская задолженность по аренде</t>
  </si>
  <si>
    <t>Краткосрочные активы по договорам с покупателями</t>
  </si>
  <si>
    <t>Текущий подоходный налог</t>
  </si>
  <si>
    <t>Запасы</t>
  </si>
  <si>
    <t>Биологические активы</t>
  </si>
  <si>
    <t>Прочие краткосрочные активы</t>
  </si>
  <si>
    <t>Итого краткосрочных активов (сумма строк с 010 по 022)</t>
  </si>
  <si>
    <t>Активы (или выбывающие группы), предназначенные для продажи</t>
  </si>
  <si>
    <t>II. Долгосрочные активы</t>
  </si>
  <si>
    <t>Долгосрочные финансовые активы, оцениваемые по амортизированной стоимости</t>
  </si>
  <si>
    <t>Долгосрочные финансовые активы, оцениваемые по справедливой стоимости через прочий совокупный доход</t>
  </si>
  <si>
    <t>Долгосрочные финансовые активы, учитываемые по справедливой стоимости через прибыли или убытки</t>
  </si>
  <si>
    <t>Долгосрочные производные финансовые инструменты</t>
  </si>
  <si>
    <t>Инвестиции, учитываемые по первоначальной стоимости</t>
  </si>
  <si>
    <t>Инвестиции, учитываемые методом долевого участия</t>
  </si>
  <si>
    <t>Прочие долгосрочные финансовые активы</t>
  </si>
  <si>
    <t>Долгосрочная торговая и прочая дебиторская задолженность</t>
  </si>
  <si>
    <t>Долгосрочная дебиторская задолженность по аренде</t>
  </si>
  <si>
    <t>Долгосрочные активы по договорам с покупателями</t>
  </si>
  <si>
    <t>Инвестиционное имущество</t>
  </si>
  <si>
    <t>Основные средства</t>
  </si>
  <si>
    <t>Актив в форме права пользования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</si>
  <si>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</si>
  <si>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</si>
  <si>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</si>
  <si>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</si>
  <si>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 (сумма строк с 110 по 127)</t>
  </si>
  <si>
    <t>БАЛАНС (строка 100 + строка 101 + строка 200)</t>
  </si>
  <si>
    <t>Обязательство и капитал</t>
  </si>
  <si>
    <t>III. Краткосрочные обязательства</t>
  </si>
  <si>
    <t>Краткосрочные финансовые обязательства, оцениваемые по амортизированной стоимости</t>
  </si>
  <si>
    <t>Краткосрочные финансовые обязательства, оцениваемые по справедливой стоимости через прибыль или убыток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</si>
  <si>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</si>
  <si>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</si>
  <si>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 оценочные обязательства</t>
  </si>
  <si>
    <t>Текущие налоговые обязательства по подоходному налогу</t>
  </si>
  <si>
    <t>Вознаграждения работникам</t>
  </si>
  <si>
    <t>Краткосрочная задолженность по аренде</t>
  </si>
  <si>
    <t>Краткосрочные обязательства по договорам покупателями</t>
  </si>
  <si>
    <t>Государственные субсидии</t>
  </si>
  <si>
    <t>Дивиденды к оплате</t>
  </si>
  <si>
    <t>Прочие краткосрочные обязательства</t>
  </si>
  <si>
    <t>Итого краткосрочных обязательств (сумма строк с 210 по 222)</t>
  </si>
  <si>
    <t>Обязательства выбывающих групп, предназначенных для продажи</t>
  </si>
  <si>
    <t>IV. Долгосрочные обязательства</t>
  </si>
  <si>
    <t>Долгосрочные финансовые обязательства, оцениваемые по амортизированной стоимости</t>
  </si>
  <si>
    <t>Долгосрочные финансовые обязательства, оцениваемые по справедливой стоимости через прибыль или убыток</t>
  </si>
  <si>
    <t/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</si>
  <si>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</si>
  <si>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</si>
  <si>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оценочные обязательства</t>
  </si>
  <si>
    <t>Отложенные налоговые обязательства</t>
  </si>
  <si>
    <t>Долгосрочная задолженность по аренде</t>
  </si>
  <si>
    <t>Долгосрочные обязательства по договорам с покупателями</t>
  </si>
  <si>
    <t>Прочие долгосрочные обязательства</t>
  </si>
  <si>
    <t>Итого долгосрочных обязательств (сумма строк с 310 по 321)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</si>
  <si>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</si>
  <si>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</si>
  <si>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</si>
  <si>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</si>
  <si>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Компоненты прочего совокупного дохода</t>
  </si>
  <si>
    <t>Нераспределенная прибыль (непокрытый убыток)</t>
  </si>
  <si>
    <t>Прочий капитал</t>
  </si>
  <si>
    <t>Итого капитал, относимый на собственников (сумма строк с 410 по 415)</t>
  </si>
  <si>
    <t>Доля неконтролирующих собственников</t>
  </si>
  <si>
    <t>Всего капитал (строка 420 + строка 421)</t>
  </si>
  <si>
    <t>БАЛАНС (строка 300 + строка 301 + строка 400 + строка 500)</t>
  </si>
  <si>
    <t>Руководитель</t>
  </si>
  <si>
    <t>Танаев Э. М.</t>
  </si>
  <si>
    <t>(фамилия, имя, отчество (при его наличии))</t>
  </si>
  <si>
    <t>(подпись)</t>
  </si>
  <si>
    <t>Главный бухгалтер</t>
  </si>
  <si>
    <t>Наименование показателей</t>
  </si>
  <si>
    <t>За отчетный период</t>
  </si>
  <si>
    <t>За предыдущий период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</si>
  <si>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</si>
  <si>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</si>
  <si>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</si>
  <si>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</si>
  <si>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Административные расходы</t>
  </si>
  <si>
    <t>Итого операционная прибыль (убыток) (+/- строки с 012 по 014)</t>
  </si>
  <si>
    <t>Финансовые доходы</t>
  </si>
  <si>
    <t>Финансовые расходы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</si>
  <si>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</si>
  <si>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Прочие доходы</t>
  </si>
  <si>
    <t>Прочие расходы</t>
  </si>
  <si>
    <t>Прибыль (убыток) до налогообложения (+/- строки с 020 по 025)</t>
  </si>
  <si>
    <t>Расходы (-) (доходы (+)) по подоходному налогу</t>
  </si>
  <si>
    <t>Прибыль (убыток) после налогообложения от продолжающейся деятельности (строка 100 + строка 101)</t>
  </si>
  <si>
    <t>Прибыль (убыток) после налогообложения от прекращенной деятельности</t>
  </si>
  <si>
    <t>Прибыль за год (строка 200 + строка 201) относимая на:</t>
  </si>
  <si>
    <t>собственников материнской организации</t>
  </si>
  <si>
    <t>долю неконтролирующих собственников</t>
  </si>
  <si>
    <t>Прочий совокупный доход, всего (сумма 420 и 440):</t>
  </si>
  <si>
    <t>в том числе:</t>
  </si>
  <si>
    <t>переоценка долговых финансовых инструментов, оцениваемых по справедливой стоимости через прочий совокупный доход</t>
  </si>
  <si>
    <t>доля в прочем совокупном доходе (убытке) ассоциированных организаций и совместной деятельности, учитываемых по методу долевого участия</t>
  </si>
  <si>
    <t>эффект изменения в ставке подоходного налога на отсроченный налог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</si>
  <si>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</si>
  <si>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</si>
  <si>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</si>
  <si>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прочего совокупного дохода</t>
  </si>
  <si>
    <t>корректировка при реклассификации в составе прибыли (убытка)</t>
  </si>
  <si>
    <t>налоговый эффект компонентов прочего совокупного дохода</t>
  </si>
  <si>
    <t>Итого прочий совокупный доход, подлежащий реклассификации в доходы или расходы в последующие периоды (за вычетом налога на прибыль) (сумма строк с 410 по 418)</t>
  </si>
  <si>
    <t>переоценка основных средств и нематериальных активов</t>
  </si>
  <si>
    <t>актуарные прибыли (убытки) по пенсионным обязательствам</t>
  </si>
  <si>
    <t>переоценка долевых финансовых инструментов, оцениваемых по справедливой стоимости через прочий совокупный доход</t>
  </si>
  <si>
    <t>Итого прочий совокупный доход не подлежащий реклассификации в доходы или расходы в последующие периоды (за вычетом налога на прибыль) (сумма строк с 431 по 435)</t>
  </si>
  <si>
    <t>Общий совокупный доход (строка 300 + строка 400)</t>
  </si>
  <si>
    <t>Общий совокупный доход, относимый на:</t>
  </si>
  <si>
    <t>доля неконтролирующих собственников</t>
  </si>
  <si>
    <t>Прибыль на акцию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</si>
  <si>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</si>
  <si>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</si>
  <si>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</si>
  <si>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</si>
  <si>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Наименование компонентов</t>
  </si>
  <si>
    <t>Капитал, относимый на собственников</t>
  </si>
  <si>
    <t>Доля неконтроли- рующих собственников</t>
  </si>
  <si>
    <t>Итого капитал</t>
  </si>
  <si>
    <t>Нераспределен- ная прибыль</t>
  </si>
  <si>
    <t>5</t>
  </si>
  <si>
    <t>6</t>
  </si>
  <si>
    <t>7</t>
  </si>
  <si>
    <t>8</t>
  </si>
  <si>
    <t>9</t>
  </si>
  <si>
    <t>10</t>
  </si>
  <si>
    <t>Сальдо на 1 января предыдущего года</t>
  </si>
  <si>
    <t>Изменение в учетной политике</t>
  </si>
  <si>
    <t>Пересчитанное сальдо   (строка 010+/-строка 011)</t>
  </si>
  <si>
    <t>Общий совокупный доход, всего(строка 210 + строка 220):</t>
  </si>
  <si>
    <t>Прибыль (убыток) за год</t>
  </si>
  <si>
    <t>Прочий совокупный доход, всего (сумма строк с 221 по 229):</t>
  </si>
  <si>
    <t>переоценка долговых финансовых инструментов, оцениваемых по справедливой стоимости через прочий совокупный доход (за минусом налогового эффекта)</t>
  </si>
  <si>
    <t>переоценка долевых финансовых инструментов, оцениваемых по справедливой стоимости через прочий совокупный доход (за минусом налогового эффекта)</t>
  </si>
  <si>
    <t>переоценка основных средств и нематериальных активов (за минусом налогового эффекта)</t>
  </si>
  <si>
    <t>хеджирование денежных потоков (за минусом налогового эффекта)</t>
  </si>
  <si>
    <t>курсовая разница по инвестициям в зарубежные 
организации</t>
  </si>
  <si>
    <t>Операции с собственниками, всего (сумма строк с 310 по 318):</t>
  </si>
  <si>
    <t>Вознаграждения работников акциями: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</si>
  <si>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</si>
  <si>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</si>
  <si>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</si>
  <si>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</si>
  <si>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Выпуск собственных долевых инструментов (акций)</t>
  </si>
  <si>
    <t>Выпуск долевых инструментов связанный с объединением бизнеса</t>
  </si>
  <si>
    <t>Долевой компонент конвертируемых инструментов (за минусом налогового эффекта)</t>
  </si>
  <si>
    <t>Выплата дивидендов</t>
  </si>
  <si>
    <t>Прочие распределения в пользу собственников</t>
  </si>
  <si>
    <t>Прочие операции с собственниками</t>
  </si>
  <si>
    <t>Изменения в доле участия в дочерних организациях, не приводящей к потере контроля</t>
  </si>
  <si>
    <t>Прочие операции</t>
  </si>
  <si>
    <t>Сальдо на 1 января отчетного года  (строка 100 + строка 200 + строка 300 + строка 319)</t>
  </si>
  <si>
    <t>Пересчитанное сальдо (строка 400+/- строка 401)</t>
  </si>
  <si>
    <t>Общий совокупный доход, всего (строка 610 + строка 620):</t>
  </si>
  <si>
    <t>Прочий совокупный доход, всего (сумма строк с 621 по 629):</t>
  </si>
  <si>
    <t>Операции с собственниками всего (cумма строк с 710 по 718)</t>
  </si>
  <si>
    <t>Вознаграждения работников акциями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</si>
  <si>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</si>
  <si>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</si>
  <si>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>реализация товаров и услуг</t>
  </si>
  <si>
    <t>прочая выручка</t>
  </si>
  <si>
    <t>авансы, полученные от покупателей, заказчиков</t>
  </si>
  <si>
    <t>поступления по договорам страхования</t>
  </si>
  <si>
    <t>полученные вознаграждения</t>
  </si>
  <si>
    <t>прочие поступления</t>
  </si>
  <si>
    <t>2. Выбытие денежных средств, всего (сумма строк с 021 по 027)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</si>
  <si>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</si>
  <si>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</si>
  <si>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</si>
  <si>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</si>
  <si>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выплаты по договорам страхования</t>
  </si>
  <si>
    <t>подоходный налог и другие платежи в бюджет</t>
  </si>
  <si>
    <t>прочие выплаты</t>
  </si>
  <si>
    <t>3. Чистая сумма денежных средств от операционной деятельности (строка 010 – строка 020)</t>
  </si>
  <si>
    <t>II. Движение денежных средств от инвестиционной деятельности</t>
  </si>
  <si>
    <t>1. Поступление денежных средств, всего (сумма строк с 041 по 052)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</si>
  <si>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</si>
  <si>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</si>
  <si>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</si>
  <si>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долевых инструментов других организаций (кроме дочерних) и долей участия в совместном предпринимательстве</t>
  </si>
  <si>
    <t>реализация долговых инструментов других организаций</t>
  </si>
  <si>
    <t>возмещение при потере контроля над дочерними организациями</t>
  </si>
  <si>
    <t>изъятие денежных вкладов</t>
  </si>
  <si>
    <t>реализация прочих финансовых активов</t>
  </si>
  <si>
    <t>фьючерсные и форвардные контракты, опционы и свопы</t>
  </si>
  <si>
    <t>полученные дивиденды</t>
  </si>
  <si>
    <t>2. Выбытие денежных средств, всего (сумма строк с 061 по 073)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</si>
  <si>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</si>
  <si>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</si>
  <si>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</si>
  <si>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приобретение долевых инструментов других организаций (кроме дочерних) и долей участия в совместном предпринимательстве</t>
  </si>
  <si>
    <t>приобретение долговых инструментов других организаций</t>
  </si>
  <si>
    <t>приобретение контроля над дочерними организациями</t>
  </si>
  <si>
    <t>размещение денежных вкладов</t>
  </si>
  <si>
    <t>приобретение прочих финансовых активов</t>
  </si>
  <si>
    <t>предоставление займов</t>
  </si>
  <si>
    <t>инвестиции в ассоциированные и дочерние организации</t>
  </si>
  <si>
    <t>3. Чистая сумма денежных средств от инвестиционной деятельности (строка 040 – строка 060)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</si>
  <si>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</si>
  <si>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</si>
  <si>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>эмиссия акций и других финансовых инструментов</t>
  </si>
  <si>
    <t>получение займов</t>
  </si>
  <si>
    <t>2. Выбытие денежных средств, всего (сумма строк с 101 по 105)</t>
  </si>
  <si>
    <t>погашение займов</t>
  </si>
  <si>
    <t>выплата дивидендов</t>
  </si>
  <si>
    <t>выплаты собственникам по акциям организации</t>
  </si>
  <si>
    <t>прочие выбытия</t>
  </si>
  <si>
    <t>3. Чистая сумма денежных средств от финансовой деятельности (строка 090 – строка 100)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</si>
  <si>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</si>
  <si>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</si>
  <si>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6. Увеличение +/- уменьшение денежных средств (строка 030 +/- строка 080 +/- строка 110 +/- строка 120 +/- строка 130)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</si>
  <si>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</si>
  <si>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</si>
  <si>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>Суммы выражены в тысячах тенге</t>
  </si>
  <si>
    <t>Гудвилл</t>
  </si>
  <si>
    <t>Примечание</t>
  </si>
  <si>
    <t>23, 24</t>
  </si>
  <si>
    <t>АО «Товарная Биржа «Каспий»
КОНСОЛИДИРОВАННЫЙ ОТЧЕТ О ФИНАНСОВОМ ПОЛОЖЕНИИ по состоянию 30 сентября 2022 г.</t>
  </si>
  <si>
    <t>АО «Товарная Биржа «Каспий»
КОНСОЛИДИРОВАННЫЙ ОТЧЕТ О ПРИБЫЛЯХ И УБЫТКАХ за период, закончившийся 30 сентября 2022 г.</t>
  </si>
  <si>
    <t>АО «Товарная Биржа «Каспий»
КОНСОЛИДИРОВАННЫЙ ОТЧЕТ ОБ ИЗМЕНЕНИЯХ В КАПИТАЛЕ за период, закончившийся 30 сентября 2022 г.</t>
  </si>
  <si>
    <t>АО «Товарная Биржа «Каспий»
КОНСОЛИДИРОВАННЫЙ ОТЧЕТ О ДВИЖЕНИИ ДЕНЕЖНЫХ СРЕДСТВ за период, закончившийся 30 сентября 2022 г.
 (Прямой метод)</t>
  </si>
  <si>
    <t>Нургалиева Ж.К.</t>
  </si>
  <si>
    <t>Сальдо на 30 сентября 2022 г. (строка 500 + строка 600 + строка 700 + строка 719)</t>
  </si>
  <si>
    <t>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</si>
</sst>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₽_-;\-* #,##0.00\ _₽_-;_-* &quot;-&quot;??\ _₽_-;_-@_-"/>
    <numFmt numFmtId="164" formatCode="#,##0,"/>
    <numFmt numFmtId="165" formatCode="[=0]&quot;&quot;;General"/>
    <numFmt numFmtId="166" formatCode="#,##0.00,"/>
    <numFmt numFmtId="167" formatCode="_-* #,##0\ _₽_-;\-* #,##0\ _₽_-;_-* &quot;-&quot;??\ _₽_-;_-@_-"/>
    <numFmt numFmtId="168" formatCode="#,##0.00000,"/>
    <numFmt numFmtId="169" formatCode="_-* #,##0.000\ _₽_-;\-* #,##0.000\ _₽_-;_-* &quot;-&quot;??\ _₽_-;_-@_-"/>
    <numFmt numFmtId="170" formatCode="_-* #,##0.0\ _₽_-;\-* #,##0.0\ _₽_-;_-* &quot;-&quot;??\ _₽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"/>
      <family val="2"/>
      <charset val="204"/>
    </font>
    <font>
      <b/>
      <sz val="9"/>
      <name val="Arial"/>
      <family val="2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"/>
      <family val="2"/>
      <charset val="204"/>
    </font>
    <font>
      <sz val="7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7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E9"/>
        <bgColor auto="1"/>
      </patternFill>
    </fill>
  </fills>
  <borders count="6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323">
    <xf numFmtId="0" fontId="0" fillId="0" borderId="0" xfId="0"/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left" vertical="top"/>
    </xf>
    <xf numFmtId="0" fontId="5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Continuous" vertical="top"/>
    </xf>
    <xf numFmtId="0" fontId="9" fillId="0" borderId="3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right"/>
    </xf>
    <xf numFmtId="0" fontId="9" fillId="0" borderId="16" xfId="0" applyFont="1" applyBorder="1" applyAlignment="1">
      <alignment horizontal="right"/>
    </xf>
    <xf numFmtId="0" fontId="9" fillId="0" borderId="17" xfId="0" applyFont="1" applyBorder="1" applyAlignment="1">
      <alignment horizontal="right"/>
    </xf>
    <xf numFmtId="0" fontId="9" fillId="0" borderId="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8" xfId="0" applyFont="1" applyBorder="1" applyAlignment="1">
      <alignment horizontal="right" vertical="top"/>
    </xf>
    <xf numFmtId="0" fontId="9" fillId="0" borderId="16" xfId="0" applyFont="1" applyBorder="1" applyAlignment="1">
      <alignment horizontal="right" vertical="top"/>
    </xf>
    <xf numFmtId="0" fontId="9" fillId="0" borderId="17" xfId="0" applyFont="1" applyBorder="1" applyAlignment="1">
      <alignment horizontal="right" vertical="top"/>
    </xf>
    <xf numFmtId="0" fontId="10" fillId="0" borderId="0" xfId="0" applyFont="1" applyAlignment="1">
      <alignment horizontal="left"/>
    </xf>
    <xf numFmtId="0" fontId="9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Continuous" vertical="center" wrapText="1"/>
    </xf>
    <xf numFmtId="0" fontId="11" fillId="0" borderId="10" xfId="0" applyFont="1" applyBorder="1" applyAlignment="1">
      <alignment horizontal="centerContinuous" vertical="center" wrapText="1"/>
    </xf>
    <xf numFmtId="0" fontId="11" fillId="0" borderId="11" xfId="0" applyFont="1" applyBorder="1" applyAlignment="1">
      <alignment horizontal="centerContinuous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left" indent="5"/>
    </xf>
    <xf numFmtId="0" fontId="10" fillId="0" borderId="3" xfId="0" applyFont="1" applyBorder="1" applyAlignment="1">
      <alignment horizontal="center" vertical="top"/>
    </xf>
    <xf numFmtId="164" fontId="5" fillId="0" borderId="3" xfId="0" applyNumberFormat="1" applyFont="1" applyBorder="1" applyAlignment="1">
      <alignment horizontal="right" vertical="center"/>
    </xf>
    <xf numFmtId="164" fontId="5" fillId="0" borderId="6" xfId="0" applyNumberFormat="1" applyFont="1" applyBorder="1" applyAlignment="1">
      <alignment horizontal="right" vertical="center"/>
    </xf>
    <xf numFmtId="164" fontId="2" fillId="2" borderId="6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right" vertical="center"/>
    </xf>
    <xf numFmtId="164" fontId="2" fillId="2" borderId="3" xfId="0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right" vertical="center"/>
    </xf>
    <xf numFmtId="164" fontId="2" fillId="2" borderId="6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left"/>
    </xf>
    <xf numFmtId="164" fontId="2" fillId="0" borderId="3" xfId="0" applyNumberFormat="1" applyFont="1" applyBorder="1" applyAlignment="1">
      <alignment horizontal="center" vertical="top" wrapText="1"/>
    </xf>
    <xf numFmtId="164" fontId="0" fillId="0" borderId="4" xfId="0" applyNumberFormat="1" applyBorder="1" applyAlignment="1">
      <alignment horizontal="left" vertical="top"/>
    </xf>
    <xf numFmtId="164" fontId="0" fillId="0" borderId="4" xfId="0" applyNumberFormat="1" applyBorder="1" applyAlignment="1">
      <alignment horizontal="left"/>
    </xf>
    <xf numFmtId="164" fontId="10" fillId="0" borderId="34" xfId="0" applyNumberFormat="1" applyFont="1" applyBorder="1" applyAlignment="1">
      <alignment horizontal="right" vertical="center"/>
    </xf>
    <xf numFmtId="164" fontId="0" fillId="0" borderId="0" xfId="0" applyNumberFormat="1" applyBorder="1" applyAlignment="1">
      <alignment horizontal="left"/>
    </xf>
    <xf numFmtId="164" fontId="10" fillId="0" borderId="37" xfId="0" applyNumberFormat="1" applyFont="1" applyBorder="1" applyAlignment="1">
      <alignment horizontal="right" vertical="center"/>
    </xf>
    <xf numFmtId="0" fontId="0" fillId="0" borderId="0" xfId="0" applyBorder="1" applyAlignment="1">
      <alignment horizontal="left"/>
    </xf>
    <xf numFmtId="164" fontId="2" fillId="2" borderId="3" xfId="0" applyNumberFormat="1" applyFont="1" applyFill="1" applyBorder="1" applyAlignment="1">
      <alignment horizontal="right" vertical="center"/>
    </xf>
    <xf numFmtId="164" fontId="5" fillId="0" borderId="57" xfId="0" applyNumberFormat="1" applyFont="1" applyBorder="1" applyAlignment="1">
      <alignment horizontal="right" vertical="center"/>
    </xf>
    <xf numFmtId="0" fontId="9" fillId="0" borderId="6" xfId="0" applyFont="1" applyFill="1" applyBorder="1" applyAlignment="1">
      <alignment horizontal="center" vertical="center"/>
    </xf>
    <xf numFmtId="164" fontId="0" fillId="0" borderId="0" xfId="0" applyNumberFormat="1"/>
    <xf numFmtId="164" fontId="10" fillId="0" borderId="6" xfId="1" applyNumberFormat="1" applyFont="1" applyBorder="1" applyAlignment="1">
      <alignment horizontal="right" vertical="center"/>
    </xf>
    <xf numFmtId="167" fontId="9" fillId="0" borderId="3" xfId="1" applyNumberFormat="1" applyFont="1" applyBorder="1" applyAlignment="1">
      <alignment horizontal="right"/>
    </xf>
    <xf numFmtId="0" fontId="2" fillId="2" borderId="6" xfId="0" applyFont="1" applyFill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2" fillId="2" borderId="3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164" fontId="10" fillId="0" borderId="3" xfId="1" applyNumberFormat="1" applyFont="1" applyBorder="1" applyAlignment="1">
      <alignment horizontal="right" vertical="center"/>
    </xf>
    <xf numFmtId="164" fontId="9" fillId="0" borderId="3" xfId="1" applyNumberFormat="1" applyFont="1" applyBorder="1" applyAlignment="1">
      <alignment horizontal="right" vertical="top"/>
    </xf>
    <xf numFmtId="164" fontId="10" fillId="0" borderId="27" xfId="1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top"/>
    </xf>
    <xf numFmtId="164" fontId="2" fillId="0" borderId="36" xfId="0" applyNumberFormat="1" applyFont="1" applyBorder="1" applyAlignment="1">
      <alignment horizontal="right" vertical="top"/>
    </xf>
    <xf numFmtId="164" fontId="2" fillId="2" borderId="36" xfId="0" applyNumberFormat="1" applyFont="1" applyFill="1" applyBorder="1" applyAlignment="1">
      <alignment horizontal="right" vertical="center"/>
    </xf>
    <xf numFmtId="164" fontId="5" fillId="0" borderId="42" xfId="0" applyNumberFormat="1" applyFont="1" applyBorder="1" applyAlignment="1">
      <alignment horizontal="right" vertical="center"/>
    </xf>
    <xf numFmtId="164" fontId="5" fillId="0" borderId="37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/>
    </xf>
    <xf numFmtId="168" fontId="0" fillId="0" borderId="0" xfId="0" applyNumberFormat="1"/>
    <xf numFmtId="164" fontId="5" fillId="0" borderId="3" xfId="0" applyNumberFormat="1" applyFont="1" applyBorder="1" applyAlignment="1">
      <alignment horizontal="right" vertical="center"/>
    </xf>
    <xf numFmtId="164" fontId="2" fillId="2" borderId="3" xfId="0" applyNumberFormat="1" applyFont="1" applyFill="1" applyBorder="1" applyAlignment="1">
      <alignment horizontal="right" vertical="center"/>
    </xf>
    <xf numFmtId="164" fontId="2" fillId="2" borderId="3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horizontal="center" vertical="top" wrapText="1"/>
    </xf>
    <xf numFmtId="164" fontId="5" fillId="2" borderId="6" xfId="0" applyNumberFormat="1" applyFont="1" applyFill="1" applyBorder="1" applyAlignment="1">
      <alignment horizontal="right" vertical="center"/>
    </xf>
    <xf numFmtId="0" fontId="0" fillId="0" borderId="57" xfId="0" applyBorder="1" applyAlignment="1">
      <alignment horizontal="center"/>
    </xf>
    <xf numFmtId="0" fontId="5" fillId="0" borderId="8" xfId="0" applyFont="1" applyBorder="1" applyAlignment="1">
      <alignment horizontal="left" vertical="center"/>
    </xf>
    <xf numFmtId="164" fontId="5" fillId="0" borderId="8" xfId="0" applyNumberFormat="1" applyFont="1" applyBorder="1" applyAlignment="1">
      <alignment horizontal="right" vertical="center"/>
    </xf>
    <xf numFmtId="164" fontId="2" fillId="2" borderId="3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left" vertical="center"/>
    </xf>
    <xf numFmtId="164" fontId="5" fillId="0" borderId="8" xfId="0" applyNumberFormat="1" applyFont="1" applyFill="1" applyBorder="1" applyAlignment="1">
      <alignment horizontal="right" vertical="center"/>
    </xf>
    <xf numFmtId="164" fontId="2" fillId="2" borderId="8" xfId="0" applyNumberFormat="1" applyFont="1" applyFill="1" applyBorder="1" applyAlignment="1">
      <alignment horizontal="right" vertical="center"/>
    </xf>
    <xf numFmtId="164" fontId="2" fillId="2" borderId="8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170" fontId="0" fillId="0" borderId="0" xfId="1" applyNumberFormat="1" applyFont="1" applyAlignment="1">
      <alignment horizontal="left"/>
    </xf>
    <xf numFmtId="169" fontId="0" fillId="0" borderId="0" xfId="1" applyNumberFormat="1" applyFont="1"/>
    <xf numFmtId="0" fontId="4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 vertical="top" wrapText="1"/>
    </xf>
    <xf numFmtId="164" fontId="0" fillId="0" borderId="27" xfId="0" applyNumberFormat="1" applyBorder="1" applyAlignment="1">
      <alignment horizontal="left"/>
    </xf>
    <xf numFmtId="164" fontId="2" fillId="2" borderId="27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 vertical="top"/>
    </xf>
    <xf numFmtId="0" fontId="2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 indent="5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164" fontId="10" fillId="0" borderId="15" xfId="0" applyNumberFormat="1" applyFont="1" applyBorder="1" applyAlignment="1">
      <alignment horizontal="right" vertical="center" wrapText="1"/>
    </xf>
    <xf numFmtId="164" fontId="10" fillId="0" borderId="19" xfId="0" applyNumberFormat="1" applyFont="1" applyBorder="1" applyAlignment="1">
      <alignment horizontal="right" vertical="center" wrapText="1"/>
    </xf>
    <xf numFmtId="164" fontId="10" fillId="0" borderId="26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right" vertical="center" wrapText="1"/>
    </xf>
    <xf numFmtId="166" fontId="10" fillId="0" borderId="3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wrapText="1"/>
    </xf>
    <xf numFmtId="0" fontId="6" fillId="0" borderId="0" xfId="0" applyFont="1" applyAlignment="1">
      <alignment horizontal="center" vertical="top"/>
    </xf>
    <xf numFmtId="0" fontId="9" fillId="0" borderId="14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164" fontId="9" fillId="2" borderId="3" xfId="0" applyNumberFormat="1" applyFont="1" applyFill="1" applyBorder="1" applyAlignment="1">
      <alignment horizontal="right" vertical="center" wrapText="1"/>
    </xf>
    <xf numFmtId="167" fontId="9" fillId="2" borderId="15" xfId="1" applyNumberFormat="1" applyFont="1" applyFill="1" applyBorder="1" applyAlignment="1">
      <alignment horizontal="right" vertical="center" wrapText="1"/>
    </xf>
    <xf numFmtId="164" fontId="5" fillId="0" borderId="3" xfId="0" applyNumberFormat="1" applyFont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 wrapText="1"/>
    </xf>
    <xf numFmtId="167" fontId="10" fillId="0" borderId="15" xfId="1" applyNumberFormat="1" applyFont="1" applyBorder="1" applyAlignment="1">
      <alignment horizontal="right" vertical="center" wrapText="1"/>
    </xf>
    <xf numFmtId="0" fontId="10" fillId="0" borderId="18" xfId="0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right" vertical="center" wrapText="1"/>
    </xf>
    <xf numFmtId="167" fontId="2" fillId="0" borderId="15" xfId="1" applyNumberFormat="1" applyFont="1" applyBorder="1" applyAlignment="1">
      <alignment horizontal="right" vertical="center" wrapText="1"/>
    </xf>
    <xf numFmtId="164" fontId="2" fillId="2" borderId="3" xfId="0" applyNumberFormat="1" applyFont="1" applyFill="1" applyBorder="1" applyAlignment="1">
      <alignment horizontal="right" vertical="center" wrapText="1"/>
    </xf>
    <xf numFmtId="167" fontId="2" fillId="2" borderId="15" xfId="1" applyNumberFormat="1" applyFont="1" applyFill="1" applyBorder="1" applyAlignment="1">
      <alignment horizontal="right" vertical="center" wrapText="1"/>
    </xf>
    <xf numFmtId="167" fontId="5" fillId="0" borderId="15" xfId="1" applyNumberFormat="1" applyFont="1" applyBorder="1" applyAlignment="1">
      <alignment horizontal="right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wrapText="1"/>
    </xf>
    <xf numFmtId="164" fontId="2" fillId="2" borderId="8" xfId="0" applyNumberFormat="1" applyFont="1" applyFill="1" applyBorder="1" applyAlignment="1">
      <alignment horizontal="right" vertical="center" wrapText="1"/>
    </xf>
    <xf numFmtId="164" fontId="2" fillId="2" borderId="16" xfId="0" applyNumberFormat="1" applyFont="1" applyFill="1" applyBorder="1" applyAlignment="1">
      <alignment horizontal="right" vertical="center" wrapText="1"/>
    </xf>
    <xf numFmtId="164" fontId="2" fillId="2" borderId="17" xfId="0" applyNumberFormat="1" applyFont="1" applyFill="1" applyBorder="1" applyAlignment="1">
      <alignment horizontal="right" vertical="center" wrapText="1"/>
    </xf>
    <xf numFmtId="164" fontId="2" fillId="2" borderId="3" xfId="0" applyNumberFormat="1" applyFont="1" applyFill="1" applyBorder="1" applyAlignment="1">
      <alignment horizontal="right" vertical="top" wrapText="1"/>
    </xf>
    <xf numFmtId="0" fontId="12" fillId="0" borderId="1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2" fillId="0" borderId="12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164" fontId="5" fillId="0" borderId="52" xfId="0" applyNumberFormat="1" applyFont="1" applyBorder="1" applyAlignment="1">
      <alignment horizontal="right" vertical="center"/>
    </xf>
    <xf numFmtId="164" fontId="5" fillId="0" borderId="60" xfId="0" applyNumberFormat="1" applyFont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20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left" vertical="center"/>
    </xf>
    <xf numFmtId="164" fontId="5" fillId="0" borderId="27" xfId="0" applyNumberFormat="1" applyFont="1" applyBorder="1" applyAlignment="1">
      <alignment horizontal="right" vertical="center"/>
    </xf>
    <xf numFmtId="164" fontId="5" fillId="0" borderId="66" xfId="0" applyNumberFormat="1" applyFont="1" applyBorder="1" applyAlignment="1">
      <alignment horizontal="right" vertical="center"/>
    </xf>
    <xf numFmtId="0" fontId="5" fillId="0" borderId="27" xfId="0" applyFont="1" applyBorder="1" applyAlignment="1">
      <alignment horizontal="left" vertical="center"/>
    </xf>
    <xf numFmtId="0" fontId="5" fillId="0" borderId="66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164" fontId="5" fillId="0" borderId="3" xfId="0" applyNumberFormat="1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right" vertical="center"/>
    </xf>
    <xf numFmtId="164" fontId="5" fillId="0" borderId="54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0" borderId="15" xfId="0" applyFont="1" applyBorder="1" applyAlignment="1">
      <alignment horizontal="left" vertical="center"/>
    </xf>
    <xf numFmtId="0" fontId="5" fillId="0" borderId="54" xfId="0" applyFont="1" applyBorder="1" applyAlignment="1">
      <alignment horizontal="left" vertical="center"/>
    </xf>
    <xf numFmtId="0" fontId="5" fillId="0" borderId="62" xfId="0" applyFont="1" applyBorder="1" applyAlignment="1">
      <alignment horizontal="left" vertical="center"/>
    </xf>
    <xf numFmtId="0" fontId="5" fillId="0" borderId="63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right" vertical="center"/>
    </xf>
    <xf numFmtId="164" fontId="2" fillId="2" borderId="3" xfId="0" applyNumberFormat="1" applyFont="1" applyFill="1" applyBorder="1" applyAlignment="1">
      <alignment horizontal="right" vertical="center"/>
    </xf>
    <xf numFmtId="0" fontId="2" fillId="0" borderId="5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6" xfId="0" applyFont="1" applyBorder="1" applyAlignment="1">
      <alignment horizontal="left" vertical="center" wrapText="1"/>
    </xf>
    <xf numFmtId="0" fontId="5" fillId="0" borderId="57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top" wrapText="1"/>
    </xf>
    <xf numFmtId="164" fontId="5" fillId="0" borderId="59" xfId="0" applyNumberFormat="1" applyFont="1" applyBorder="1" applyAlignment="1">
      <alignment horizontal="right" vertical="center"/>
    </xf>
    <xf numFmtId="0" fontId="5" fillId="0" borderId="59" xfId="0" applyFont="1" applyBorder="1" applyAlignment="1">
      <alignment horizontal="right" vertical="center"/>
    </xf>
    <xf numFmtId="0" fontId="5" fillId="0" borderId="57" xfId="0" applyFont="1" applyBorder="1" applyAlignment="1">
      <alignment horizontal="left" vertical="center"/>
    </xf>
    <xf numFmtId="164" fontId="5" fillId="0" borderId="57" xfId="0" applyNumberFormat="1" applyFont="1" applyBorder="1" applyAlignment="1">
      <alignment horizontal="right" vertical="center"/>
    </xf>
    <xf numFmtId="0" fontId="2" fillId="2" borderId="27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0" fontId="0" fillId="0" borderId="59" xfId="0" applyBorder="1" applyAlignment="1">
      <alignment horizontal="center"/>
    </xf>
    <xf numFmtId="0" fontId="0" fillId="0" borderId="61" xfId="0" applyBorder="1" applyAlignment="1">
      <alignment horizontal="center"/>
    </xf>
    <xf numFmtId="0" fontId="5" fillId="0" borderId="49" xfId="0" applyFont="1" applyBorder="1" applyAlignment="1">
      <alignment horizontal="left" vertical="center" wrapText="1"/>
    </xf>
    <xf numFmtId="0" fontId="5" fillId="0" borderId="50" xfId="0" applyFont="1" applyBorder="1" applyAlignment="1">
      <alignment horizontal="left" vertical="center" wrapText="1"/>
    </xf>
    <xf numFmtId="0" fontId="2" fillId="0" borderId="51" xfId="0" applyFont="1" applyBorder="1" applyAlignment="1">
      <alignment horizontal="center" vertical="center"/>
    </xf>
    <xf numFmtId="164" fontId="5" fillId="2" borderId="50" xfId="0" applyNumberFormat="1" applyFont="1" applyFill="1" applyBorder="1" applyAlignment="1">
      <alignment horizontal="right" vertical="center"/>
    </xf>
    <xf numFmtId="0" fontId="5" fillId="2" borderId="52" xfId="0" applyFont="1" applyFill="1" applyBorder="1" applyAlignment="1">
      <alignment horizontal="right" vertical="center"/>
    </xf>
    <xf numFmtId="0" fontId="5" fillId="2" borderId="50" xfId="0" applyFont="1" applyFill="1" applyBorder="1" applyAlignment="1">
      <alignment horizontal="left" vertical="center"/>
    </xf>
    <xf numFmtId="164" fontId="5" fillId="0" borderId="64" xfId="0" applyNumberFormat="1" applyFont="1" applyBorder="1" applyAlignment="1">
      <alignment horizontal="right" vertical="center"/>
    </xf>
    <xf numFmtId="164" fontId="5" fillId="0" borderId="65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5" fillId="0" borderId="5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2" fillId="0" borderId="5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5" fillId="0" borderId="2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5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9" fillId="0" borderId="27" xfId="0" applyFont="1" applyBorder="1" applyAlignment="1">
      <alignment horizontal="left" wrapText="1"/>
    </xf>
    <xf numFmtId="0" fontId="9" fillId="0" borderId="31" xfId="0" applyFont="1" applyBorder="1" applyAlignment="1">
      <alignment horizontal="left" wrapText="1"/>
    </xf>
    <xf numFmtId="0" fontId="9" fillId="0" borderId="32" xfId="0" applyFont="1" applyBorder="1" applyAlignment="1">
      <alignment horizontal="left" wrapText="1"/>
    </xf>
    <xf numFmtId="164" fontId="10" fillId="0" borderId="6" xfId="0" applyNumberFormat="1" applyFont="1" applyBorder="1" applyAlignment="1">
      <alignment horizontal="right" vertical="center"/>
    </xf>
    <xf numFmtId="164" fontId="10" fillId="0" borderId="43" xfId="0" applyNumberFormat="1" applyFont="1" applyBorder="1" applyAlignment="1">
      <alignment horizontal="right" vertical="center"/>
    </xf>
    <xf numFmtId="164" fontId="10" fillId="0" borderId="44" xfId="0" applyNumberFormat="1" applyFont="1" applyBorder="1" applyAlignment="1">
      <alignment horizontal="right" vertical="center"/>
    </xf>
    <xf numFmtId="164" fontId="10" fillId="0" borderId="45" xfId="0" applyNumberFormat="1" applyFont="1" applyBorder="1" applyAlignment="1">
      <alignment horizontal="right" vertical="center"/>
    </xf>
    <xf numFmtId="164" fontId="10" fillId="0" borderId="7" xfId="0" applyNumberFormat="1" applyFont="1" applyBorder="1" applyAlignment="1">
      <alignment horizontal="right" vertical="center"/>
    </xf>
    <xf numFmtId="0" fontId="10" fillId="2" borderId="1" xfId="0" applyFont="1" applyFill="1" applyBorder="1" applyAlignment="1">
      <alignment horizontal="left" wrapText="1"/>
    </xf>
    <xf numFmtId="164" fontId="10" fillId="0" borderId="41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9" fillId="2" borderId="29" xfId="0" applyNumberFormat="1" applyFont="1" applyFill="1" applyBorder="1" applyAlignment="1">
      <alignment horizontal="right" vertical="center"/>
    </xf>
    <xf numFmtId="164" fontId="9" fillId="2" borderId="2" xfId="0" applyNumberFormat="1" applyFont="1" applyFill="1" applyBorder="1" applyAlignment="1">
      <alignment horizontal="right" vertical="center"/>
    </xf>
    <xf numFmtId="0" fontId="10" fillId="0" borderId="5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164" fontId="9" fillId="2" borderId="30" xfId="0" applyNumberFormat="1" applyFont="1" applyFill="1" applyBorder="1" applyAlignment="1">
      <alignment horizontal="right" vertical="center"/>
    </xf>
    <xf numFmtId="164" fontId="9" fillId="2" borderId="46" xfId="0" applyNumberFormat="1" applyFont="1" applyFill="1" applyBorder="1" applyAlignment="1">
      <alignment horizontal="right" vertical="center"/>
    </xf>
    <xf numFmtId="164" fontId="9" fillId="2" borderId="47" xfId="0" applyNumberFormat="1" applyFont="1" applyFill="1" applyBorder="1" applyAlignment="1">
      <alignment horizontal="right" vertical="center"/>
    </xf>
    <xf numFmtId="164" fontId="9" fillId="2" borderId="48" xfId="0" applyNumberFormat="1" applyFont="1" applyFill="1" applyBorder="1" applyAlignment="1">
      <alignment horizontal="right" vertical="center"/>
    </xf>
    <xf numFmtId="164" fontId="10" fillId="0" borderId="27" xfId="0" applyNumberFormat="1" applyFont="1" applyBorder="1" applyAlignment="1">
      <alignment horizontal="right" vertical="center"/>
    </xf>
    <xf numFmtId="0" fontId="9" fillId="0" borderId="38" xfId="0" applyFont="1" applyBorder="1" applyAlignment="1">
      <alignment horizontal="left" wrapText="1"/>
    </xf>
    <xf numFmtId="0" fontId="9" fillId="0" borderId="39" xfId="0" applyFont="1" applyBorder="1" applyAlignment="1">
      <alignment horizontal="left" wrapText="1"/>
    </xf>
    <xf numFmtId="164" fontId="10" fillId="0" borderId="33" xfId="0" applyNumberFormat="1" applyFont="1" applyBorder="1" applyAlignment="1">
      <alignment horizontal="right" vertical="center"/>
    </xf>
    <xf numFmtId="0" fontId="9" fillId="0" borderId="27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right" vertical="center"/>
    </xf>
    <xf numFmtId="0" fontId="9" fillId="0" borderId="5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right" vertical="center"/>
    </xf>
    <xf numFmtId="0" fontId="9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164" fontId="10" fillId="0" borderId="6" xfId="1" applyNumberFormat="1" applyFont="1" applyBorder="1" applyAlignment="1">
      <alignment horizontal="right" vertical="center"/>
    </xf>
    <xf numFmtId="0" fontId="9" fillId="0" borderId="7" xfId="0" applyFont="1" applyBorder="1" applyAlignment="1">
      <alignment horizontal="left" vertical="top"/>
    </xf>
    <xf numFmtId="165" fontId="9" fillId="0" borderId="3" xfId="0" applyNumberFormat="1" applyFont="1" applyBorder="1" applyAlignment="1">
      <alignment horizontal="right" vertical="top"/>
    </xf>
    <xf numFmtId="0" fontId="9" fillId="0" borderId="0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right" vertical="center"/>
    </xf>
    <xf numFmtId="164" fontId="2" fillId="2" borderId="16" xfId="0" applyNumberFormat="1" applyFont="1" applyFill="1" applyBorder="1" applyAlignment="1">
      <alignment horizontal="right" vertical="center"/>
    </xf>
    <xf numFmtId="164" fontId="2" fillId="2" borderId="17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2" borderId="8" xfId="0" applyFont="1" applyFill="1" applyBorder="1" applyAlignment="1">
      <alignment horizontal="right" vertical="center"/>
    </xf>
    <xf numFmtId="0" fontId="9" fillId="2" borderId="16" xfId="0" applyFont="1" applyFill="1" applyBorder="1" applyAlignment="1">
      <alignment horizontal="right" vertical="center"/>
    </xf>
    <xf numFmtId="0" fontId="9" fillId="2" borderId="17" xfId="0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top"/>
    </xf>
    <xf numFmtId="0" fontId="9" fillId="0" borderId="25" xfId="0" applyFont="1" applyBorder="1" applyAlignment="1">
      <alignment horizontal="left" vertical="top"/>
    </xf>
    <xf numFmtId="164" fontId="10" fillId="0" borderId="8" xfId="0" applyNumberFormat="1" applyFont="1" applyBorder="1" applyAlignment="1">
      <alignment horizontal="right" vertical="center"/>
    </xf>
    <xf numFmtId="164" fontId="10" fillId="0" borderId="16" xfId="0" applyNumberFormat="1" applyFont="1" applyBorder="1" applyAlignment="1">
      <alignment horizontal="right" vertical="center"/>
    </xf>
    <xf numFmtId="164" fontId="10" fillId="0" borderId="17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top"/>
    </xf>
    <xf numFmtId="0" fontId="9" fillId="0" borderId="16" xfId="0" applyFont="1" applyBorder="1" applyAlignment="1">
      <alignment horizontal="center" vertical="top"/>
    </xf>
    <xf numFmtId="0" fontId="9" fillId="0" borderId="17" xfId="0" applyFont="1" applyBorder="1" applyAlignment="1">
      <alignment horizontal="center" vertical="top"/>
    </xf>
    <xf numFmtId="0" fontId="9" fillId="0" borderId="7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top"/>
    </xf>
    <xf numFmtId="0" fontId="9" fillId="2" borderId="3" xfId="0" applyFont="1" applyFill="1" applyBorder="1" applyAlignment="1">
      <alignment horizontal="right" vertical="center"/>
    </xf>
    <xf numFmtId="0" fontId="9" fillId="0" borderId="0" xfId="0" applyFont="1" applyAlignment="1">
      <alignment horizontal="center" vertical="top"/>
    </xf>
    <xf numFmtId="0" fontId="9" fillId="0" borderId="25" xfId="0" applyFont="1" applyBorder="1" applyAlignment="1">
      <alignment horizontal="center" vertical="top"/>
    </xf>
    <xf numFmtId="0" fontId="12" fillId="0" borderId="8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top" wrapText="1"/>
    </xf>
    <xf numFmtId="0" fontId="13" fillId="0" borderId="0" xfId="0" applyFont="1" applyAlignment="1">
      <alignment vertical="top"/>
    </xf>
    <xf numFmtId="0" fontId="16" fillId="0" borderId="0" xfId="0" applyFont="1" applyAlignment="1">
      <alignment horizontal="left"/>
    </xf>
    <xf numFmtId="164" fontId="5" fillId="2" borderId="42" xfId="0" applyNumberFormat="1" applyFont="1" applyFill="1" applyBorder="1" applyAlignment="1">
      <alignment horizontal="right" vertical="center"/>
    </xf>
    <xf numFmtId="164" fontId="10" fillId="0" borderId="67" xfId="0" applyNumberFormat="1" applyFont="1" applyBorder="1" applyAlignment="1">
      <alignment horizontal="right" vertical="center"/>
    </xf>
    <xf numFmtId="164" fontId="2" fillId="2" borderId="27" xfId="0" applyNumberFormat="1" applyFont="1" applyFill="1" applyBorder="1" applyAlignment="1">
      <alignment horizontal="right" vertical="center"/>
    </xf>
    <xf numFmtId="164" fontId="9" fillId="2" borderId="27" xfId="0" applyNumberFormat="1" applyFont="1" applyFill="1" applyBorder="1" applyAlignment="1">
      <alignment horizontal="righ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5"/>
  <sheetViews>
    <sheetView tabSelected="1" topLeftCell="A30" workbookViewId="0">
      <selection activeCell="N89" sqref="N89"/>
    </sheetView>
  </sheetViews>
  <sheetFormatPr defaultColWidth="9" defaultRowHeight="15" x14ac:dyDescent="0.25"/>
  <cols>
    <col min="1" max="1" width="1.28515625" style="1" customWidth="1"/>
    <col min="2" max="6" width="9" style="1" customWidth="1"/>
    <col min="7" max="7" width="9.5703125" style="1" customWidth="1"/>
    <col min="8" max="8" width="12" style="1" customWidth="1"/>
    <col min="9" max="9" width="17.85546875" style="1" customWidth="1"/>
    <col min="10" max="10" width="18.28515625" style="1" customWidth="1"/>
  </cols>
  <sheetData>
    <row r="1" spans="2:10" s="1" customFormat="1" ht="12" customHeight="1" x14ac:dyDescent="0.25">
      <c r="I1" s="105"/>
      <c r="J1" s="105"/>
    </row>
    <row r="2" spans="2:10" s="1" customFormat="1" ht="48" customHeight="1" x14ac:dyDescent="0.25">
      <c r="C2" s="106" t="s">
        <v>235</v>
      </c>
      <c r="D2" s="107"/>
      <c r="E2" s="107"/>
      <c r="F2" s="107"/>
      <c r="G2" s="107"/>
      <c r="H2" s="107"/>
      <c r="I2" s="107"/>
      <c r="J2" s="107"/>
    </row>
    <row r="3" spans="2:10" s="1" customFormat="1" ht="11.1" customHeight="1" x14ac:dyDescent="0.25">
      <c r="B3" s="111"/>
      <c r="C3" s="111"/>
      <c r="D3" s="111"/>
      <c r="E3" s="111"/>
      <c r="F3" s="111"/>
      <c r="G3" s="111"/>
      <c r="H3" s="111"/>
      <c r="I3" s="111"/>
    </row>
    <row r="4" spans="2:10" s="1" customFormat="1" ht="12.75" customHeight="1" x14ac:dyDescent="0.25">
      <c r="B4" s="1" t="s">
        <v>231</v>
      </c>
      <c r="J4" s="36"/>
    </row>
    <row r="5" spans="2:10" s="1" customFormat="1" ht="24" customHeight="1" x14ac:dyDescent="0.25">
      <c r="B5" s="112" t="s">
        <v>0</v>
      </c>
      <c r="C5" s="112"/>
      <c r="D5" s="112"/>
      <c r="E5" s="112"/>
      <c r="F5" s="112"/>
      <c r="G5" s="112"/>
      <c r="H5" s="79" t="s">
        <v>233</v>
      </c>
      <c r="I5" s="49" t="s">
        <v>1</v>
      </c>
      <c r="J5" s="49" t="s">
        <v>2</v>
      </c>
    </row>
    <row r="6" spans="2:10" s="1" customFormat="1" ht="11.1" customHeight="1" x14ac:dyDescent="0.25">
      <c r="B6" s="113" t="s">
        <v>3</v>
      </c>
      <c r="C6" s="113"/>
      <c r="D6" s="113"/>
      <c r="E6" s="113"/>
      <c r="F6" s="113"/>
      <c r="G6" s="113"/>
      <c r="H6" s="26" t="s">
        <v>4</v>
      </c>
      <c r="I6" s="48"/>
      <c r="J6" s="48"/>
    </row>
    <row r="7" spans="2:10" s="1" customFormat="1" ht="12.95" customHeight="1" x14ac:dyDescent="0.25">
      <c r="B7" s="114" t="s">
        <v>7</v>
      </c>
      <c r="C7" s="114"/>
      <c r="D7" s="114"/>
      <c r="E7" s="114"/>
      <c r="F7" s="114"/>
      <c r="G7" s="114"/>
      <c r="H7" s="2"/>
      <c r="I7" s="48"/>
      <c r="J7" s="48"/>
    </row>
    <row r="8" spans="2:10" s="1" customFormat="1" ht="12" customHeight="1" x14ac:dyDescent="0.25">
      <c r="B8" s="115" t="s">
        <v>8</v>
      </c>
      <c r="C8" s="115"/>
      <c r="D8" s="115"/>
      <c r="E8" s="115"/>
      <c r="F8" s="115"/>
      <c r="G8" s="115"/>
      <c r="H8" s="28">
        <v>5</v>
      </c>
      <c r="I8" s="47">
        <v>912011125.63</v>
      </c>
      <c r="J8" s="47">
        <v>624767000</v>
      </c>
    </row>
    <row r="9" spans="2:10" s="1" customFormat="1" ht="24" customHeight="1" x14ac:dyDescent="0.25">
      <c r="B9" s="110" t="s">
        <v>9</v>
      </c>
      <c r="C9" s="110"/>
      <c r="D9" s="110"/>
      <c r="E9" s="110"/>
      <c r="F9" s="110"/>
      <c r="G9" s="110"/>
      <c r="H9" s="25"/>
      <c r="I9" s="47">
        <v>25762315.850000001</v>
      </c>
      <c r="J9" s="47">
        <v>2970000</v>
      </c>
    </row>
    <row r="10" spans="2:10" s="1" customFormat="1" ht="24" hidden="1" customHeight="1" x14ac:dyDescent="0.25">
      <c r="B10" s="110" t="s">
        <v>11</v>
      </c>
      <c r="C10" s="110"/>
      <c r="D10" s="110"/>
      <c r="E10" s="110"/>
      <c r="F10" s="110"/>
      <c r="G10" s="110"/>
      <c r="H10" s="25"/>
      <c r="I10" s="47"/>
      <c r="J10" s="47"/>
    </row>
    <row r="11" spans="2:10" s="1" customFormat="1" ht="24" hidden="1" customHeight="1" x14ac:dyDescent="0.25">
      <c r="B11" s="110" t="s">
        <v>12</v>
      </c>
      <c r="C11" s="110"/>
      <c r="D11" s="110"/>
      <c r="E11" s="110"/>
      <c r="F11" s="110"/>
      <c r="G11" s="110"/>
      <c r="H11" s="25"/>
      <c r="I11" s="47"/>
      <c r="J11" s="47"/>
    </row>
    <row r="12" spans="2:10" s="1" customFormat="1" ht="12" hidden="1" customHeight="1" x14ac:dyDescent="0.25">
      <c r="B12" s="110" t="s">
        <v>13</v>
      </c>
      <c r="C12" s="110"/>
      <c r="D12" s="110"/>
      <c r="E12" s="110"/>
      <c r="F12" s="110"/>
      <c r="G12" s="110"/>
      <c r="H12" s="25"/>
      <c r="I12" s="47"/>
      <c r="J12" s="47"/>
    </row>
    <row r="13" spans="2:10" s="1" customFormat="1" ht="12" customHeight="1" x14ac:dyDescent="0.25">
      <c r="B13" s="117" t="s">
        <v>14</v>
      </c>
      <c r="C13" s="117"/>
      <c r="D13" s="117"/>
      <c r="E13" s="117"/>
      <c r="F13" s="117"/>
      <c r="G13" s="117"/>
      <c r="H13" s="25"/>
      <c r="I13" s="47" t="s">
        <v>10</v>
      </c>
      <c r="J13" s="47">
        <v>2447000</v>
      </c>
    </row>
    <row r="14" spans="2:10" s="1" customFormat="1" ht="12" customHeight="1" x14ac:dyDescent="0.25">
      <c r="B14" s="115" t="s">
        <v>15</v>
      </c>
      <c r="C14" s="115"/>
      <c r="D14" s="115"/>
      <c r="E14" s="115"/>
      <c r="F14" s="115"/>
      <c r="G14" s="115"/>
      <c r="H14" s="25">
        <v>6</v>
      </c>
      <c r="I14" s="47">
        <v>736835620.98000002</v>
      </c>
      <c r="J14" s="47">
        <v>407523000</v>
      </c>
    </row>
    <row r="15" spans="2:10" s="1" customFormat="1" ht="12" hidden="1" customHeight="1" x14ac:dyDescent="0.25">
      <c r="B15" s="115" t="s">
        <v>16</v>
      </c>
      <c r="C15" s="115"/>
      <c r="D15" s="115"/>
      <c r="E15" s="115"/>
      <c r="F15" s="115"/>
      <c r="G15" s="115"/>
      <c r="H15" s="25"/>
      <c r="I15" s="47"/>
      <c r="J15" s="47"/>
    </row>
    <row r="16" spans="2:10" s="1" customFormat="1" ht="12" hidden="1" customHeight="1" x14ac:dyDescent="0.25">
      <c r="B16" s="116" t="s">
        <v>17</v>
      </c>
      <c r="C16" s="116"/>
      <c r="D16" s="116"/>
      <c r="E16" s="116"/>
      <c r="F16" s="116"/>
      <c r="G16" s="116"/>
      <c r="H16" s="25"/>
      <c r="I16" s="47"/>
      <c r="J16" s="47"/>
    </row>
    <row r="17" spans="2:10" s="1" customFormat="1" ht="12" customHeight="1" x14ac:dyDescent="0.25">
      <c r="B17" s="115" t="s">
        <v>18</v>
      </c>
      <c r="C17" s="115"/>
      <c r="D17" s="115"/>
      <c r="E17" s="115"/>
      <c r="F17" s="115"/>
      <c r="G17" s="115"/>
      <c r="H17" s="25">
        <v>7</v>
      </c>
      <c r="I17" s="47">
        <v>9265703.1199999992</v>
      </c>
      <c r="J17" s="47">
        <v>798000</v>
      </c>
    </row>
    <row r="18" spans="2:10" s="1" customFormat="1" ht="12" hidden="1" customHeight="1" x14ac:dyDescent="0.25">
      <c r="B18" s="117" t="s">
        <v>19</v>
      </c>
      <c r="C18" s="117"/>
      <c r="D18" s="117"/>
      <c r="E18" s="117"/>
      <c r="F18" s="117"/>
      <c r="G18" s="117"/>
      <c r="H18" s="25"/>
      <c r="I18" s="47"/>
      <c r="J18" s="47"/>
    </row>
    <row r="19" spans="2:10" s="1" customFormat="1" ht="12" hidden="1" customHeight="1" x14ac:dyDescent="0.25">
      <c r="B19" s="115" t="s">
        <v>20</v>
      </c>
      <c r="C19" s="115"/>
      <c r="D19" s="115"/>
      <c r="E19" s="115"/>
      <c r="F19" s="115"/>
      <c r="G19" s="115"/>
      <c r="H19" s="25"/>
      <c r="I19" s="47"/>
      <c r="J19" s="47"/>
    </row>
    <row r="20" spans="2:10" s="1" customFormat="1" ht="12" customHeight="1" x14ac:dyDescent="0.25">
      <c r="B20" s="115" t="s">
        <v>21</v>
      </c>
      <c r="C20" s="115"/>
      <c r="D20" s="115"/>
      <c r="E20" s="115"/>
      <c r="F20" s="115"/>
      <c r="G20" s="115"/>
      <c r="H20" s="25">
        <v>8</v>
      </c>
      <c r="I20" s="47">
        <v>69206741.890000001</v>
      </c>
      <c r="J20" s="47">
        <v>30262000</v>
      </c>
    </row>
    <row r="21" spans="2:10" s="1" customFormat="1" ht="12" customHeight="1" x14ac:dyDescent="0.25">
      <c r="B21" s="118" t="s">
        <v>22</v>
      </c>
      <c r="C21" s="118"/>
      <c r="D21" s="118"/>
      <c r="E21" s="118"/>
      <c r="F21" s="118"/>
      <c r="G21" s="118"/>
      <c r="H21" s="37"/>
      <c r="I21" s="76">
        <f>SUM(I8:I20)</f>
        <v>1753081507.47</v>
      </c>
      <c r="J21" s="38">
        <v>1068767000</v>
      </c>
    </row>
    <row r="22" spans="2:10" s="1" customFormat="1" ht="24" hidden="1" customHeight="1" x14ac:dyDescent="0.25">
      <c r="B22" s="116" t="s">
        <v>23</v>
      </c>
      <c r="C22" s="116"/>
      <c r="D22" s="116"/>
      <c r="E22" s="116"/>
      <c r="F22" s="116"/>
      <c r="G22" s="116"/>
      <c r="H22" s="25"/>
      <c r="I22" s="47">
        <f>SUM(I8:I21)</f>
        <v>3506163014.9400001</v>
      </c>
      <c r="J22" s="40"/>
    </row>
    <row r="23" spans="2:10" s="1" customFormat="1" ht="12.95" customHeight="1" x14ac:dyDescent="0.25">
      <c r="B23" s="114" t="s">
        <v>24</v>
      </c>
      <c r="C23" s="114"/>
      <c r="D23" s="114"/>
      <c r="E23" s="114"/>
      <c r="F23" s="114"/>
      <c r="G23" s="114"/>
      <c r="H23" s="4"/>
      <c r="I23" s="47"/>
      <c r="J23" s="40"/>
    </row>
    <row r="24" spans="2:10" s="1" customFormat="1" ht="24" customHeight="1" x14ac:dyDescent="0.25">
      <c r="B24" s="116" t="s">
        <v>25</v>
      </c>
      <c r="C24" s="116"/>
      <c r="D24" s="116"/>
      <c r="E24" s="116"/>
      <c r="F24" s="116"/>
      <c r="G24" s="116"/>
      <c r="H24" s="28"/>
      <c r="I24" s="47">
        <v>6122045.8600000003</v>
      </c>
      <c r="J24" s="47">
        <v>4508000</v>
      </c>
    </row>
    <row r="25" spans="2:10" s="1" customFormat="1" ht="24" hidden="1" customHeight="1" x14ac:dyDescent="0.25">
      <c r="B25" s="116" t="s">
        <v>26</v>
      </c>
      <c r="C25" s="116"/>
      <c r="D25" s="116"/>
      <c r="E25" s="116"/>
      <c r="F25" s="116"/>
      <c r="G25" s="116"/>
      <c r="H25" s="28"/>
      <c r="I25" s="47"/>
      <c r="J25" s="40"/>
    </row>
    <row r="26" spans="2:10" s="1" customFormat="1" ht="24" hidden="1" customHeight="1" x14ac:dyDescent="0.25">
      <c r="B26" s="116" t="s">
        <v>27</v>
      </c>
      <c r="C26" s="116"/>
      <c r="D26" s="116"/>
      <c r="E26" s="116"/>
      <c r="F26" s="116"/>
      <c r="G26" s="116"/>
      <c r="H26" s="28"/>
      <c r="I26" s="47"/>
      <c r="J26" s="40"/>
    </row>
    <row r="27" spans="2:10" s="1" customFormat="1" ht="12" hidden="1" customHeight="1" x14ac:dyDescent="0.25">
      <c r="B27" s="115" t="s">
        <v>28</v>
      </c>
      <c r="C27" s="115"/>
      <c r="D27" s="115"/>
      <c r="E27" s="115"/>
      <c r="F27" s="115"/>
      <c r="G27" s="115"/>
      <c r="H27" s="28"/>
      <c r="I27" s="47"/>
      <c r="J27" s="40"/>
    </row>
    <row r="28" spans="2:10" s="1" customFormat="1" ht="12" hidden="1" customHeight="1" x14ac:dyDescent="0.25">
      <c r="B28" s="115" t="s">
        <v>29</v>
      </c>
      <c r="C28" s="115"/>
      <c r="D28" s="115"/>
      <c r="E28" s="115"/>
      <c r="F28" s="115"/>
      <c r="G28" s="115"/>
      <c r="H28" s="28"/>
      <c r="I28" s="47"/>
      <c r="J28" s="40"/>
    </row>
    <row r="29" spans="2:10" s="1" customFormat="1" ht="12" hidden="1" customHeight="1" x14ac:dyDescent="0.25">
      <c r="B29" s="115" t="s">
        <v>30</v>
      </c>
      <c r="C29" s="115"/>
      <c r="D29" s="115"/>
      <c r="E29" s="115"/>
      <c r="F29" s="115"/>
      <c r="G29" s="115"/>
      <c r="H29" s="28"/>
      <c r="I29" s="47"/>
      <c r="J29" s="40"/>
    </row>
    <row r="30" spans="2:10" s="1" customFormat="1" ht="12" customHeight="1" x14ac:dyDescent="0.25">
      <c r="B30" s="115" t="s">
        <v>31</v>
      </c>
      <c r="C30" s="115"/>
      <c r="D30" s="115"/>
      <c r="E30" s="115"/>
      <c r="F30" s="115"/>
      <c r="G30" s="115"/>
      <c r="H30" s="28"/>
      <c r="I30" s="47">
        <v>100000</v>
      </c>
      <c r="J30" s="47">
        <v>100000</v>
      </c>
    </row>
    <row r="31" spans="2:10" s="1" customFormat="1" ht="12" hidden="1" customHeight="1" x14ac:dyDescent="0.25">
      <c r="B31" s="115" t="s">
        <v>32</v>
      </c>
      <c r="C31" s="115"/>
      <c r="D31" s="115"/>
      <c r="E31" s="115"/>
      <c r="F31" s="115"/>
      <c r="G31" s="115"/>
      <c r="H31" s="28"/>
      <c r="I31" s="47"/>
      <c r="J31" s="40"/>
    </row>
    <row r="32" spans="2:10" s="1" customFormat="1" ht="12" hidden="1" customHeight="1" x14ac:dyDescent="0.25">
      <c r="B32" s="115" t="s">
        <v>33</v>
      </c>
      <c r="C32" s="115"/>
      <c r="D32" s="115"/>
      <c r="E32" s="115"/>
      <c r="F32" s="115"/>
      <c r="G32" s="115"/>
      <c r="H32" s="28"/>
      <c r="I32" s="47"/>
      <c r="J32" s="40"/>
    </row>
    <row r="33" spans="2:10" s="1" customFormat="1" ht="12" hidden="1" customHeight="1" x14ac:dyDescent="0.25">
      <c r="B33" s="116" t="s">
        <v>34</v>
      </c>
      <c r="C33" s="116"/>
      <c r="D33" s="116"/>
      <c r="E33" s="116"/>
      <c r="F33" s="116"/>
      <c r="G33" s="116"/>
      <c r="H33" s="28"/>
      <c r="I33" s="47"/>
      <c r="J33" s="40"/>
    </row>
    <row r="34" spans="2:10" s="1" customFormat="1" ht="12" hidden="1" customHeight="1" x14ac:dyDescent="0.25">
      <c r="B34" s="115" t="s">
        <v>35</v>
      </c>
      <c r="C34" s="115"/>
      <c r="D34" s="115"/>
      <c r="E34" s="115"/>
      <c r="F34" s="115"/>
      <c r="G34" s="115"/>
      <c r="H34" s="28"/>
      <c r="I34" s="47"/>
      <c r="J34" s="40"/>
    </row>
    <row r="35" spans="2:10" s="1" customFormat="1" ht="12" customHeight="1" x14ac:dyDescent="0.25">
      <c r="B35" s="115" t="s">
        <v>36</v>
      </c>
      <c r="C35" s="115"/>
      <c r="D35" s="115"/>
      <c r="E35" s="115"/>
      <c r="F35" s="115"/>
      <c r="G35" s="115"/>
      <c r="H35" s="28">
        <v>9</v>
      </c>
      <c r="I35" s="47">
        <v>71724769.950000003</v>
      </c>
      <c r="J35" s="47">
        <v>17819000</v>
      </c>
    </row>
    <row r="36" spans="2:10" s="1" customFormat="1" ht="12" hidden="1" customHeight="1" x14ac:dyDescent="0.25">
      <c r="B36" s="115" t="s">
        <v>37</v>
      </c>
      <c r="C36" s="115"/>
      <c r="D36" s="115"/>
      <c r="E36" s="115"/>
      <c r="F36" s="115"/>
      <c r="G36" s="115"/>
      <c r="H36" s="28"/>
      <c r="I36" s="47"/>
      <c r="J36" s="47"/>
    </row>
    <row r="37" spans="2:10" s="1" customFormat="1" ht="12" hidden="1" customHeight="1" x14ac:dyDescent="0.25">
      <c r="B37" s="115" t="s">
        <v>20</v>
      </c>
      <c r="C37" s="115"/>
      <c r="D37" s="115"/>
      <c r="E37" s="115"/>
      <c r="F37" s="115"/>
      <c r="G37" s="115"/>
      <c r="H37" s="28"/>
      <c r="I37" s="47"/>
      <c r="J37" s="47"/>
    </row>
    <row r="38" spans="2:10" s="1" customFormat="1" ht="12" hidden="1" customHeight="1" x14ac:dyDescent="0.25">
      <c r="B38" s="115" t="s">
        <v>38</v>
      </c>
      <c r="C38" s="115"/>
      <c r="D38" s="115"/>
      <c r="E38" s="115"/>
      <c r="F38" s="115"/>
      <c r="G38" s="115"/>
      <c r="H38" s="28"/>
      <c r="I38" s="47"/>
      <c r="J38" s="40"/>
    </row>
    <row r="39" spans="2:10" s="1" customFormat="1" ht="12" customHeight="1" x14ac:dyDescent="0.25">
      <c r="B39" s="115" t="s">
        <v>39</v>
      </c>
      <c r="C39" s="115"/>
      <c r="D39" s="115"/>
      <c r="E39" s="115"/>
      <c r="F39" s="115"/>
      <c r="G39" s="115"/>
      <c r="H39" s="28">
        <v>10</v>
      </c>
      <c r="I39" s="47">
        <v>936028654.92999995</v>
      </c>
      <c r="J39" s="47">
        <v>989798000</v>
      </c>
    </row>
    <row r="40" spans="2:10" s="1" customFormat="1" ht="12" customHeight="1" x14ac:dyDescent="0.25">
      <c r="B40" s="115" t="s">
        <v>232</v>
      </c>
      <c r="C40" s="115"/>
      <c r="D40" s="115"/>
      <c r="E40" s="115"/>
      <c r="F40" s="115"/>
      <c r="G40" s="115"/>
      <c r="H40" s="58">
        <v>17</v>
      </c>
      <c r="I40" s="47">
        <v>90603000</v>
      </c>
      <c r="J40" s="47">
        <v>26489000</v>
      </c>
    </row>
    <row r="41" spans="2:10" s="1" customFormat="1" ht="12" hidden="1" customHeight="1" x14ac:dyDescent="0.25">
      <c r="B41" s="115" t="s">
        <v>40</v>
      </c>
      <c r="C41" s="115"/>
      <c r="D41" s="115"/>
      <c r="E41" s="115"/>
      <c r="F41" s="115"/>
      <c r="G41" s="115"/>
      <c r="H41" s="28"/>
      <c r="I41" s="47"/>
      <c r="J41" s="47"/>
    </row>
    <row r="42" spans="2:10" s="1" customFormat="1" ht="12" hidden="1" customHeight="1" x14ac:dyDescent="0.25">
      <c r="B42" s="115" t="s">
        <v>41</v>
      </c>
      <c r="C42" s="115"/>
      <c r="D42" s="115"/>
      <c r="E42" s="115"/>
      <c r="F42" s="115"/>
      <c r="G42" s="115"/>
      <c r="H42" s="28"/>
      <c r="I42" s="47"/>
      <c r="J42" s="40"/>
    </row>
    <row r="43" spans="2:10" s="1" customFormat="1" ht="12" customHeight="1" x14ac:dyDescent="0.25">
      <c r="B43" s="118" t="s">
        <v>42</v>
      </c>
      <c r="C43" s="118"/>
      <c r="D43" s="118"/>
      <c r="E43" s="118"/>
      <c r="F43" s="118"/>
      <c r="G43" s="118"/>
      <c r="H43" s="29"/>
      <c r="I43" s="46">
        <f>SUM(I24:I40)</f>
        <v>1104578470.74</v>
      </c>
      <c r="J43" s="39">
        <v>1038714000</v>
      </c>
    </row>
    <row r="44" spans="2:10" s="1" customFormat="1" ht="12" customHeight="1" x14ac:dyDescent="0.25">
      <c r="B44" s="119" t="s">
        <v>43</v>
      </c>
      <c r="C44" s="119"/>
      <c r="D44" s="119"/>
      <c r="E44" s="119"/>
      <c r="F44" s="119"/>
      <c r="G44" s="119"/>
      <c r="H44" s="27"/>
      <c r="I44" s="76">
        <f>I21+I43</f>
        <v>2857659978.21</v>
      </c>
      <c r="J44" s="38">
        <v>2107481000</v>
      </c>
    </row>
    <row r="45" spans="2:10" ht="24" x14ac:dyDescent="0.25">
      <c r="B45" s="108" t="s">
        <v>44</v>
      </c>
      <c r="C45" s="108"/>
      <c r="D45" s="108"/>
      <c r="E45" s="108"/>
      <c r="F45" s="108"/>
      <c r="G45" s="108"/>
      <c r="H45" s="41" t="s">
        <v>233</v>
      </c>
      <c r="I45" s="95" t="s">
        <v>1</v>
      </c>
      <c r="J45" s="95" t="s">
        <v>2</v>
      </c>
    </row>
    <row r="46" spans="2:10" x14ac:dyDescent="0.25">
      <c r="B46" s="109" t="s">
        <v>3</v>
      </c>
      <c r="C46" s="109"/>
      <c r="D46" s="109"/>
      <c r="E46" s="109"/>
      <c r="F46" s="109"/>
      <c r="G46" s="109"/>
      <c r="H46" s="92" t="s">
        <v>4</v>
      </c>
      <c r="I46" s="96"/>
      <c r="J46" s="96"/>
    </row>
    <row r="47" spans="2:10" x14ac:dyDescent="0.25">
      <c r="B47" s="100" t="s">
        <v>45</v>
      </c>
      <c r="C47" s="100"/>
      <c r="D47" s="100"/>
      <c r="E47" s="100"/>
      <c r="F47" s="100"/>
      <c r="G47" s="100"/>
      <c r="H47" s="89"/>
      <c r="I47" s="96"/>
      <c r="J47" s="96"/>
    </row>
    <row r="48" spans="2:10" hidden="1" x14ac:dyDescent="0.25">
      <c r="B48" s="103" t="s">
        <v>46</v>
      </c>
      <c r="C48" s="103"/>
      <c r="D48" s="103"/>
      <c r="E48" s="103"/>
      <c r="F48" s="103"/>
      <c r="G48" s="103"/>
      <c r="H48" s="93"/>
      <c r="I48" s="97"/>
      <c r="J48" s="97"/>
    </row>
    <row r="49" spans="2:12" hidden="1" x14ac:dyDescent="0.25">
      <c r="B49" s="103" t="s">
        <v>47</v>
      </c>
      <c r="C49" s="103"/>
      <c r="D49" s="103"/>
      <c r="E49" s="103"/>
      <c r="F49" s="103"/>
      <c r="G49" s="103"/>
      <c r="H49" s="93"/>
      <c r="I49" s="97"/>
      <c r="J49" s="97"/>
    </row>
    <row r="50" spans="2:12" hidden="1" x14ac:dyDescent="0.25">
      <c r="B50" s="103" t="s">
        <v>13</v>
      </c>
      <c r="C50" s="103"/>
      <c r="D50" s="103"/>
      <c r="E50" s="103"/>
      <c r="F50" s="103"/>
      <c r="G50" s="103"/>
      <c r="H50" s="94"/>
      <c r="I50" s="97"/>
      <c r="J50" s="97"/>
    </row>
    <row r="51" spans="2:12" x14ac:dyDescent="0.25">
      <c r="B51" s="103" t="s">
        <v>48</v>
      </c>
      <c r="C51" s="103"/>
      <c r="D51" s="103"/>
      <c r="E51" s="103"/>
      <c r="F51" s="103"/>
      <c r="G51" s="103"/>
      <c r="H51" s="94"/>
      <c r="I51" s="97">
        <v>853904880.76999998</v>
      </c>
      <c r="J51" s="97">
        <v>592016000</v>
      </c>
    </row>
    <row r="52" spans="2:12" x14ac:dyDescent="0.25">
      <c r="B52" s="103" t="s">
        <v>49</v>
      </c>
      <c r="C52" s="103"/>
      <c r="D52" s="103"/>
      <c r="E52" s="103"/>
      <c r="F52" s="103"/>
      <c r="G52" s="103"/>
      <c r="H52" s="6">
        <v>11</v>
      </c>
      <c r="I52" s="47">
        <v>63820579.170000002</v>
      </c>
      <c r="J52" s="47">
        <v>35412000</v>
      </c>
    </row>
    <row r="53" spans="2:12" x14ac:dyDescent="0.25">
      <c r="B53" s="103" t="s">
        <v>50</v>
      </c>
      <c r="C53" s="103"/>
      <c r="D53" s="103"/>
      <c r="E53" s="103"/>
      <c r="F53" s="103"/>
      <c r="G53" s="103"/>
      <c r="H53" s="6">
        <v>12</v>
      </c>
      <c r="I53" s="47">
        <v>30104992.120000001</v>
      </c>
      <c r="J53" s="47">
        <v>13620000</v>
      </c>
    </row>
    <row r="54" spans="2:12" x14ac:dyDescent="0.25">
      <c r="B54" s="103" t="s">
        <v>51</v>
      </c>
      <c r="C54" s="103"/>
      <c r="D54" s="103"/>
      <c r="E54" s="103"/>
      <c r="F54" s="103"/>
      <c r="G54" s="103"/>
      <c r="H54" s="6">
        <v>13</v>
      </c>
      <c r="I54" s="47">
        <v>34196512.75</v>
      </c>
      <c r="J54" s="47">
        <v>42019000</v>
      </c>
    </row>
    <row r="55" spans="2:12" x14ac:dyDescent="0.25">
      <c r="B55" s="103" t="s">
        <v>52</v>
      </c>
      <c r="C55" s="103"/>
      <c r="D55" s="103"/>
      <c r="E55" s="103"/>
      <c r="F55" s="103"/>
      <c r="G55" s="103"/>
      <c r="H55" s="6"/>
      <c r="I55" s="47">
        <v>14463688.08</v>
      </c>
      <c r="J55" s="47">
        <v>1301000</v>
      </c>
    </row>
    <row r="56" spans="2:12" hidden="1" x14ac:dyDescent="0.25">
      <c r="B56" s="103" t="s">
        <v>53</v>
      </c>
      <c r="C56" s="103"/>
      <c r="D56" s="103"/>
      <c r="E56" s="103"/>
      <c r="F56" s="103"/>
      <c r="G56" s="103"/>
      <c r="H56" s="6"/>
      <c r="I56" s="84"/>
      <c r="J56" s="44"/>
      <c r="L56" s="59"/>
    </row>
    <row r="57" spans="2:12" hidden="1" x14ac:dyDescent="0.25">
      <c r="B57" s="103" t="s">
        <v>54</v>
      </c>
      <c r="C57" s="103"/>
      <c r="D57" s="103"/>
      <c r="E57" s="103"/>
      <c r="F57" s="103"/>
      <c r="G57" s="103"/>
      <c r="H57" s="6"/>
      <c r="I57" s="84"/>
      <c r="J57" s="44"/>
    </row>
    <row r="58" spans="2:12" hidden="1" x14ac:dyDescent="0.25">
      <c r="B58" s="103" t="s">
        <v>55</v>
      </c>
      <c r="C58" s="103"/>
      <c r="D58" s="103"/>
      <c r="E58" s="103"/>
      <c r="F58" s="103"/>
      <c r="G58" s="103"/>
      <c r="H58" s="6"/>
      <c r="I58" s="84"/>
      <c r="J58" s="44"/>
    </row>
    <row r="59" spans="2:12" hidden="1" x14ac:dyDescent="0.25">
      <c r="B59" s="103" t="s">
        <v>56</v>
      </c>
      <c r="C59" s="103"/>
      <c r="D59" s="103"/>
      <c r="E59" s="103"/>
      <c r="F59" s="103"/>
      <c r="G59" s="103"/>
      <c r="H59" s="6"/>
      <c r="I59" s="84"/>
      <c r="J59" s="44"/>
    </row>
    <row r="60" spans="2:12" x14ac:dyDescent="0.25">
      <c r="B60" s="103" t="s">
        <v>57</v>
      </c>
      <c r="C60" s="103"/>
      <c r="D60" s="103"/>
      <c r="E60" s="103"/>
      <c r="F60" s="103"/>
      <c r="G60" s="103"/>
      <c r="H60" s="6">
        <v>14</v>
      </c>
      <c r="I60" s="47">
        <v>7065007.4800000004</v>
      </c>
      <c r="J60" s="47">
        <v>3490000</v>
      </c>
    </row>
    <row r="61" spans="2:12" x14ac:dyDescent="0.25">
      <c r="B61" s="102" t="s">
        <v>58</v>
      </c>
      <c r="C61" s="102"/>
      <c r="D61" s="102"/>
      <c r="E61" s="102"/>
      <c r="F61" s="102"/>
      <c r="G61" s="102"/>
      <c r="H61" s="5"/>
      <c r="I61" s="46">
        <f>SUM(I51:I60)</f>
        <v>1003555660.37</v>
      </c>
      <c r="J61" s="46">
        <v>687858000</v>
      </c>
    </row>
    <row r="62" spans="2:12" hidden="1" x14ac:dyDescent="0.25">
      <c r="B62" s="103" t="s">
        <v>59</v>
      </c>
      <c r="C62" s="103"/>
      <c r="D62" s="103"/>
      <c r="E62" s="103"/>
      <c r="F62" s="103"/>
      <c r="G62" s="103"/>
      <c r="H62" s="3"/>
      <c r="I62" s="77"/>
      <c r="J62" s="44"/>
    </row>
    <row r="63" spans="2:12" x14ac:dyDescent="0.25">
      <c r="B63" s="104" t="s">
        <v>60</v>
      </c>
      <c r="C63" s="104"/>
      <c r="D63" s="104"/>
      <c r="E63" s="104"/>
      <c r="F63" s="104"/>
      <c r="G63" s="104"/>
      <c r="H63" s="7"/>
      <c r="I63" s="50"/>
      <c r="J63" s="50"/>
    </row>
    <row r="64" spans="2:12" hidden="1" x14ac:dyDescent="0.25">
      <c r="B64" s="103" t="s">
        <v>61</v>
      </c>
      <c r="C64" s="103"/>
      <c r="D64" s="103"/>
      <c r="E64" s="103"/>
      <c r="F64" s="103"/>
      <c r="G64" s="103"/>
      <c r="H64" s="45"/>
      <c r="I64" s="47"/>
      <c r="J64" s="47"/>
    </row>
    <row r="65" spans="2:10" hidden="1" x14ac:dyDescent="0.25">
      <c r="B65" s="103" t="s">
        <v>62</v>
      </c>
      <c r="C65" s="103"/>
      <c r="D65" s="103"/>
      <c r="E65" s="103"/>
      <c r="F65" s="103"/>
      <c r="G65" s="103"/>
      <c r="H65" s="45"/>
      <c r="I65" s="47"/>
      <c r="J65" s="47"/>
    </row>
    <row r="66" spans="2:10" hidden="1" x14ac:dyDescent="0.25">
      <c r="B66" s="99" t="s">
        <v>28</v>
      </c>
      <c r="C66" s="99"/>
      <c r="D66" s="99"/>
      <c r="E66" s="99"/>
      <c r="F66" s="99"/>
      <c r="G66" s="99"/>
      <c r="H66" s="45"/>
      <c r="I66" s="47"/>
      <c r="J66" s="47"/>
    </row>
    <row r="67" spans="2:10" hidden="1" x14ac:dyDescent="0.25">
      <c r="B67" s="99" t="s">
        <v>64</v>
      </c>
      <c r="C67" s="99"/>
      <c r="D67" s="99"/>
      <c r="E67" s="99"/>
      <c r="F67" s="99"/>
      <c r="G67" s="99"/>
      <c r="H67" s="45"/>
      <c r="I67" s="47"/>
      <c r="J67" s="47"/>
    </row>
    <row r="68" spans="2:10" hidden="1" x14ac:dyDescent="0.25">
      <c r="B68" s="99" t="s">
        <v>65</v>
      </c>
      <c r="C68" s="99"/>
      <c r="D68" s="99"/>
      <c r="E68" s="99"/>
      <c r="F68" s="99"/>
      <c r="G68" s="99"/>
      <c r="H68" s="45"/>
      <c r="I68" s="47"/>
      <c r="J68" s="47"/>
    </row>
    <row r="69" spans="2:10" hidden="1" x14ac:dyDescent="0.25">
      <c r="B69" s="99" t="s">
        <v>66</v>
      </c>
      <c r="C69" s="99"/>
      <c r="D69" s="99"/>
      <c r="E69" s="99"/>
      <c r="F69" s="99"/>
      <c r="G69" s="99"/>
      <c r="H69" s="45"/>
      <c r="I69" s="47"/>
      <c r="J69" s="47"/>
    </row>
    <row r="70" spans="2:10" x14ac:dyDescent="0.25">
      <c r="B70" s="99" t="s">
        <v>67</v>
      </c>
      <c r="C70" s="99"/>
      <c r="D70" s="99"/>
      <c r="E70" s="99"/>
      <c r="F70" s="99"/>
      <c r="G70" s="99"/>
      <c r="H70" s="45">
        <v>15</v>
      </c>
      <c r="I70" s="47">
        <v>77891318.799999997</v>
      </c>
      <c r="J70" s="47">
        <v>77891000</v>
      </c>
    </row>
    <row r="71" spans="2:10" hidden="1" x14ac:dyDescent="0.25">
      <c r="B71" s="103" t="s">
        <v>52</v>
      </c>
      <c r="C71" s="103"/>
      <c r="D71" s="103"/>
      <c r="E71" s="103"/>
      <c r="F71" s="103"/>
      <c r="G71" s="103"/>
      <c r="H71" s="45"/>
      <c r="I71" s="47"/>
      <c r="J71" s="47"/>
    </row>
    <row r="72" spans="2:10" hidden="1" x14ac:dyDescent="0.25">
      <c r="B72" s="99" t="s">
        <v>68</v>
      </c>
      <c r="C72" s="99"/>
      <c r="D72" s="99"/>
      <c r="E72" s="99"/>
      <c r="F72" s="99"/>
      <c r="G72" s="99"/>
      <c r="H72" s="45"/>
      <c r="I72" s="47"/>
      <c r="J72" s="47"/>
    </row>
    <row r="73" spans="2:10" hidden="1" x14ac:dyDescent="0.25">
      <c r="B73" s="103" t="s">
        <v>69</v>
      </c>
      <c r="C73" s="103"/>
      <c r="D73" s="103"/>
      <c r="E73" s="103"/>
      <c r="F73" s="103"/>
      <c r="G73" s="103"/>
      <c r="H73" s="45"/>
      <c r="I73" s="47"/>
      <c r="J73" s="47"/>
    </row>
    <row r="74" spans="2:10" hidden="1" x14ac:dyDescent="0.25">
      <c r="B74" s="103" t="s">
        <v>55</v>
      </c>
      <c r="C74" s="103"/>
      <c r="D74" s="103"/>
      <c r="E74" s="103"/>
      <c r="F74" s="103"/>
      <c r="G74" s="103"/>
      <c r="H74" s="45"/>
      <c r="I74" s="47"/>
      <c r="J74" s="47"/>
    </row>
    <row r="75" spans="2:10" hidden="1" x14ac:dyDescent="0.25">
      <c r="B75" s="99" t="s">
        <v>70</v>
      </c>
      <c r="C75" s="99"/>
      <c r="D75" s="99"/>
      <c r="E75" s="99"/>
      <c r="F75" s="99"/>
      <c r="G75" s="99"/>
      <c r="H75" s="45"/>
      <c r="I75" s="47"/>
      <c r="J75" s="47"/>
    </row>
    <row r="76" spans="2:10" x14ac:dyDescent="0.25">
      <c r="B76" s="102" t="s">
        <v>71</v>
      </c>
      <c r="C76" s="102"/>
      <c r="D76" s="102"/>
      <c r="E76" s="102"/>
      <c r="F76" s="102"/>
      <c r="G76" s="102"/>
      <c r="H76" s="5"/>
      <c r="I76" s="46">
        <v>77891318.799999997</v>
      </c>
      <c r="J76" s="46">
        <v>77891000</v>
      </c>
    </row>
    <row r="77" spans="2:10" x14ac:dyDescent="0.25">
      <c r="B77" s="104" t="s">
        <v>72</v>
      </c>
      <c r="C77" s="104"/>
      <c r="D77" s="104"/>
      <c r="E77" s="104"/>
      <c r="F77" s="104"/>
      <c r="G77" s="104"/>
      <c r="H77" s="7"/>
      <c r="I77" s="51"/>
      <c r="J77" s="51"/>
    </row>
    <row r="78" spans="2:10" x14ac:dyDescent="0.25">
      <c r="B78" s="99" t="s">
        <v>73</v>
      </c>
      <c r="C78" s="99"/>
      <c r="D78" s="99"/>
      <c r="E78" s="99"/>
      <c r="F78" s="99"/>
      <c r="G78" s="99"/>
      <c r="H78" s="45">
        <v>16</v>
      </c>
      <c r="I78" s="47">
        <v>1316000000</v>
      </c>
      <c r="J78" s="47">
        <v>1316000000</v>
      </c>
    </row>
    <row r="79" spans="2:10" hidden="1" x14ac:dyDescent="0.25">
      <c r="B79" s="99" t="s">
        <v>74</v>
      </c>
      <c r="C79" s="99"/>
      <c r="D79" s="99"/>
      <c r="E79" s="99"/>
      <c r="F79" s="99"/>
      <c r="G79" s="99"/>
      <c r="H79" s="45"/>
      <c r="I79" s="47"/>
      <c r="J79" s="47"/>
    </row>
    <row r="80" spans="2:10" hidden="1" x14ac:dyDescent="0.25">
      <c r="B80" s="99" t="s">
        <v>75</v>
      </c>
      <c r="C80" s="99"/>
      <c r="D80" s="99"/>
      <c r="E80" s="99"/>
      <c r="F80" s="99"/>
      <c r="G80" s="99"/>
      <c r="H80" s="3"/>
      <c r="I80" s="47"/>
      <c r="J80" s="47"/>
    </row>
    <row r="81" spans="2:31" hidden="1" x14ac:dyDescent="0.25">
      <c r="B81" s="99" t="s">
        <v>76</v>
      </c>
      <c r="C81" s="99"/>
      <c r="D81" s="99"/>
      <c r="E81" s="99"/>
      <c r="F81" s="99"/>
      <c r="G81" s="99"/>
      <c r="H81" s="3"/>
      <c r="I81" s="47"/>
      <c r="J81" s="47"/>
    </row>
    <row r="82" spans="2:31" x14ac:dyDescent="0.25">
      <c r="B82" s="99" t="s">
        <v>77</v>
      </c>
      <c r="C82" s="99"/>
      <c r="D82" s="99"/>
      <c r="E82" s="99"/>
      <c r="F82" s="99"/>
      <c r="G82" s="99"/>
      <c r="H82" s="3">
        <v>16</v>
      </c>
      <c r="I82" s="47">
        <v>427468999.04000002</v>
      </c>
      <c r="J82" s="47">
        <v>25732158.969999999</v>
      </c>
      <c r="K82" s="59"/>
    </row>
    <row r="83" spans="2:31" hidden="1" x14ac:dyDescent="0.25">
      <c r="B83" s="99" t="s">
        <v>78</v>
      </c>
      <c r="C83" s="99"/>
      <c r="D83" s="99"/>
      <c r="E83" s="99"/>
      <c r="F83" s="99"/>
      <c r="G83" s="99"/>
      <c r="H83" s="3"/>
      <c r="I83" s="47"/>
      <c r="J83" s="47"/>
    </row>
    <row r="84" spans="2:31" ht="21" customHeight="1" x14ac:dyDescent="0.25">
      <c r="B84" s="102" t="s">
        <v>79</v>
      </c>
      <c r="C84" s="102"/>
      <c r="D84" s="102"/>
      <c r="E84" s="102"/>
      <c r="F84" s="102"/>
      <c r="G84" s="102"/>
      <c r="H84" s="5"/>
      <c r="I84" s="46">
        <f>SUM(I78:I82)</f>
        <v>1743468999.04</v>
      </c>
      <c r="J84" s="46">
        <v>1341732000</v>
      </c>
    </row>
    <row r="85" spans="2:31" x14ac:dyDescent="0.25">
      <c r="B85" s="99" t="s">
        <v>80</v>
      </c>
      <c r="C85" s="99"/>
      <c r="D85" s="99"/>
      <c r="E85" s="99"/>
      <c r="F85" s="99"/>
      <c r="G85" s="99"/>
      <c r="H85" s="3">
        <v>18</v>
      </c>
      <c r="I85" s="47">
        <v>32744000</v>
      </c>
      <c r="J85" s="47"/>
    </row>
    <row r="86" spans="2:31" x14ac:dyDescent="0.25">
      <c r="B86" s="100" t="s">
        <v>81</v>
      </c>
      <c r="C86" s="100"/>
      <c r="D86" s="100"/>
      <c r="E86" s="100"/>
      <c r="F86" s="100"/>
      <c r="G86" s="100"/>
      <c r="H86" s="5"/>
      <c r="I86" s="46">
        <f>I85+I84</f>
        <v>1776212999.04</v>
      </c>
      <c r="J86" s="46">
        <v>1341732000</v>
      </c>
    </row>
    <row r="87" spans="2:31" x14ac:dyDescent="0.25">
      <c r="B87" s="101" t="s">
        <v>82</v>
      </c>
      <c r="C87" s="101"/>
      <c r="D87" s="101"/>
      <c r="E87" s="101"/>
      <c r="F87" s="101"/>
      <c r="G87" s="101"/>
      <c r="H87" s="5"/>
      <c r="I87" s="46">
        <f>I61+I76+I86</f>
        <v>2857659978.21</v>
      </c>
      <c r="J87" s="46">
        <v>2107481000</v>
      </c>
    </row>
    <row r="88" spans="2:31" x14ac:dyDescent="0.25">
      <c r="I88" s="90">
        <f>I44-I87</f>
        <v>0</v>
      </c>
      <c r="J88" s="48"/>
    </row>
    <row r="90" spans="2:31" x14ac:dyDescent="0.25">
      <c r="B90" s="24" t="s">
        <v>83</v>
      </c>
      <c r="C90" s="24"/>
      <c r="E90" s="253" t="s">
        <v>84</v>
      </c>
      <c r="F90" s="253"/>
      <c r="G90" s="253"/>
      <c r="I90" s="9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2:31" x14ac:dyDescent="0.25">
      <c r="E91" s="317" t="s">
        <v>85</v>
      </c>
      <c r="F91" s="317"/>
      <c r="G91" s="317"/>
      <c r="I91" s="98" t="s">
        <v>86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2:31" x14ac:dyDescent="0.25"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2:31" x14ac:dyDescent="0.25"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2:31" x14ac:dyDescent="0.25">
      <c r="B94" s="24" t="s">
        <v>87</v>
      </c>
      <c r="C94" s="24"/>
      <c r="E94" s="127" t="s">
        <v>239</v>
      </c>
      <c r="F94" s="253"/>
      <c r="G94" s="253"/>
      <c r="I94" s="9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2:31" x14ac:dyDescent="0.25">
      <c r="E95" s="318" t="s">
        <v>85</v>
      </c>
      <c r="I95" s="98" t="s">
        <v>86</v>
      </c>
      <c r="J95" s="317"/>
      <c r="K95" s="317"/>
      <c r="L95" s="1"/>
      <c r="M95" s="98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mergeCells count="88">
    <mergeCell ref="E90:G90"/>
    <mergeCell ref="E94:G94"/>
    <mergeCell ref="B42:G42"/>
    <mergeCell ref="B43:G43"/>
    <mergeCell ref="B44:G44"/>
    <mergeCell ref="B35:G35"/>
    <mergeCell ref="B36:G36"/>
    <mergeCell ref="B37:G37"/>
    <mergeCell ref="B38:G38"/>
    <mergeCell ref="B39:G39"/>
    <mergeCell ref="B41:G41"/>
    <mergeCell ref="B40:G40"/>
    <mergeCell ref="B19:G19"/>
    <mergeCell ref="B20:G20"/>
    <mergeCell ref="B21:G21"/>
    <mergeCell ref="B34:G34"/>
    <mergeCell ref="B23:G23"/>
    <mergeCell ref="B24:G24"/>
    <mergeCell ref="B25:G25"/>
    <mergeCell ref="B26:G26"/>
    <mergeCell ref="B27:G27"/>
    <mergeCell ref="B28:G28"/>
    <mergeCell ref="B29:G29"/>
    <mergeCell ref="B30:G30"/>
    <mergeCell ref="B31:G31"/>
    <mergeCell ref="B32:G32"/>
    <mergeCell ref="B33:G33"/>
    <mergeCell ref="B14:G14"/>
    <mergeCell ref="B15:G15"/>
    <mergeCell ref="B16:G16"/>
    <mergeCell ref="B17:G17"/>
    <mergeCell ref="B18:G18"/>
    <mergeCell ref="I1:J1"/>
    <mergeCell ref="C2:J2"/>
    <mergeCell ref="B45:G45"/>
    <mergeCell ref="B46:G46"/>
    <mergeCell ref="B47:G47"/>
    <mergeCell ref="B10:G10"/>
    <mergeCell ref="B3:I3"/>
    <mergeCell ref="B5:G5"/>
    <mergeCell ref="B6:G6"/>
    <mergeCell ref="B7:G7"/>
    <mergeCell ref="B8:G8"/>
    <mergeCell ref="B9:G9"/>
    <mergeCell ref="B22:G22"/>
    <mergeCell ref="B11:G11"/>
    <mergeCell ref="B12:G12"/>
    <mergeCell ref="B13:G13"/>
    <mergeCell ref="B48:G48"/>
    <mergeCell ref="B49:G49"/>
    <mergeCell ref="B50:G50"/>
    <mergeCell ref="B51:G51"/>
    <mergeCell ref="B52:G52"/>
    <mergeCell ref="B53:G53"/>
    <mergeCell ref="B54:G54"/>
    <mergeCell ref="B55:G55"/>
    <mergeCell ref="B56:G56"/>
    <mergeCell ref="B57:G57"/>
    <mergeCell ref="B58:G58"/>
    <mergeCell ref="B59:G59"/>
    <mergeCell ref="B60:G60"/>
    <mergeCell ref="B61:G61"/>
    <mergeCell ref="B62:G62"/>
    <mergeCell ref="B63:G63"/>
    <mergeCell ref="B64:G64"/>
    <mergeCell ref="B65:G65"/>
    <mergeCell ref="B66:G66"/>
    <mergeCell ref="B67:G67"/>
    <mergeCell ref="B68:G68"/>
    <mergeCell ref="B69:G69"/>
    <mergeCell ref="B70:G70"/>
    <mergeCell ref="B71:G71"/>
    <mergeCell ref="B72:G72"/>
    <mergeCell ref="B73:G73"/>
    <mergeCell ref="B74:G74"/>
    <mergeCell ref="B75:G75"/>
    <mergeCell ref="B76:G76"/>
    <mergeCell ref="B77:G77"/>
    <mergeCell ref="B78:G78"/>
    <mergeCell ref="B79:G79"/>
    <mergeCell ref="B85:G85"/>
    <mergeCell ref="B86:G86"/>
    <mergeCell ref="B87:G87"/>
    <mergeCell ref="B80:G80"/>
    <mergeCell ref="B81:G81"/>
    <mergeCell ref="B82:G82"/>
    <mergeCell ref="B83:G83"/>
    <mergeCell ref="B84:G84"/>
  </mergeCells>
  <pageMargins left="0.7" right="0.7" top="0.75" bottom="0.75" header="0.3" footer="0.3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2"/>
  <sheetViews>
    <sheetView topLeftCell="A4" zoomScaleNormal="100" zoomScaleSheetLayoutView="80" workbookViewId="0">
      <selection activeCell="E60" sqref="E60"/>
    </sheetView>
  </sheetViews>
  <sheetFormatPr defaultColWidth="9" defaultRowHeight="15" x14ac:dyDescent="0.25"/>
  <cols>
    <col min="1" max="1" width="2.28515625" style="1" customWidth="1"/>
    <col min="2" max="2" width="1.85546875" style="1" customWidth="1"/>
    <col min="3" max="3" width="2.28515625" style="1" customWidth="1"/>
    <col min="4" max="4" width="2.5703125" style="1" customWidth="1"/>
    <col min="5" max="5" width="7" style="1" customWidth="1"/>
    <col min="6" max="6" width="2" style="1" customWidth="1"/>
    <col min="7" max="7" width="9" style="1" customWidth="1"/>
    <col min="8" max="8" width="3.7109375" style="1" customWidth="1"/>
    <col min="9" max="9" width="5.28515625" style="1" customWidth="1"/>
    <col min="10" max="10" width="9" style="1" customWidth="1"/>
    <col min="11" max="11" width="3.28515625" style="1" customWidth="1"/>
    <col min="12" max="12" width="1.5703125" style="1" customWidth="1"/>
    <col min="13" max="13" width="4.140625" style="1" customWidth="1"/>
    <col min="14" max="14" width="2.7109375" style="1" customWidth="1"/>
    <col min="15" max="15" width="6.28515625" style="1" customWidth="1"/>
    <col min="16" max="16" width="2.7109375" style="1" customWidth="1"/>
    <col min="17" max="17" width="1.28515625" style="1" customWidth="1"/>
    <col min="18" max="19" width="0.42578125" style="1" customWidth="1"/>
    <col min="20" max="20" width="1.5703125" style="1" customWidth="1"/>
    <col min="21" max="21" width="2.5703125" style="1" customWidth="1"/>
    <col min="22" max="22" width="4.7109375" style="1" customWidth="1"/>
    <col min="23" max="23" width="1.5703125" style="1" customWidth="1"/>
    <col min="24" max="24" width="2.5703125" style="1" customWidth="1"/>
    <col min="25" max="25" width="3.42578125" style="1" customWidth="1"/>
    <col min="26" max="26" width="1.42578125" style="1" customWidth="1"/>
    <col min="27" max="27" width="1.5703125" style="1" customWidth="1"/>
    <col min="28" max="28" width="2.5703125" style="1" customWidth="1"/>
    <col min="29" max="29" width="4.7109375" style="1" customWidth="1"/>
    <col min="30" max="30" width="1.5703125" style="1" customWidth="1"/>
    <col min="31" max="31" width="5.42578125" style="1" customWidth="1"/>
    <col min="32" max="33" width="0.140625" style="1" customWidth="1"/>
    <col min="34" max="34" width="16.7109375" bestFit="1" customWidth="1"/>
  </cols>
  <sheetData>
    <row r="1" spans="2:33" s="1" customFormat="1" ht="11.1" customHeight="1" x14ac:dyDescent="0.25"/>
    <row r="2" spans="2:33" s="1" customFormat="1" ht="44.1" customHeight="1" x14ac:dyDescent="0.25">
      <c r="B2" s="106" t="s">
        <v>236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</row>
    <row r="3" spans="2:33" s="1" customFormat="1" x14ac:dyDescent="0.25"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</row>
    <row r="4" spans="2:33" s="1" customFormat="1" ht="15.75" thickBot="1" x14ac:dyDescent="0.3">
      <c r="B4" s="1" t="s">
        <v>231</v>
      </c>
    </row>
    <row r="5" spans="2:33" s="1" customFormat="1" ht="15" customHeight="1" x14ac:dyDescent="0.25">
      <c r="B5" s="30" t="s">
        <v>88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159" t="s">
        <v>233</v>
      </c>
      <c r="P5" s="160"/>
      <c r="Q5" s="160"/>
      <c r="R5" s="160" t="s">
        <v>89</v>
      </c>
      <c r="S5" s="160"/>
      <c r="T5" s="160"/>
      <c r="U5" s="160"/>
      <c r="V5" s="160"/>
      <c r="W5" s="160"/>
      <c r="X5" s="160"/>
      <c r="Y5" s="160"/>
      <c r="Z5" s="161" t="s">
        <v>90</v>
      </c>
      <c r="AA5" s="161"/>
      <c r="AB5" s="161"/>
      <c r="AC5" s="161"/>
      <c r="AD5" s="161"/>
      <c r="AE5" s="161"/>
      <c r="AF5" s="161"/>
    </row>
    <row r="6" spans="2:33" s="1" customFormat="1" x14ac:dyDescent="0.25">
      <c r="B6" s="155" t="s">
        <v>3</v>
      </c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6" t="s">
        <v>4</v>
      </c>
      <c r="P6" s="156"/>
      <c r="Q6" s="156"/>
      <c r="R6" s="156" t="s">
        <v>5</v>
      </c>
      <c r="S6" s="156"/>
      <c r="T6" s="156"/>
      <c r="U6" s="156"/>
      <c r="V6" s="156"/>
      <c r="W6" s="156"/>
      <c r="X6" s="156"/>
      <c r="Y6" s="156"/>
      <c r="Z6" s="157" t="s">
        <v>6</v>
      </c>
      <c r="AA6" s="157"/>
      <c r="AB6" s="157"/>
      <c r="AC6" s="157"/>
      <c r="AD6" s="157"/>
      <c r="AE6" s="157"/>
      <c r="AF6" s="157"/>
    </row>
    <row r="7" spans="2:33" s="1" customFormat="1" ht="15" customHeight="1" x14ac:dyDescent="0.25">
      <c r="B7" s="129" t="s">
        <v>91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3">
        <v>19</v>
      </c>
      <c r="P7" s="123"/>
      <c r="Q7" s="123"/>
      <c r="R7" s="140">
        <v>923015448.27999997</v>
      </c>
      <c r="S7" s="140"/>
      <c r="T7" s="140"/>
      <c r="U7" s="140"/>
      <c r="V7" s="140"/>
      <c r="W7" s="140"/>
      <c r="X7" s="140"/>
      <c r="Y7" s="140"/>
      <c r="Z7" s="140">
        <v>541368137.39999998</v>
      </c>
      <c r="AA7" s="140"/>
      <c r="AB7" s="140"/>
      <c r="AC7" s="140"/>
      <c r="AD7" s="140"/>
      <c r="AE7" s="140"/>
      <c r="AF7" s="140"/>
      <c r="AG7" s="140"/>
    </row>
    <row r="8" spans="2:33" s="1" customFormat="1" ht="15" customHeight="1" x14ac:dyDescent="0.25">
      <c r="B8" s="149" t="s">
        <v>92</v>
      </c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23">
        <v>20</v>
      </c>
      <c r="P8" s="123"/>
      <c r="Q8" s="123"/>
      <c r="R8" s="154">
        <v>157036813.63</v>
      </c>
      <c r="S8" s="154"/>
      <c r="T8" s="154"/>
      <c r="U8" s="154"/>
      <c r="V8" s="154"/>
      <c r="W8" s="154"/>
      <c r="X8" s="154"/>
      <c r="Y8" s="154"/>
      <c r="Z8" s="154">
        <v>86761234.609999999</v>
      </c>
      <c r="AA8" s="154"/>
      <c r="AB8" s="154"/>
      <c r="AC8" s="154"/>
      <c r="AD8" s="154"/>
      <c r="AE8" s="154"/>
      <c r="AF8" s="154"/>
      <c r="AG8" s="154"/>
    </row>
    <row r="9" spans="2:33" s="1" customFormat="1" ht="15" customHeight="1" x14ac:dyDescent="0.25">
      <c r="B9" s="130" t="s">
        <v>93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5"/>
      <c r="P9" s="135"/>
      <c r="Q9" s="135"/>
      <c r="R9" s="134">
        <f>R7-R8</f>
        <v>765978634.64999998</v>
      </c>
      <c r="S9" s="134"/>
      <c r="T9" s="134"/>
      <c r="U9" s="134"/>
      <c r="V9" s="134"/>
      <c r="W9" s="134"/>
      <c r="X9" s="134"/>
      <c r="Y9" s="134"/>
      <c r="Z9" s="134">
        <f>Z7-Z8</f>
        <v>454606902.78999996</v>
      </c>
      <c r="AA9" s="134"/>
      <c r="AB9" s="134"/>
      <c r="AC9" s="134"/>
      <c r="AD9" s="134"/>
      <c r="AE9" s="134"/>
      <c r="AF9" s="134"/>
      <c r="AG9" s="134"/>
    </row>
    <row r="10" spans="2:33" s="1" customFormat="1" ht="15" hidden="1" customHeight="1" x14ac:dyDescent="0.25">
      <c r="B10" s="149" t="s">
        <v>94</v>
      </c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23"/>
      <c r="P10" s="123"/>
      <c r="Q10" s="123"/>
      <c r="R10" s="140" t="s">
        <v>10</v>
      </c>
      <c r="S10" s="140"/>
      <c r="T10" s="140"/>
      <c r="U10" s="140"/>
      <c r="V10" s="140"/>
      <c r="W10" s="140"/>
      <c r="X10" s="140"/>
      <c r="Y10" s="140"/>
      <c r="Z10" s="140" t="s">
        <v>10</v>
      </c>
      <c r="AA10" s="140"/>
      <c r="AB10" s="140"/>
      <c r="AC10" s="140"/>
      <c r="AD10" s="140"/>
      <c r="AE10" s="140"/>
      <c r="AF10" s="140"/>
      <c r="AG10" s="140"/>
    </row>
    <row r="11" spans="2:33" s="1" customFormat="1" ht="15" customHeight="1" x14ac:dyDescent="0.25">
      <c r="B11" s="129" t="s">
        <v>95</v>
      </c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3">
        <v>21</v>
      </c>
      <c r="P11" s="123"/>
      <c r="Q11" s="123"/>
      <c r="R11" s="140">
        <v>389684701.37</v>
      </c>
      <c r="S11" s="140"/>
      <c r="T11" s="140"/>
      <c r="U11" s="140"/>
      <c r="V11" s="140"/>
      <c r="W11" s="140"/>
      <c r="X11" s="140"/>
      <c r="Y11" s="140"/>
      <c r="Z11" s="140">
        <v>279424457.60000002</v>
      </c>
      <c r="AA11" s="140"/>
      <c r="AB11" s="140"/>
      <c r="AC11" s="140"/>
      <c r="AD11" s="140"/>
      <c r="AE11" s="140"/>
      <c r="AF11" s="140"/>
      <c r="AG11" s="140"/>
    </row>
    <row r="12" spans="2:33" s="1" customFormat="1" ht="15" customHeight="1" x14ac:dyDescent="0.25">
      <c r="B12" s="150" t="s">
        <v>96</v>
      </c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35"/>
      <c r="P12" s="135"/>
      <c r="Q12" s="135"/>
      <c r="R12" s="134">
        <f>R9-R11</f>
        <v>376293933.27999997</v>
      </c>
      <c r="S12" s="134"/>
      <c r="T12" s="134"/>
      <c r="U12" s="134"/>
      <c r="V12" s="134"/>
      <c r="W12" s="134"/>
      <c r="X12" s="134"/>
      <c r="Y12" s="134"/>
      <c r="Z12" s="134">
        <f>Z9-Z11</f>
        <v>175182445.18999994</v>
      </c>
      <c r="AA12" s="134"/>
      <c r="AB12" s="134"/>
      <c r="AC12" s="134"/>
      <c r="AD12" s="134"/>
      <c r="AE12" s="134"/>
      <c r="AF12" s="134"/>
      <c r="AG12" s="134"/>
    </row>
    <row r="13" spans="2:33" s="1" customFormat="1" ht="15" customHeight="1" x14ac:dyDescent="0.25">
      <c r="B13" s="129" t="s">
        <v>97</v>
      </c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3"/>
      <c r="P13" s="123"/>
      <c r="Q13" s="123"/>
      <c r="R13" s="151">
        <v>51974433.68</v>
      </c>
      <c r="S13" s="152"/>
      <c r="T13" s="152"/>
      <c r="U13" s="152"/>
      <c r="V13" s="152"/>
      <c r="W13" s="152"/>
      <c r="X13" s="152"/>
      <c r="Y13" s="153"/>
      <c r="Z13" s="140">
        <v>18949127.280000001</v>
      </c>
      <c r="AA13" s="140"/>
      <c r="AB13" s="140"/>
      <c r="AC13" s="140"/>
      <c r="AD13" s="140"/>
      <c r="AE13" s="140"/>
      <c r="AF13" s="140"/>
      <c r="AG13" s="140"/>
    </row>
    <row r="14" spans="2:33" s="1" customFormat="1" ht="15" hidden="1" customHeight="1" x14ac:dyDescent="0.25">
      <c r="B14" s="129" t="s">
        <v>98</v>
      </c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3"/>
      <c r="P14" s="123"/>
      <c r="Q14" s="123"/>
      <c r="R14" s="140" t="s">
        <v>10</v>
      </c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</row>
    <row r="15" spans="2:33" s="1" customFormat="1" ht="15" hidden="1" customHeight="1" x14ac:dyDescent="0.25">
      <c r="B15" s="129" t="s">
        <v>99</v>
      </c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3"/>
      <c r="P15" s="123"/>
      <c r="Q15" s="123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</row>
    <row r="16" spans="2:33" s="1" customFormat="1" ht="15" customHeight="1" x14ac:dyDescent="0.25">
      <c r="B16" s="129" t="s">
        <v>100</v>
      </c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3"/>
      <c r="P16" s="123"/>
      <c r="Q16" s="123"/>
      <c r="R16" s="140">
        <v>26792971.649999999</v>
      </c>
      <c r="S16" s="140"/>
      <c r="T16" s="140"/>
      <c r="U16" s="140"/>
      <c r="V16" s="140"/>
      <c r="W16" s="140"/>
      <c r="X16" s="140"/>
      <c r="Y16" s="140"/>
      <c r="Z16" s="140">
        <v>2501102.9900000002</v>
      </c>
      <c r="AA16" s="140"/>
      <c r="AB16" s="140"/>
      <c r="AC16" s="140"/>
      <c r="AD16" s="140"/>
      <c r="AE16" s="140"/>
      <c r="AF16" s="140"/>
      <c r="AG16" s="140"/>
    </row>
    <row r="17" spans="2:33" s="1" customFormat="1" ht="15" customHeight="1" x14ac:dyDescent="0.25">
      <c r="B17" s="129" t="s">
        <v>101</v>
      </c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3"/>
      <c r="P17" s="123"/>
      <c r="Q17" s="123"/>
      <c r="R17" s="140">
        <v>26235498.539999999</v>
      </c>
      <c r="S17" s="140"/>
      <c r="T17" s="140"/>
      <c r="U17" s="140"/>
      <c r="V17" s="140"/>
      <c r="W17" s="140"/>
      <c r="X17" s="140"/>
      <c r="Y17" s="140"/>
      <c r="Z17" s="140">
        <v>3835280.46</v>
      </c>
      <c r="AA17" s="140"/>
      <c r="AB17" s="140"/>
      <c r="AC17" s="140"/>
      <c r="AD17" s="140"/>
      <c r="AE17" s="140"/>
      <c r="AF17" s="140"/>
      <c r="AG17" s="140"/>
    </row>
    <row r="18" spans="2:33" s="1" customFormat="1" ht="15" customHeight="1" x14ac:dyDescent="0.25">
      <c r="B18" s="130" t="s">
        <v>102</v>
      </c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5"/>
      <c r="P18" s="135"/>
      <c r="Q18" s="135"/>
      <c r="R18" s="134">
        <f>R12+R13+R16-R17</f>
        <v>428825840.06999993</v>
      </c>
      <c r="S18" s="134"/>
      <c r="T18" s="134"/>
      <c r="U18" s="134"/>
      <c r="V18" s="134"/>
      <c r="W18" s="134"/>
      <c r="X18" s="134"/>
      <c r="Y18" s="134"/>
      <c r="Z18" s="134">
        <f>Z12+Z13+Z16-Z17</f>
        <v>192797394.99999994</v>
      </c>
      <c r="AA18" s="134"/>
      <c r="AB18" s="134"/>
      <c r="AC18" s="134"/>
      <c r="AD18" s="134"/>
      <c r="AE18" s="134"/>
      <c r="AF18" s="134"/>
      <c r="AG18" s="134"/>
    </row>
    <row r="19" spans="2:33" s="1" customFormat="1" ht="15" hidden="1" customHeight="1" x14ac:dyDescent="0.25">
      <c r="B19" s="129" t="s">
        <v>103</v>
      </c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3"/>
      <c r="P19" s="123"/>
      <c r="Q19" s="123"/>
      <c r="R19" s="140" t="s">
        <v>10</v>
      </c>
      <c r="S19" s="140"/>
      <c r="T19" s="140"/>
      <c r="U19" s="140"/>
      <c r="V19" s="140"/>
      <c r="W19" s="140"/>
      <c r="X19" s="140"/>
      <c r="Y19" s="140"/>
      <c r="Z19" s="140" t="s">
        <v>10</v>
      </c>
      <c r="AA19" s="140"/>
      <c r="AB19" s="140"/>
      <c r="AC19" s="140"/>
      <c r="AD19" s="140"/>
      <c r="AE19" s="140"/>
      <c r="AF19" s="140"/>
      <c r="AG19" s="140"/>
    </row>
    <row r="20" spans="2:33" s="1" customFormat="1" ht="15" customHeight="1" x14ac:dyDescent="0.25">
      <c r="B20" s="130" t="s">
        <v>104</v>
      </c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5"/>
      <c r="P20" s="135"/>
      <c r="Q20" s="135"/>
      <c r="R20" s="134">
        <f>R18</f>
        <v>428825840.06999993</v>
      </c>
      <c r="S20" s="134"/>
      <c r="T20" s="134"/>
      <c r="U20" s="134"/>
      <c r="V20" s="134"/>
      <c r="W20" s="134"/>
      <c r="X20" s="134"/>
      <c r="Y20" s="134"/>
      <c r="Z20" s="134">
        <f>Z18</f>
        <v>192797394.99999994</v>
      </c>
      <c r="AA20" s="134"/>
      <c r="AB20" s="134"/>
      <c r="AC20" s="134"/>
      <c r="AD20" s="134"/>
      <c r="AE20" s="134"/>
      <c r="AF20" s="134"/>
      <c r="AG20" s="134"/>
    </row>
    <row r="21" spans="2:33" s="1" customFormat="1" ht="15" hidden="1" customHeight="1" x14ac:dyDescent="0.25">
      <c r="B21" s="129" t="s">
        <v>105</v>
      </c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3"/>
      <c r="P21" s="123"/>
      <c r="Q21" s="123"/>
      <c r="R21" s="140" t="s">
        <v>10</v>
      </c>
      <c r="S21" s="140"/>
      <c r="T21" s="140"/>
      <c r="U21" s="140"/>
      <c r="V21" s="140"/>
      <c r="W21" s="140"/>
      <c r="X21" s="140"/>
      <c r="Y21" s="140"/>
      <c r="Z21" s="140" t="s">
        <v>10</v>
      </c>
      <c r="AA21" s="140"/>
      <c r="AB21" s="140"/>
      <c r="AC21" s="140"/>
      <c r="AD21" s="140"/>
      <c r="AE21" s="140"/>
      <c r="AF21" s="140"/>
      <c r="AG21" s="140"/>
    </row>
    <row r="22" spans="2:33" s="1" customFormat="1" ht="15" customHeight="1" x14ac:dyDescent="0.25">
      <c r="B22" s="130" t="s">
        <v>106</v>
      </c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5"/>
      <c r="P22" s="135"/>
      <c r="Q22" s="135"/>
      <c r="R22" s="134">
        <f>R20</f>
        <v>428825840.06999993</v>
      </c>
      <c r="S22" s="134"/>
      <c r="T22" s="134"/>
      <c r="U22" s="134"/>
      <c r="V22" s="134"/>
      <c r="W22" s="134"/>
      <c r="X22" s="134"/>
      <c r="Y22" s="134"/>
      <c r="Z22" s="134">
        <f>Z20</f>
        <v>192797394.99999994</v>
      </c>
      <c r="AA22" s="134"/>
      <c r="AB22" s="134"/>
      <c r="AC22" s="134"/>
      <c r="AD22" s="134"/>
      <c r="AE22" s="134"/>
      <c r="AF22" s="134"/>
      <c r="AG22" s="134"/>
    </row>
    <row r="23" spans="2:33" s="1" customFormat="1" ht="15" customHeight="1" x14ac:dyDescent="0.25">
      <c r="B23" s="129" t="s">
        <v>107</v>
      </c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46"/>
      <c r="P23" s="147"/>
      <c r="Q23" s="148"/>
      <c r="R23" s="140">
        <f>R22-R24</f>
        <v>401736840.06999993</v>
      </c>
      <c r="S23" s="140"/>
      <c r="T23" s="140"/>
      <c r="U23" s="140"/>
      <c r="V23" s="140"/>
      <c r="W23" s="140"/>
      <c r="X23" s="140"/>
      <c r="Y23" s="140"/>
      <c r="Z23" s="140">
        <v>201384619.76009995</v>
      </c>
      <c r="AA23" s="140"/>
      <c r="AB23" s="140"/>
      <c r="AC23" s="140"/>
      <c r="AD23" s="140"/>
      <c r="AE23" s="140"/>
      <c r="AF23" s="140"/>
      <c r="AG23" s="140"/>
    </row>
    <row r="24" spans="2:33" s="1" customFormat="1" ht="15" customHeight="1" x14ac:dyDescent="0.25">
      <c r="B24" s="129" t="s">
        <v>108</v>
      </c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43"/>
      <c r="P24" s="144"/>
      <c r="Q24" s="145"/>
      <c r="R24" s="140">
        <v>27089000</v>
      </c>
      <c r="S24" s="140"/>
      <c r="T24" s="140"/>
      <c r="U24" s="140"/>
      <c r="V24" s="140"/>
      <c r="W24" s="140"/>
      <c r="X24" s="140"/>
      <c r="Y24" s="140"/>
      <c r="Z24" s="140">
        <v>-8587224.7600999996</v>
      </c>
      <c r="AA24" s="140"/>
      <c r="AB24" s="140"/>
      <c r="AC24" s="140"/>
      <c r="AD24" s="140"/>
      <c r="AE24" s="140"/>
      <c r="AF24" s="140"/>
      <c r="AG24" s="140"/>
    </row>
    <row r="25" spans="2:33" s="1" customFormat="1" ht="15" hidden="1" customHeight="1" x14ac:dyDescent="0.25">
      <c r="B25" s="130" t="s">
        <v>109</v>
      </c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5"/>
      <c r="P25" s="135"/>
      <c r="Q25" s="135"/>
      <c r="R25" s="134" t="s">
        <v>10</v>
      </c>
      <c r="S25" s="134"/>
      <c r="T25" s="134"/>
      <c r="U25" s="134"/>
      <c r="V25" s="134"/>
      <c r="W25" s="134"/>
      <c r="X25" s="134"/>
      <c r="Y25" s="134"/>
      <c r="Z25" s="142" t="s">
        <v>10</v>
      </c>
      <c r="AA25" s="142"/>
      <c r="AB25" s="142"/>
      <c r="AC25" s="142"/>
      <c r="AD25" s="142"/>
      <c r="AE25" s="142"/>
      <c r="AF25" s="142"/>
      <c r="AG25" s="74"/>
    </row>
    <row r="26" spans="2:33" s="1" customFormat="1" ht="15" hidden="1" customHeight="1" x14ac:dyDescent="0.25">
      <c r="B26" s="129" t="s">
        <v>110</v>
      </c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33"/>
      <c r="P26" s="34"/>
      <c r="Q26" s="35"/>
      <c r="R26" s="138" t="s">
        <v>10</v>
      </c>
      <c r="S26" s="138"/>
      <c r="T26" s="138"/>
      <c r="U26" s="138"/>
      <c r="V26" s="138"/>
      <c r="W26" s="138"/>
      <c r="X26" s="138"/>
      <c r="Y26" s="138"/>
      <c r="Z26" s="139" t="s">
        <v>10</v>
      </c>
      <c r="AA26" s="139"/>
      <c r="AB26" s="139"/>
      <c r="AC26" s="139"/>
      <c r="AD26" s="139"/>
      <c r="AE26" s="139"/>
      <c r="AF26" s="139"/>
      <c r="AG26" s="74"/>
    </row>
    <row r="27" spans="2:33" s="1" customFormat="1" ht="15" hidden="1" customHeight="1" x14ac:dyDescent="0.25">
      <c r="B27" s="129" t="s">
        <v>111</v>
      </c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3"/>
      <c r="P27" s="123"/>
      <c r="Q27" s="123"/>
      <c r="R27" s="140" t="s">
        <v>10</v>
      </c>
      <c r="S27" s="140"/>
      <c r="T27" s="140"/>
      <c r="U27" s="140"/>
      <c r="V27" s="140"/>
      <c r="W27" s="140"/>
      <c r="X27" s="140"/>
      <c r="Y27" s="140"/>
      <c r="Z27" s="141" t="s">
        <v>10</v>
      </c>
      <c r="AA27" s="141"/>
      <c r="AB27" s="141"/>
      <c r="AC27" s="141"/>
      <c r="AD27" s="141"/>
      <c r="AE27" s="141"/>
      <c r="AF27" s="141"/>
      <c r="AG27" s="74"/>
    </row>
    <row r="28" spans="2:33" s="1" customFormat="1" ht="15" hidden="1" customHeight="1" x14ac:dyDescent="0.25">
      <c r="B28" s="129" t="s">
        <v>112</v>
      </c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3"/>
      <c r="P28" s="123"/>
      <c r="Q28" s="123"/>
      <c r="R28" s="132" t="s">
        <v>10</v>
      </c>
      <c r="S28" s="132"/>
      <c r="T28" s="132"/>
      <c r="U28" s="132"/>
      <c r="V28" s="132"/>
      <c r="W28" s="132"/>
      <c r="X28" s="132"/>
      <c r="Y28" s="132"/>
      <c r="Z28" s="133" t="s">
        <v>10</v>
      </c>
      <c r="AA28" s="133"/>
      <c r="AB28" s="133"/>
      <c r="AC28" s="133"/>
      <c r="AD28" s="133"/>
      <c r="AE28" s="133"/>
      <c r="AF28" s="133"/>
    </row>
    <row r="29" spans="2:33" s="1" customFormat="1" ht="15" hidden="1" customHeight="1" x14ac:dyDescent="0.25">
      <c r="B29" s="129" t="s">
        <v>113</v>
      </c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3"/>
      <c r="P29" s="123"/>
      <c r="Q29" s="123"/>
      <c r="R29" s="132" t="s">
        <v>10</v>
      </c>
      <c r="S29" s="132"/>
      <c r="T29" s="132"/>
      <c r="U29" s="132"/>
      <c r="V29" s="132"/>
      <c r="W29" s="132"/>
      <c r="X29" s="132"/>
      <c r="Y29" s="132"/>
      <c r="Z29" s="133" t="s">
        <v>10</v>
      </c>
      <c r="AA29" s="133"/>
      <c r="AB29" s="133"/>
      <c r="AC29" s="133"/>
      <c r="AD29" s="133"/>
      <c r="AE29" s="133"/>
      <c r="AF29" s="133"/>
    </row>
    <row r="30" spans="2:33" s="1" customFormat="1" ht="15" hidden="1" customHeight="1" x14ac:dyDescent="0.25">
      <c r="B30" s="129" t="s">
        <v>114</v>
      </c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3"/>
      <c r="P30" s="123"/>
      <c r="Q30" s="123"/>
      <c r="R30" s="132" t="s">
        <v>10</v>
      </c>
      <c r="S30" s="132"/>
      <c r="T30" s="132"/>
      <c r="U30" s="132"/>
      <c r="V30" s="132"/>
      <c r="W30" s="132"/>
      <c r="X30" s="132"/>
      <c r="Y30" s="132"/>
      <c r="Z30" s="133" t="s">
        <v>10</v>
      </c>
      <c r="AA30" s="133"/>
      <c r="AB30" s="133"/>
      <c r="AC30" s="133"/>
      <c r="AD30" s="133"/>
      <c r="AE30" s="133"/>
      <c r="AF30" s="133"/>
    </row>
    <row r="31" spans="2:33" s="1" customFormat="1" ht="15" hidden="1" customHeight="1" x14ac:dyDescent="0.25">
      <c r="B31" s="129" t="s">
        <v>115</v>
      </c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3"/>
      <c r="P31" s="123"/>
      <c r="Q31" s="123"/>
      <c r="R31" s="132" t="s">
        <v>10</v>
      </c>
      <c r="S31" s="132"/>
      <c r="T31" s="132"/>
      <c r="U31" s="132"/>
      <c r="V31" s="132"/>
      <c r="W31" s="132"/>
      <c r="X31" s="132"/>
      <c r="Y31" s="132"/>
      <c r="Z31" s="133" t="s">
        <v>10</v>
      </c>
      <c r="AA31" s="133"/>
      <c r="AB31" s="133"/>
      <c r="AC31" s="133"/>
      <c r="AD31" s="133"/>
      <c r="AE31" s="133"/>
      <c r="AF31" s="133"/>
    </row>
    <row r="32" spans="2:33" s="1" customFormat="1" ht="15" hidden="1" customHeight="1" x14ac:dyDescent="0.25">
      <c r="B32" s="129" t="s">
        <v>116</v>
      </c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3"/>
      <c r="P32" s="123"/>
      <c r="Q32" s="123"/>
      <c r="R32" s="132" t="s">
        <v>10</v>
      </c>
      <c r="S32" s="132"/>
      <c r="T32" s="132"/>
      <c r="U32" s="132"/>
      <c r="V32" s="132"/>
      <c r="W32" s="132"/>
      <c r="X32" s="132"/>
      <c r="Y32" s="132"/>
      <c r="Z32" s="133" t="s">
        <v>10</v>
      </c>
      <c r="AA32" s="133"/>
      <c r="AB32" s="133"/>
      <c r="AC32" s="133"/>
      <c r="AD32" s="133"/>
      <c r="AE32" s="133"/>
      <c r="AF32" s="133"/>
    </row>
    <row r="33" spans="2:34" s="1" customFormat="1" ht="15" hidden="1" customHeight="1" x14ac:dyDescent="0.25">
      <c r="B33" s="129" t="s">
        <v>117</v>
      </c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3"/>
      <c r="P33" s="123"/>
      <c r="Q33" s="123"/>
      <c r="R33" s="132" t="s">
        <v>10</v>
      </c>
      <c r="S33" s="132"/>
      <c r="T33" s="132"/>
      <c r="U33" s="132"/>
      <c r="V33" s="132"/>
      <c r="W33" s="132"/>
      <c r="X33" s="132"/>
      <c r="Y33" s="132"/>
      <c r="Z33" s="133" t="s">
        <v>10</v>
      </c>
      <c r="AA33" s="133"/>
      <c r="AB33" s="133"/>
      <c r="AC33" s="133"/>
      <c r="AD33" s="133"/>
      <c r="AE33" s="133"/>
      <c r="AF33" s="133"/>
    </row>
    <row r="34" spans="2:34" s="1" customFormat="1" ht="15" hidden="1" customHeight="1" x14ac:dyDescent="0.25">
      <c r="B34" s="129" t="s">
        <v>118</v>
      </c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3"/>
      <c r="P34" s="123"/>
      <c r="Q34" s="123"/>
      <c r="R34" s="132" t="s">
        <v>10</v>
      </c>
      <c r="S34" s="132"/>
      <c r="T34" s="132"/>
      <c r="U34" s="132"/>
      <c r="V34" s="132"/>
      <c r="W34" s="132"/>
      <c r="X34" s="132"/>
      <c r="Y34" s="132"/>
      <c r="Z34" s="133" t="s">
        <v>10</v>
      </c>
      <c r="AA34" s="133"/>
      <c r="AB34" s="133"/>
      <c r="AC34" s="133"/>
      <c r="AD34" s="133"/>
      <c r="AE34" s="133"/>
      <c r="AF34" s="133"/>
    </row>
    <row r="35" spans="2:34" s="10" customFormat="1" ht="15" hidden="1" customHeight="1" x14ac:dyDescent="0.25">
      <c r="B35" s="129" t="s">
        <v>119</v>
      </c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3"/>
      <c r="P35" s="123"/>
      <c r="Q35" s="123"/>
      <c r="R35" s="132" t="s">
        <v>10</v>
      </c>
      <c r="S35" s="132"/>
      <c r="T35" s="132"/>
      <c r="U35" s="132"/>
      <c r="V35" s="132"/>
      <c r="W35" s="132"/>
      <c r="X35" s="132"/>
      <c r="Y35" s="132"/>
      <c r="Z35" s="133" t="s">
        <v>10</v>
      </c>
      <c r="AA35" s="133"/>
      <c r="AB35" s="133"/>
      <c r="AC35" s="133"/>
      <c r="AD35" s="133"/>
      <c r="AE35" s="133"/>
      <c r="AF35" s="133"/>
    </row>
    <row r="36" spans="2:34" s="1" customFormat="1" ht="15" hidden="1" customHeight="1" x14ac:dyDescent="0.25">
      <c r="B36" s="130" t="s">
        <v>120</v>
      </c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5"/>
      <c r="P36" s="135"/>
      <c r="Q36" s="135"/>
      <c r="R36" s="125" t="s">
        <v>10</v>
      </c>
      <c r="S36" s="125"/>
      <c r="T36" s="125"/>
      <c r="U36" s="125"/>
      <c r="V36" s="125"/>
      <c r="W36" s="125"/>
      <c r="X36" s="125"/>
      <c r="Y36" s="125"/>
      <c r="Z36" s="136" t="s">
        <v>10</v>
      </c>
      <c r="AA36" s="136"/>
      <c r="AB36" s="136"/>
      <c r="AC36" s="136"/>
      <c r="AD36" s="136"/>
      <c r="AE36" s="136"/>
      <c r="AF36" s="136"/>
    </row>
    <row r="37" spans="2:34" s="1" customFormat="1" ht="15" hidden="1" customHeight="1" x14ac:dyDescent="0.25">
      <c r="B37" s="129" t="s">
        <v>121</v>
      </c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3"/>
      <c r="P37" s="123"/>
      <c r="Q37" s="123"/>
      <c r="R37" s="132" t="s">
        <v>10</v>
      </c>
      <c r="S37" s="132"/>
      <c r="T37" s="132"/>
      <c r="U37" s="132"/>
      <c r="V37" s="132"/>
      <c r="W37" s="132"/>
      <c r="X37" s="132"/>
      <c r="Y37" s="132"/>
      <c r="Z37" s="133" t="s">
        <v>10</v>
      </c>
      <c r="AA37" s="133"/>
      <c r="AB37" s="133"/>
      <c r="AC37" s="133"/>
      <c r="AD37" s="133"/>
      <c r="AE37" s="133"/>
      <c r="AF37" s="133"/>
    </row>
    <row r="38" spans="2:34" s="1" customFormat="1" ht="15" hidden="1" customHeight="1" x14ac:dyDescent="0.25">
      <c r="B38" s="129" t="s">
        <v>112</v>
      </c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3"/>
      <c r="P38" s="123"/>
      <c r="Q38" s="123"/>
      <c r="R38" s="132" t="s">
        <v>10</v>
      </c>
      <c r="S38" s="132"/>
      <c r="T38" s="132"/>
      <c r="U38" s="132"/>
      <c r="V38" s="132"/>
      <c r="W38" s="132"/>
      <c r="X38" s="132"/>
      <c r="Y38" s="132"/>
      <c r="Z38" s="133" t="s">
        <v>10</v>
      </c>
      <c r="AA38" s="133"/>
      <c r="AB38" s="133"/>
      <c r="AC38" s="133"/>
      <c r="AD38" s="133"/>
      <c r="AE38" s="133"/>
      <c r="AF38" s="133"/>
    </row>
    <row r="39" spans="2:34" s="1" customFormat="1" ht="15" hidden="1" customHeight="1" x14ac:dyDescent="0.25">
      <c r="B39" s="129" t="s">
        <v>122</v>
      </c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3"/>
      <c r="P39" s="123"/>
      <c r="Q39" s="123"/>
      <c r="R39" s="132" t="s">
        <v>10</v>
      </c>
      <c r="S39" s="132"/>
      <c r="T39" s="132"/>
      <c r="U39" s="132"/>
      <c r="V39" s="132"/>
      <c r="W39" s="132"/>
      <c r="X39" s="132"/>
      <c r="Y39" s="132"/>
      <c r="Z39" s="133" t="s">
        <v>10</v>
      </c>
      <c r="AA39" s="133"/>
      <c r="AB39" s="133"/>
      <c r="AC39" s="133"/>
      <c r="AD39" s="133"/>
      <c r="AE39" s="133"/>
      <c r="AF39" s="133"/>
    </row>
    <row r="40" spans="2:34" s="1" customFormat="1" ht="15" hidden="1" customHeight="1" x14ac:dyDescent="0.25">
      <c r="B40" s="129" t="s">
        <v>119</v>
      </c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3"/>
      <c r="P40" s="123"/>
      <c r="Q40" s="123"/>
      <c r="R40" s="132" t="s">
        <v>10</v>
      </c>
      <c r="S40" s="132"/>
      <c r="T40" s="132"/>
      <c r="U40" s="132"/>
      <c r="V40" s="132"/>
      <c r="W40" s="132"/>
      <c r="X40" s="132"/>
      <c r="Y40" s="132"/>
      <c r="Z40" s="133" t="s">
        <v>10</v>
      </c>
      <c r="AA40" s="133"/>
      <c r="AB40" s="133"/>
      <c r="AC40" s="133"/>
      <c r="AD40" s="133"/>
      <c r="AE40" s="133"/>
      <c r="AF40" s="133"/>
    </row>
    <row r="41" spans="2:34" s="1" customFormat="1" ht="15" hidden="1" customHeight="1" x14ac:dyDescent="0.25">
      <c r="B41" s="129" t="s">
        <v>123</v>
      </c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3"/>
      <c r="P41" s="123"/>
      <c r="Q41" s="123"/>
      <c r="R41" s="132" t="s">
        <v>10</v>
      </c>
      <c r="S41" s="132"/>
      <c r="T41" s="132"/>
      <c r="U41" s="132"/>
      <c r="V41" s="132"/>
      <c r="W41" s="132"/>
      <c r="X41" s="132"/>
      <c r="Y41" s="132"/>
      <c r="Z41" s="133" t="s">
        <v>10</v>
      </c>
      <c r="AA41" s="133"/>
      <c r="AB41" s="133"/>
      <c r="AC41" s="133"/>
      <c r="AD41" s="133"/>
      <c r="AE41" s="133"/>
      <c r="AF41" s="133"/>
    </row>
    <row r="42" spans="2:34" s="1" customFormat="1" ht="15" hidden="1" customHeight="1" x14ac:dyDescent="0.25">
      <c r="B42" s="130" t="s">
        <v>124</v>
      </c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5"/>
      <c r="P42" s="135"/>
      <c r="Q42" s="135"/>
      <c r="R42" s="125" t="s">
        <v>10</v>
      </c>
      <c r="S42" s="125"/>
      <c r="T42" s="125"/>
      <c r="U42" s="125"/>
      <c r="V42" s="125"/>
      <c r="W42" s="125"/>
      <c r="X42" s="125"/>
      <c r="Y42" s="125"/>
      <c r="Z42" s="136" t="s">
        <v>10</v>
      </c>
      <c r="AA42" s="136"/>
      <c r="AB42" s="136"/>
      <c r="AC42" s="136"/>
      <c r="AD42" s="136"/>
      <c r="AE42" s="136"/>
      <c r="AF42" s="136"/>
    </row>
    <row r="43" spans="2:34" s="1" customFormat="1" ht="15.75" customHeight="1" thickBot="1" x14ac:dyDescent="0.3">
      <c r="B43" s="137" t="s">
        <v>125</v>
      </c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24"/>
      <c r="P43" s="124"/>
      <c r="Q43" s="124"/>
      <c r="R43" s="121">
        <f>R22</f>
        <v>428825840.06999993</v>
      </c>
      <c r="S43" s="121"/>
      <c r="T43" s="121"/>
      <c r="U43" s="121"/>
      <c r="V43" s="121"/>
      <c r="W43" s="121"/>
      <c r="X43" s="121"/>
      <c r="Y43" s="121"/>
      <c r="Z43" s="121">
        <f>Z22</f>
        <v>192797394.99999994</v>
      </c>
      <c r="AA43" s="121"/>
      <c r="AB43" s="121"/>
      <c r="AC43" s="121"/>
      <c r="AD43" s="121"/>
      <c r="AE43" s="121"/>
      <c r="AF43" s="121"/>
      <c r="AG43" s="121"/>
      <c r="AH43" s="48"/>
    </row>
    <row r="44" spans="2:34" ht="15" hidden="1" customHeight="1" x14ac:dyDescent="0.25">
      <c r="B44" s="129" t="s">
        <v>126</v>
      </c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3"/>
      <c r="P44" s="123"/>
      <c r="Q44" s="123"/>
      <c r="R44" s="125"/>
      <c r="S44" s="125">
        <v>0</v>
      </c>
      <c r="T44" s="125">
        <v>0</v>
      </c>
      <c r="U44" s="125"/>
      <c r="V44" s="125"/>
      <c r="W44" s="125"/>
      <c r="X44" s="125"/>
      <c r="Y44" s="125"/>
      <c r="Z44" s="134"/>
      <c r="AA44" s="134">
        <v>0</v>
      </c>
      <c r="AB44" s="134">
        <v>0</v>
      </c>
      <c r="AC44" s="134"/>
      <c r="AD44" s="134"/>
      <c r="AE44" s="134"/>
      <c r="AF44" s="134"/>
      <c r="AG44" s="134"/>
    </row>
    <row r="45" spans="2:34" ht="15" customHeight="1" x14ac:dyDescent="0.25">
      <c r="B45" s="129" t="s">
        <v>107</v>
      </c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3">
        <v>23</v>
      </c>
      <c r="P45" s="123"/>
      <c r="Q45" s="123"/>
      <c r="R45" s="125">
        <f>R43-R46</f>
        <v>401736840.06999993</v>
      </c>
      <c r="S45" s="125"/>
      <c r="T45" s="125"/>
      <c r="U45" s="125"/>
      <c r="V45" s="125"/>
      <c r="W45" s="125"/>
      <c r="X45" s="125"/>
      <c r="Y45" s="125"/>
      <c r="Z45" s="125">
        <f>Z43-Z46</f>
        <v>201384619.76009995</v>
      </c>
      <c r="AA45" s="125"/>
      <c r="AB45" s="125"/>
      <c r="AC45" s="125"/>
      <c r="AD45" s="125"/>
      <c r="AE45" s="125"/>
      <c r="AF45" s="125"/>
      <c r="AG45" s="125"/>
      <c r="AH45" s="91">
        <f>R45-ББ!I82+ББ!J82</f>
        <v>-8.9406967163085938E-8</v>
      </c>
    </row>
    <row r="46" spans="2:34" ht="15" customHeight="1" x14ac:dyDescent="0.25">
      <c r="B46" s="129" t="s">
        <v>127</v>
      </c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3">
        <v>24</v>
      </c>
      <c r="P46" s="123"/>
      <c r="Q46" s="123"/>
      <c r="R46" s="125">
        <f>R24</f>
        <v>27089000</v>
      </c>
      <c r="S46" s="125"/>
      <c r="T46" s="125"/>
      <c r="U46" s="125"/>
      <c r="V46" s="125"/>
      <c r="W46" s="125"/>
      <c r="X46" s="125"/>
      <c r="Y46" s="125"/>
      <c r="Z46" s="125">
        <f>Z24</f>
        <v>-8587224.7600999996</v>
      </c>
      <c r="AA46" s="125"/>
      <c r="AB46" s="125"/>
      <c r="AC46" s="125"/>
      <c r="AD46" s="125"/>
      <c r="AE46" s="125"/>
      <c r="AF46" s="125"/>
      <c r="AG46" s="125"/>
    </row>
    <row r="47" spans="2:34" ht="36" customHeight="1" x14ac:dyDescent="0.25">
      <c r="B47" s="130" t="s">
        <v>128</v>
      </c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23"/>
      <c r="P47" s="123"/>
      <c r="Q47" s="123"/>
      <c r="R47" s="125"/>
      <c r="S47" s="125"/>
      <c r="T47" s="125"/>
      <c r="U47" s="125"/>
      <c r="V47" s="125"/>
      <c r="W47" s="125"/>
      <c r="X47" s="125"/>
      <c r="Y47" s="125"/>
      <c r="Z47" s="134"/>
      <c r="AA47" s="134"/>
      <c r="AB47" s="134"/>
      <c r="AC47" s="134"/>
      <c r="AD47" s="134"/>
      <c r="AE47" s="134"/>
      <c r="AF47" s="134"/>
      <c r="AG47" s="134"/>
      <c r="AH47" s="75"/>
    </row>
    <row r="48" spans="2:34" ht="15" customHeight="1" x14ac:dyDescent="0.25">
      <c r="B48" s="129" t="s">
        <v>110</v>
      </c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3"/>
      <c r="P48" s="123"/>
      <c r="Q48" s="123"/>
      <c r="R48" s="125"/>
      <c r="S48" s="125"/>
      <c r="T48" s="125"/>
      <c r="U48" s="125"/>
      <c r="V48" s="125"/>
      <c r="W48" s="125"/>
      <c r="X48" s="125"/>
      <c r="Y48" s="125"/>
      <c r="Z48" s="134"/>
      <c r="AA48" s="134"/>
      <c r="AB48" s="134"/>
      <c r="AC48" s="134"/>
      <c r="AD48" s="134"/>
      <c r="AE48" s="134"/>
      <c r="AF48" s="134"/>
      <c r="AG48" s="134"/>
    </row>
    <row r="49" spans="2:33" ht="15" customHeight="1" x14ac:dyDescent="0.25">
      <c r="B49" s="129" t="s">
        <v>129</v>
      </c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3">
        <v>22</v>
      </c>
      <c r="P49" s="123"/>
      <c r="Q49" s="123"/>
      <c r="R49" s="126">
        <f>R45/4112.5</f>
        <v>97686.769621884479</v>
      </c>
      <c r="S49" s="126"/>
      <c r="T49" s="126"/>
      <c r="U49" s="126"/>
      <c r="V49" s="126"/>
      <c r="W49" s="126"/>
      <c r="X49" s="126"/>
      <c r="Y49" s="126"/>
      <c r="Z49" s="126">
        <f>Z45/4112.5</f>
        <v>48968.904500936158</v>
      </c>
      <c r="AA49" s="126"/>
      <c r="AB49" s="126"/>
      <c r="AC49" s="126"/>
      <c r="AD49" s="126"/>
      <c r="AE49" s="126"/>
      <c r="AF49" s="126"/>
      <c r="AG49" s="126"/>
    </row>
    <row r="50" spans="2:33" ht="15" hidden="1" customHeight="1" x14ac:dyDescent="0.25">
      <c r="B50" s="129" t="s">
        <v>130</v>
      </c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3"/>
      <c r="P50" s="123"/>
      <c r="Q50" s="123"/>
      <c r="R50" s="125"/>
      <c r="S50" s="125"/>
      <c r="T50" s="125"/>
      <c r="U50" s="125"/>
      <c r="V50" s="125"/>
      <c r="W50" s="125"/>
      <c r="X50" s="125"/>
      <c r="Y50" s="125"/>
      <c r="Z50" s="120"/>
      <c r="AA50" s="120"/>
      <c r="AB50" s="120"/>
      <c r="AC50" s="120"/>
      <c r="AD50" s="120"/>
      <c r="AE50" s="120"/>
    </row>
    <row r="51" spans="2:33" ht="15" hidden="1" customHeight="1" x14ac:dyDescent="0.25">
      <c r="B51" s="129" t="s">
        <v>131</v>
      </c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3"/>
      <c r="P51" s="123"/>
      <c r="Q51" s="123"/>
      <c r="R51" s="125"/>
      <c r="S51" s="125"/>
      <c r="T51" s="125"/>
      <c r="U51" s="125"/>
      <c r="V51" s="125"/>
      <c r="W51" s="125"/>
      <c r="X51" s="125"/>
      <c r="Y51" s="125"/>
      <c r="Z51" s="120"/>
      <c r="AA51" s="120"/>
      <c r="AB51" s="120"/>
      <c r="AC51" s="120"/>
      <c r="AD51" s="120"/>
      <c r="AE51" s="120"/>
    </row>
    <row r="52" spans="2:33" ht="15" hidden="1" customHeight="1" x14ac:dyDescent="0.25">
      <c r="B52" s="129" t="s">
        <v>132</v>
      </c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3"/>
      <c r="P52" s="123"/>
      <c r="Q52" s="123"/>
      <c r="R52" s="125"/>
      <c r="S52" s="125"/>
      <c r="T52" s="125"/>
      <c r="U52" s="125"/>
      <c r="V52" s="125"/>
      <c r="W52" s="125"/>
      <c r="X52" s="125"/>
      <c r="Y52" s="125"/>
      <c r="Z52" s="120"/>
      <c r="AA52" s="120"/>
      <c r="AB52" s="120"/>
      <c r="AC52" s="120"/>
      <c r="AD52" s="120"/>
      <c r="AE52" s="120"/>
    </row>
    <row r="53" spans="2:33" ht="15" hidden="1" customHeight="1" x14ac:dyDescent="0.25">
      <c r="B53" s="129" t="s">
        <v>130</v>
      </c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3"/>
      <c r="P53" s="123"/>
      <c r="Q53" s="123"/>
      <c r="R53" s="125"/>
      <c r="S53" s="125"/>
      <c r="T53" s="125"/>
      <c r="U53" s="125"/>
      <c r="V53" s="125"/>
      <c r="W53" s="125"/>
      <c r="X53" s="125"/>
      <c r="Y53" s="125"/>
      <c r="Z53" s="120"/>
      <c r="AA53" s="120"/>
      <c r="AB53" s="120"/>
      <c r="AC53" s="120"/>
      <c r="AD53" s="120"/>
      <c r="AE53" s="120"/>
    </row>
    <row r="54" spans="2:33" ht="15.75" hidden="1" customHeight="1" thickBot="1" x14ac:dyDescent="0.3">
      <c r="B54" s="131" t="s">
        <v>131</v>
      </c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24"/>
      <c r="P54" s="124"/>
      <c r="Q54" s="124"/>
      <c r="R54" s="121"/>
      <c r="S54" s="121"/>
      <c r="T54" s="121"/>
      <c r="U54" s="121"/>
      <c r="V54" s="121"/>
      <c r="W54" s="121"/>
      <c r="X54" s="121"/>
      <c r="Y54" s="121"/>
      <c r="Z54" s="122"/>
      <c r="AA54" s="122"/>
      <c r="AB54" s="122"/>
      <c r="AC54" s="122"/>
      <c r="AD54" s="122"/>
      <c r="AE54" s="122"/>
    </row>
    <row r="57" spans="2:33" x14ac:dyDescent="0.25">
      <c r="B57" s="8" t="s">
        <v>83</v>
      </c>
      <c r="C57" s="8"/>
      <c r="D57" s="8"/>
      <c r="F57" s="127" t="s">
        <v>84</v>
      </c>
      <c r="G57" s="127"/>
      <c r="H57" s="127"/>
      <c r="J57" s="9"/>
      <c r="K57" s="9"/>
      <c r="L57" s="9"/>
    </row>
    <row r="58" spans="2:33" x14ac:dyDescent="0.25">
      <c r="F58" s="128" t="s">
        <v>85</v>
      </c>
      <c r="G58" s="128"/>
      <c r="H58" s="128"/>
      <c r="J58" s="12" t="s">
        <v>86</v>
      </c>
      <c r="K58" s="12"/>
      <c r="L58" s="12"/>
    </row>
    <row r="61" spans="2:33" x14ac:dyDescent="0.25">
      <c r="B61" s="8" t="s">
        <v>87</v>
      </c>
      <c r="C61" s="8"/>
      <c r="D61" s="8"/>
      <c r="F61" s="127" t="s">
        <v>239</v>
      </c>
      <c r="G61" s="127"/>
      <c r="H61" s="127"/>
      <c r="J61" s="9"/>
      <c r="K61" s="9"/>
      <c r="L61" s="9"/>
    </row>
    <row r="62" spans="2:33" x14ac:dyDescent="0.25">
      <c r="F62" s="128" t="s">
        <v>85</v>
      </c>
      <c r="G62" s="128"/>
      <c r="H62" s="128"/>
      <c r="J62" s="12" t="s">
        <v>86</v>
      </c>
      <c r="K62" s="12"/>
      <c r="L62" s="12"/>
    </row>
  </sheetData>
  <mergeCells count="204">
    <mergeCell ref="B2:AG2"/>
    <mergeCell ref="B6:N6"/>
    <mergeCell ref="O6:Q6"/>
    <mergeCell ref="R6:Y6"/>
    <mergeCell ref="Z6:AF6"/>
    <mergeCell ref="B7:N7"/>
    <mergeCell ref="O7:Q7"/>
    <mergeCell ref="R7:Y7"/>
    <mergeCell ref="D3:Y3"/>
    <mergeCell ref="O5:Q5"/>
    <mergeCell ref="R5:Y5"/>
    <mergeCell ref="Z5:AF5"/>
    <mergeCell ref="Z7:AG7"/>
    <mergeCell ref="B8:N8"/>
    <mergeCell ref="O8:Q8"/>
    <mergeCell ref="R8:Y8"/>
    <mergeCell ref="B9:N9"/>
    <mergeCell ref="O9:Q9"/>
    <mergeCell ref="R9:Y9"/>
    <mergeCell ref="Z8:AG8"/>
    <mergeCell ref="Z9:AG9"/>
    <mergeCell ref="Z10:AG10"/>
    <mergeCell ref="Z12:AG12"/>
    <mergeCell ref="Z13:AG13"/>
    <mergeCell ref="Z14:AG14"/>
    <mergeCell ref="Z15:AG15"/>
    <mergeCell ref="B10:N10"/>
    <mergeCell ref="O10:Q10"/>
    <mergeCell ref="R10:Y10"/>
    <mergeCell ref="B11:N11"/>
    <mergeCell ref="O11:Q11"/>
    <mergeCell ref="R11:Y11"/>
    <mergeCell ref="Z11:AG11"/>
    <mergeCell ref="B14:N14"/>
    <mergeCell ref="O14:Q14"/>
    <mergeCell ref="R14:Y14"/>
    <mergeCell ref="B15:N15"/>
    <mergeCell ref="O15:Q15"/>
    <mergeCell ref="R15:Y15"/>
    <mergeCell ref="B12:N12"/>
    <mergeCell ref="O12:Q12"/>
    <mergeCell ref="R12:Y12"/>
    <mergeCell ref="B13:N13"/>
    <mergeCell ref="O13:Q13"/>
    <mergeCell ref="R13:Y13"/>
    <mergeCell ref="B16:N16"/>
    <mergeCell ref="O16:Q16"/>
    <mergeCell ref="R16:Y16"/>
    <mergeCell ref="B17:N17"/>
    <mergeCell ref="O17:Q17"/>
    <mergeCell ref="R17:Y17"/>
    <mergeCell ref="Z16:AG16"/>
    <mergeCell ref="Z17:AG17"/>
    <mergeCell ref="Z18:AG18"/>
    <mergeCell ref="Z20:AG20"/>
    <mergeCell ref="Z21:AG21"/>
    <mergeCell ref="Z22:AG22"/>
    <mergeCell ref="Z23:AG23"/>
    <mergeCell ref="B18:N18"/>
    <mergeCell ref="O18:Q18"/>
    <mergeCell ref="R18:Y18"/>
    <mergeCell ref="B19:N19"/>
    <mergeCell ref="O19:Q19"/>
    <mergeCell ref="R19:Y19"/>
    <mergeCell ref="Z19:AG19"/>
    <mergeCell ref="B22:N22"/>
    <mergeCell ref="O22:Q22"/>
    <mergeCell ref="R22:Y22"/>
    <mergeCell ref="B23:N23"/>
    <mergeCell ref="R23:Y23"/>
    <mergeCell ref="B20:N20"/>
    <mergeCell ref="O20:Q20"/>
    <mergeCell ref="R20:Y20"/>
    <mergeCell ref="B21:N21"/>
    <mergeCell ref="O21:Q21"/>
    <mergeCell ref="R21:Y21"/>
    <mergeCell ref="O23:Q23"/>
    <mergeCell ref="B26:N26"/>
    <mergeCell ref="R26:Y26"/>
    <mergeCell ref="Z26:AF26"/>
    <mergeCell ref="B27:N27"/>
    <mergeCell ref="O27:Q27"/>
    <mergeCell ref="R27:Y27"/>
    <mergeCell ref="Z27:AF27"/>
    <mergeCell ref="B24:N24"/>
    <mergeCell ref="R24:Y24"/>
    <mergeCell ref="B25:N25"/>
    <mergeCell ref="O25:Q25"/>
    <mergeCell ref="R25:Y25"/>
    <mergeCell ref="Z25:AF25"/>
    <mergeCell ref="O24:Q24"/>
    <mergeCell ref="Z24:AG24"/>
    <mergeCell ref="B30:N30"/>
    <mergeCell ref="O30:Q30"/>
    <mergeCell ref="R30:Y30"/>
    <mergeCell ref="Z30:AF30"/>
    <mergeCell ref="B31:N31"/>
    <mergeCell ref="O31:Q31"/>
    <mergeCell ref="R31:Y31"/>
    <mergeCell ref="Z31:AF31"/>
    <mergeCell ref="B28:N28"/>
    <mergeCell ref="O28:Q28"/>
    <mergeCell ref="R28:Y28"/>
    <mergeCell ref="Z28:AF28"/>
    <mergeCell ref="B29:N29"/>
    <mergeCell ref="O29:Q29"/>
    <mergeCell ref="R29:Y29"/>
    <mergeCell ref="Z29:AF29"/>
    <mergeCell ref="B34:N34"/>
    <mergeCell ref="O34:Q34"/>
    <mergeCell ref="R34:Y34"/>
    <mergeCell ref="Z34:AF34"/>
    <mergeCell ref="B35:N35"/>
    <mergeCell ref="O35:Q35"/>
    <mergeCell ref="R35:Y35"/>
    <mergeCell ref="Z35:AF35"/>
    <mergeCell ref="B32:N32"/>
    <mergeCell ref="O32:Q32"/>
    <mergeCell ref="R32:Y32"/>
    <mergeCell ref="Z32:AF32"/>
    <mergeCell ref="B33:N33"/>
    <mergeCell ref="O33:Q33"/>
    <mergeCell ref="R33:Y33"/>
    <mergeCell ref="Z33:AF33"/>
    <mergeCell ref="B36:N36"/>
    <mergeCell ref="O36:Q36"/>
    <mergeCell ref="R36:Y36"/>
    <mergeCell ref="Z36:AF36"/>
    <mergeCell ref="B37:N37"/>
    <mergeCell ref="O37:Q37"/>
    <mergeCell ref="R37:Y37"/>
    <mergeCell ref="B43:N43"/>
    <mergeCell ref="O43:Q43"/>
    <mergeCell ref="R43:Y43"/>
    <mergeCell ref="B40:N40"/>
    <mergeCell ref="O40:Q40"/>
    <mergeCell ref="R40:Y40"/>
    <mergeCell ref="Z40:AF40"/>
    <mergeCell ref="B41:N41"/>
    <mergeCell ref="O41:Q41"/>
    <mergeCell ref="R41:Y41"/>
    <mergeCell ref="Z41:AF41"/>
    <mergeCell ref="Z37:AF37"/>
    <mergeCell ref="B42:N42"/>
    <mergeCell ref="O42:Q42"/>
    <mergeCell ref="R42:Y42"/>
    <mergeCell ref="Z42:AF42"/>
    <mergeCell ref="R52:Y52"/>
    <mergeCell ref="Z52:AE52"/>
    <mergeCell ref="Z43:AG43"/>
    <mergeCell ref="Z44:AG44"/>
    <mergeCell ref="Z45:AG45"/>
    <mergeCell ref="Z46:AG46"/>
    <mergeCell ref="Z47:AG47"/>
    <mergeCell ref="Z48:AG48"/>
    <mergeCell ref="Z49:AG49"/>
    <mergeCell ref="O49:Q49"/>
    <mergeCell ref="B38:N38"/>
    <mergeCell ref="O38:Q38"/>
    <mergeCell ref="R38:Y38"/>
    <mergeCell ref="Z38:AF38"/>
    <mergeCell ref="B39:N39"/>
    <mergeCell ref="O39:Q39"/>
    <mergeCell ref="R39:Y39"/>
    <mergeCell ref="Z39:AF39"/>
    <mergeCell ref="F61:H61"/>
    <mergeCell ref="F62:H62"/>
    <mergeCell ref="B44:N44"/>
    <mergeCell ref="B45:N45"/>
    <mergeCell ref="B46:N46"/>
    <mergeCell ref="B47:N47"/>
    <mergeCell ref="B48:N48"/>
    <mergeCell ref="B49:N49"/>
    <mergeCell ref="B50:N50"/>
    <mergeCell ref="B51:N51"/>
    <mergeCell ref="B52:N52"/>
    <mergeCell ref="B53:N53"/>
    <mergeCell ref="B54:N54"/>
    <mergeCell ref="F57:H57"/>
    <mergeCell ref="F58:H58"/>
    <mergeCell ref="Z53:AE53"/>
    <mergeCell ref="R54:Y54"/>
    <mergeCell ref="Z54:AE54"/>
    <mergeCell ref="O50:Q50"/>
    <mergeCell ref="O51:Q51"/>
    <mergeCell ref="O52:Q52"/>
    <mergeCell ref="O53:Q53"/>
    <mergeCell ref="O54:Q54"/>
    <mergeCell ref="R44:Y44"/>
    <mergeCell ref="R45:Y45"/>
    <mergeCell ref="R46:Y46"/>
    <mergeCell ref="R47:Y47"/>
    <mergeCell ref="R48:Y48"/>
    <mergeCell ref="R49:Y49"/>
    <mergeCell ref="R50:Y50"/>
    <mergeCell ref="Z50:AE50"/>
    <mergeCell ref="R51:Y51"/>
    <mergeCell ref="Z51:AE51"/>
    <mergeCell ref="R53:Y53"/>
    <mergeCell ref="O44:Q44"/>
    <mergeCell ref="O45:Q45"/>
    <mergeCell ref="O46:Q46"/>
    <mergeCell ref="O47:Q47"/>
    <mergeCell ref="O48:Q48"/>
  </mergeCells>
  <pageMargins left="0.31496062992125984" right="0.31496062992125984" top="0.74803149606299213" bottom="0.74803149606299213" header="0.31496062992125984" footer="0.31496062992125984"/>
  <pageSetup paperSize="9" scale="95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Z80"/>
  <sheetViews>
    <sheetView workbookViewId="0">
      <selection activeCell="AB79" sqref="AB79"/>
    </sheetView>
  </sheetViews>
  <sheetFormatPr defaultColWidth="9" defaultRowHeight="15" x14ac:dyDescent="0.25"/>
  <cols>
    <col min="1" max="1" width="1.5703125" style="1" customWidth="1"/>
    <col min="2" max="2" width="0.5703125" style="1" customWidth="1"/>
    <col min="3" max="3" width="1.85546875" style="1" customWidth="1"/>
    <col min="4" max="4" width="2.28515625" style="1" customWidth="1"/>
    <col min="5" max="5" width="1.42578125" style="1" customWidth="1"/>
    <col min="6" max="6" width="5.5703125" style="1" customWidth="1"/>
    <col min="7" max="7" width="6.42578125" style="1" customWidth="1"/>
    <col min="8" max="8" width="10" style="1" customWidth="1"/>
    <col min="9" max="9" width="1.42578125" style="1" customWidth="1"/>
    <col min="10" max="10" width="9.42578125" style="1" customWidth="1"/>
    <col min="11" max="11" width="3.7109375" style="1" customWidth="1"/>
    <col min="12" max="12" width="1" style="1" customWidth="1"/>
    <col min="13" max="13" width="5.42578125" style="1" customWidth="1"/>
    <col min="14" max="14" width="2.5703125" style="1" customWidth="1"/>
    <col min="15" max="15" width="0.140625" style="1" customWidth="1"/>
    <col min="16" max="16" width="3" style="1" customWidth="1"/>
    <col min="17" max="17" width="0.42578125" style="1" customWidth="1"/>
    <col min="18" max="18" width="5.5703125" style="1" customWidth="1"/>
    <col min="19" max="19" width="3.140625" style="1" customWidth="1"/>
    <col min="20" max="20" width="1.5703125" style="1" customWidth="1"/>
    <col min="21" max="21" width="0.5703125" style="1" customWidth="1"/>
    <col min="22" max="22" width="9.5703125" style="1" customWidth="1"/>
    <col min="23" max="23" width="2.28515625" style="1" customWidth="1"/>
    <col min="24" max="24" width="1.28515625" style="1" customWidth="1"/>
    <col min="25" max="25" width="1" style="1" customWidth="1"/>
    <col min="26" max="26" width="0.85546875" style="1" customWidth="1"/>
    <col min="27" max="27" width="0.7109375" style="1" customWidth="1"/>
    <col min="28" max="28" width="6.85546875" style="1" customWidth="1"/>
    <col min="29" max="29" width="2.42578125" style="1" customWidth="1"/>
    <col min="30" max="30" width="4.42578125" style="1" customWidth="1"/>
    <col min="31" max="31" width="1" style="1" customWidth="1"/>
    <col min="32" max="32" width="0.5703125" style="1" customWidth="1"/>
    <col min="33" max="33" width="0.140625" style="1" customWidth="1"/>
    <col min="34" max="34" width="4.140625" style="1" customWidth="1"/>
    <col min="35" max="35" width="0.5703125" style="1" customWidth="1"/>
    <col min="36" max="36" width="3.5703125" style="1" customWidth="1"/>
    <col min="37" max="37" width="4.85546875" style="1" customWidth="1"/>
    <col min="38" max="38" width="0.5703125" style="1" customWidth="1"/>
    <col min="39" max="39" width="3.5703125" style="1" customWidth="1"/>
    <col min="40" max="40" width="4.85546875" style="1" customWidth="1"/>
    <col min="41" max="41" width="0.5703125" style="1" customWidth="1"/>
    <col min="42" max="42" width="8.5703125" style="1" customWidth="1"/>
    <col min="43" max="43" width="0.5703125" style="1" customWidth="1"/>
    <col min="44" max="44" width="0.85546875" style="1" customWidth="1"/>
    <col min="45" max="45" width="7.5703125" style="1" customWidth="1"/>
    <col min="46" max="46" width="6.7109375" style="1" customWidth="1"/>
    <col min="47" max="47" width="0.85546875" style="1" customWidth="1"/>
    <col min="48" max="48" width="15.28515625" style="1" customWidth="1"/>
    <col min="49" max="49" width="0.42578125" style="1" customWidth="1"/>
    <col min="50" max="50" width="15.28515625" style="1" customWidth="1"/>
    <col min="51" max="51" width="1.85546875" style="1" customWidth="1"/>
  </cols>
  <sheetData>
    <row r="2" spans="3:51" ht="30.75" customHeight="1" x14ac:dyDescent="0.25">
      <c r="C2" s="106" t="s">
        <v>237</v>
      </c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</row>
    <row r="3" spans="3:51" x14ac:dyDescent="0.25"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</row>
    <row r="4" spans="3:51" s="1" customFormat="1" x14ac:dyDescent="0.25">
      <c r="C4" s="1" t="s">
        <v>231</v>
      </c>
    </row>
    <row r="5" spans="3:51" s="1" customFormat="1" x14ac:dyDescent="0.25">
      <c r="C5" s="205" t="s">
        <v>133</v>
      </c>
      <c r="D5" s="205"/>
      <c r="E5" s="205"/>
      <c r="F5" s="205"/>
      <c r="G5" s="205"/>
      <c r="H5" s="205"/>
      <c r="I5" s="205"/>
      <c r="J5" s="205"/>
      <c r="K5" s="205"/>
      <c r="L5" s="205"/>
      <c r="M5" s="208" t="s">
        <v>233</v>
      </c>
      <c r="N5" s="208"/>
      <c r="O5" s="208"/>
      <c r="P5" s="212" t="s">
        <v>134</v>
      </c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3" t="s">
        <v>135</v>
      </c>
      <c r="AW5" s="215" t="s">
        <v>136</v>
      </c>
      <c r="AX5" s="215"/>
    </row>
    <row r="6" spans="3:51" s="11" customFormat="1" ht="52.5" customHeight="1" x14ac:dyDescent="0.25">
      <c r="C6" s="206"/>
      <c r="D6" s="207"/>
      <c r="E6" s="207"/>
      <c r="F6" s="207"/>
      <c r="G6" s="207"/>
      <c r="H6" s="207"/>
      <c r="I6" s="207"/>
      <c r="J6" s="207"/>
      <c r="K6" s="207"/>
      <c r="L6" s="207"/>
      <c r="M6" s="209"/>
      <c r="N6" s="210"/>
      <c r="O6" s="211"/>
      <c r="P6" s="218" t="s">
        <v>73</v>
      </c>
      <c r="Q6" s="218"/>
      <c r="R6" s="218"/>
      <c r="S6" s="218"/>
      <c r="T6" s="218"/>
      <c r="U6" s="218"/>
      <c r="V6" s="218" t="s">
        <v>74</v>
      </c>
      <c r="W6" s="218"/>
      <c r="X6" s="218"/>
      <c r="Y6" s="218"/>
      <c r="Z6" s="218"/>
      <c r="AA6" s="218"/>
      <c r="AB6" s="218" t="s">
        <v>75</v>
      </c>
      <c r="AC6" s="218"/>
      <c r="AD6" s="218"/>
      <c r="AE6" s="218"/>
      <c r="AF6" s="218"/>
      <c r="AG6" s="218" t="s">
        <v>76</v>
      </c>
      <c r="AH6" s="218"/>
      <c r="AI6" s="218"/>
      <c r="AJ6" s="218"/>
      <c r="AK6" s="218"/>
      <c r="AL6" s="218"/>
      <c r="AM6" s="218"/>
      <c r="AN6" s="218" t="s">
        <v>137</v>
      </c>
      <c r="AO6" s="218"/>
      <c r="AP6" s="218"/>
      <c r="AQ6" s="218"/>
      <c r="AR6" s="218"/>
      <c r="AS6" s="204" t="s">
        <v>78</v>
      </c>
      <c r="AT6" s="204"/>
      <c r="AU6" s="204"/>
      <c r="AV6" s="214"/>
      <c r="AW6" s="216"/>
      <c r="AX6" s="217"/>
    </row>
    <row r="7" spans="3:51" s="1" customFormat="1" ht="15.75" thickBot="1" x14ac:dyDescent="0.3">
      <c r="C7" s="109" t="s">
        <v>3</v>
      </c>
      <c r="D7" s="109"/>
      <c r="E7" s="109"/>
      <c r="F7" s="109"/>
      <c r="G7" s="109"/>
      <c r="H7" s="109"/>
      <c r="I7" s="109"/>
      <c r="J7" s="109"/>
      <c r="K7" s="109"/>
      <c r="L7" s="109"/>
      <c r="M7" s="232" t="s">
        <v>4</v>
      </c>
      <c r="N7" s="232"/>
      <c r="O7" s="232"/>
      <c r="P7" s="232" t="s">
        <v>5</v>
      </c>
      <c r="Q7" s="232"/>
      <c r="R7" s="232"/>
      <c r="S7" s="232"/>
      <c r="T7" s="232"/>
      <c r="U7" s="232"/>
      <c r="V7" s="232" t="s">
        <v>6</v>
      </c>
      <c r="W7" s="232"/>
      <c r="X7" s="232"/>
      <c r="Y7" s="232"/>
      <c r="Z7" s="232"/>
      <c r="AA7" s="232"/>
      <c r="AB7" s="233" t="s">
        <v>138</v>
      </c>
      <c r="AC7" s="233"/>
      <c r="AD7" s="233"/>
      <c r="AE7" s="233"/>
      <c r="AF7" s="233"/>
      <c r="AG7" s="233" t="s">
        <v>139</v>
      </c>
      <c r="AH7" s="233"/>
      <c r="AI7" s="233"/>
      <c r="AJ7" s="233"/>
      <c r="AK7" s="233"/>
      <c r="AL7" s="233"/>
      <c r="AM7" s="233"/>
      <c r="AN7" s="233" t="s">
        <v>140</v>
      </c>
      <c r="AO7" s="233"/>
      <c r="AP7" s="233"/>
      <c r="AQ7" s="233"/>
      <c r="AR7" s="233"/>
      <c r="AS7" s="233" t="s">
        <v>141</v>
      </c>
      <c r="AT7" s="233"/>
      <c r="AU7" s="233"/>
      <c r="AV7" s="81" t="s">
        <v>142</v>
      </c>
      <c r="AW7" s="222" t="s">
        <v>143</v>
      </c>
      <c r="AX7" s="223"/>
    </row>
    <row r="8" spans="3:51" s="1" customFormat="1" x14ac:dyDescent="0.25">
      <c r="C8" s="224" t="s">
        <v>144</v>
      </c>
      <c r="D8" s="225"/>
      <c r="E8" s="225"/>
      <c r="F8" s="225"/>
      <c r="G8" s="225"/>
      <c r="H8" s="225"/>
      <c r="I8" s="225"/>
      <c r="J8" s="225"/>
      <c r="K8" s="225"/>
      <c r="L8" s="225"/>
      <c r="M8" s="226"/>
      <c r="N8" s="226"/>
      <c r="O8" s="226"/>
      <c r="P8" s="227">
        <v>1316000000</v>
      </c>
      <c r="Q8" s="227"/>
      <c r="R8" s="227"/>
      <c r="S8" s="227"/>
      <c r="T8" s="227"/>
      <c r="U8" s="227"/>
      <c r="V8" s="228" t="s">
        <v>10</v>
      </c>
      <c r="W8" s="228"/>
      <c r="X8" s="228"/>
      <c r="Y8" s="228"/>
      <c r="Z8" s="228"/>
      <c r="AA8" s="228"/>
      <c r="AB8" s="228" t="s">
        <v>10</v>
      </c>
      <c r="AC8" s="228"/>
      <c r="AD8" s="228"/>
      <c r="AE8" s="228"/>
      <c r="AF8" s="228"/>
      <c r="AG8" s="229" t="s">
        <v>10</v>
      </c>
      <c r="AH8" s="229"/>
      <c r="AI8" s="229"/>
      <c r="AJ8" s="229"/>
      <c r="AK8" s="229"/>
      <c r="AL8" s="229"/>
      <c r="AM8" s="229"/>
      <c r="AN8" s="227">
        <v>-142574000</v>
      </c>
      <c r="AO8" s="227"/>
      <c r="AP8" s="227"/>
      <c r="AQ8" s="227"/>
      <c r="AR8" s="227"/>
      <c r="AS8" s="229" t="s">
        <v>10</v>
      </c>
      <c r="AT8" s="229"/>
      <c r="AU8" s="229"/>
      <c r="AV8" s="80">
        <v>8587000</v>
      </c>
      <c r="AW8" s="230">
        <f>SUM(P8:AV8)</f>
        <v>1182013000</v>
      </c>
      <c r="AX8" s="231"/>
    </row>
    <row r="9" spans="3:51" s="1" customFormat="1" x14ac:dyDescent="0.25">
      <c r="C9" s="236" t="s">
        <v>145</v>
      </c>
      <c r="D9" s="237"/>
      <c r="E9" s="237"/>
      <c r="F9" s="237"/>
      <c r="G9" s="237"/>
      <c r="H9" s="237"/>
      <c r="I9" s="237"/>
      <c r="J9" s="237"/>
      <c r="K9" s="237"/>
      <c r="L9" s="237"/>
      <c r="M9" s="238">
        <v>17</v>
      </c>
      <c r="N9" s="238"/>
      <c r="O9" s="238"/>
      <c r="P9" s="239" t="s">
        <v>10</v>
      </c>
      <c r="Q9" s="239"/>
      <c r="R9" s="239"/>
      <c r="S9" s="239"/>
      <c r="T9" s="239"/>
      <c r="U9" s="239"/>
      <c r="V9" s="240" t="s">
        <v>10</v>
      </c>
      <c r="W9" s="240"/>
      <c r="X9" s="240"/>
      <c r="Y9" s="240"/>
      <c r="Z9" s="240"/>
      <c r="AA9" s="240"/>
      <c r="AB9" s="240" t="s">
        <v>10</v>
      </c>
      <c r="AC9" s="240"/>
      <c r="AD9" s="240"/>
      <c r="AE9" s="240"/>
      <c r="AF9" s="240"/>
      <c r="AG9" s="166" t="s">
        <v>10</v>
      </c>
      <c r="AH9" s="166"/>
      <c r="AI9" s="166"/>
      <c r="AJ9" s="166"/>
      <c r="AK9" s="166"/>
      <c r="AL9" s="166"/>
      <c r="AM9" s="166"/>
      <c r="AN9" s="186">
        <v>-567000</v>
      </c>
      <c r="AO9" s="186"/>
      <c r="AP9" s="186"/>
      <c r="AQ9" s="186"/>
      <c r="AR9" s="186"/>
      <c r="AS9" s="166" t="s">
        <v>10</v>
      </c>
      <c r="AT9" s="166"/>
      <c r="AU9" s="166"/>
      <c r="AV9" s="85" t="s">
        <v>10</v>
      </c>
      <c r="AW9" s="169" t="s">
        <v>10</v>
      </c>
      <c r="AX9" s="170"/>
    </row>
    <row r="10" spans="3:51" s="1" customFormat="1" x14ac:dyDescent="0.25">
      <c r="C10" s="219" t="s">
        <v>146</v>
      </c>
      <c r="D10" s="220"/>
      <c r="E10" s="220"/>
      <c r="F10" s="220"/>
      <c r="G10" s="220"/>
      <c r="H10" s="220"/>
      <c r="I10" s="220"/>
      <c r="J10" s="220"/>
      <c r="K10" s="220"/>
      <c r="L10" s="220"/>
      <c r="M10" s="221"/>
      <c r="N10" s="221"/>
      <c r="O10" s="221"/>
      <c r="P10" s="174">
        <v>1316000000</v>
      </c>
      <c r="Q10" s="174"/>
      <c r="R10" s="174"/>
      <c r="S10" s="174"/>
      <c r="T10" s="174"/>
      <c r="U10" s="174"/>
      <c r="V10" s="172" t="s">
        <v>10</v>
      </c>
      <c r="W10" s="172"/>
      <c r="X10" s="172"/>
      <c r="Y10" s="172"/>
      <c r="Z10" s="172"/>
      <c r="AA10" s="172"/>
      <c r="AB10" s="172" t="s">
        <v>10</v>
      </c>
      <c r="AC10" s="172"/>
      <c r="AD10" s="172"/>
      <c r="AE10" s="172"/>
      <c r="AF10" s="172"/>
      <c r="AG10" s="173" t="s">
        <v>10</v>
      </c>
      <c r="AH10" s="173"/>
      <c r="AI10" s="173"/>
      <c r="AJ10" s="173"/>
      <c r="AK10" s="173"/>
      <c r="AL10" s="173"/>
      <c r="AM10" s="173"/>
      <c r="AN10" s="174">
        <v>-143141000</v>
      </c>
      <c r="AO10" s="174"/>
      <c r="AP10" s="174"/>
      <c r="AQ10" s="174"/>
      <c r="AR10" s="174"/>
      <c r="AS10" s="173" t="s">
        <v>10</v>
      </c>
      <c r="AT10" s="173"/>
      <c r="AU10" s="173"/>
      <c r="AV10" s="86">
        <v>8587000</v>
      </c>
      <c r="AW10" s="167">
        <f>SUM(P10:AV10)</f>
        <v>1181446000</v>
      </c>
      <c r="AX10" s="168"/>
    </row>
    <row r="11" spans="3:51" s="1" customFormat="1" x14ac:dyDescent="0.25">
      <c r="C11" s="234" t="s">
        <v>147</v>
      </c>
      <c r="D11" s="235"/>
      <c r="E11" s="235"/>
      <c r="F11" s="235"/>
      <c r="G11" s="235"/>
      <c r="H11" s="235"/>
      <c r="I11" s="235"/>
      <c r="J11" s="235"/>
      <c r="K11" s="235"/>
      <c r="L11" s="235"/>
      <c r="M11" s="171"/>
      <c r="N11" s="171"/>
      <c r="O11" s="171"/>
      <c r="P11" s="172" t="s">
        <v>10</v>
      </c>
      <c r="Q11" s="172"/>
      <c r="R11" s="172"/>
      <c r="S11" s="172"/>
      <c r="T11" s="172"/>
      <c r="U11" s="172"/>
      <c r="V11" s="172" t="s">
        <v>10</v>
      </c>
      <c r="W11" s="172"/>
      <c r="X11" s="172"/>
      <c r="Y11" s="172"/>
      <c r="Z11" s="172"/>
      <c r="AA11" s="172"/>
      <c r="AB11" s="172" t="s">
        <v>10</v>
      </c>
      <c r="AC11" s="172"/>
      <c r="AD11" s="172"/>
      <c r="AE11" s="172"/>
      <c r="AF11" s="172"/>
      <c r="AG11" s="173" t="s">
        <v>10</v>
      </c>
      <c r="AH11" s="173"/>
      <c r="AI11" s="173"/>
      <c r="AJ11" s="173"/>
      <c r="AK11" s="173"/>
      <c r="AL11" s="173"/>
      <c r="AM11" s="173"/>
      <c r="AN11" s="174">
        <v>220286000</v>
      </c>
      <c r="AO11" s="174"/>
      <c r="AP11" s="174"/>
      <c r="AQ11" s="174"/>
      <c r="AR11" s="174"/>
      <c r="AS11" s="173" t="s">
        <v>10</v>
      </c>
      <c r="AT11" s="173"/>
      <c r="AU11" s="173"/>
      <c r="AV11" s="86">
        <v>-8587000</v>
      </c>
      <c r="AW11" s="167">
        <f>SUM(P11:AV11)</f>
        <v>211699000</v>
      </c>
      <c r="AX11" s="168"/>
    </row>
    <row r="12" spans="3:51" s="1" customFormat="1" x14ac:dyDescent="0.25">
      <c r="C12" s="219" t="s">
        <v>148</v>
      </c>
      <c r="D12" s="220"/>
      <c r="E12" s="220"/>
      <c r="F12" s="220"/>
      <c r="G12" s="220"/>
      <c r="H12" s="220"/>
      <c r="I12" s="220"/>
      <c r="J12" s="220"/>
      <c r="K12" s="220"/>
      <c r="L12" s="220"/>
      <c r="M12" s="194"/>
      <c r="N12" s="194"/>
      <c r="O12" s="194"/>
      <c r="P12" s="240" t="s">
        <v>10</v>
      </c>
      <c r="Q12" s="240"/>
      <c r="R12" s="240"/>
      <c r="S12" s="240"/>
      <c r="T12" s="240"/>
      <c r="U12" s="240"/>
      <c r="V12" s="240" t="s">
        <v>10</v>
      </c>
      <c r="W12" s="240"/>
      <c r="X12" s="240"/>
      <c r="Y12" s="240"/>
      <c r="Z12" s="240"/>
      <c r="AA12" s="240"/>
      <c r="AB12" s="240" t="s">
        <v>10</v>
      </c>
      <c r="AC12" s="240"/>
      <c r="AD12" s="240"/>
      <c r="AE12" s="240"/>
      <c r="AF12" s="240"/>
      <c r="AG12" s="166" t="s">
        <v>10</v>
      </c>
      <c r="AH12" s="166"/>
      <c r="AI12" s="166"/>
      <c r="AJ12" s="166"/>
      <c r="AK12" s="166"/>
      <c r="AL12" s="166"/>
      <c r="AM12" s="166"/>
      <c r="AN12" s="186">
        <v>220286000</v>
      </c>
      <c r="AO12" s="186"/>
      <c r="AP12" s="186"/>
      <c r="AQ12" s="186"/>
      <c r="AR12" s="186"/>
      <c r="AS12" s="166" t="s">
        <v>10</v>
      </c>
      <c r="AT12" s="166"/>
      <c r="AU12" s="166"/>
      <c r="AV12" s="87">
        <v>-8587000</v>
      </c>
      <c r="AW12" s="167">
        <f>SUM(P12:AV12)</f>
        <v>211699000</v>
      </c>
      <c r="AX12" s="168"/>
    </row>
    <row r="13" spans="3:51" s="1" customFormat="1" ht="15" hidden="1" customHeight="1" x14ac:dyDescent="0.25">
      <c r="C13" s="190" t="s">
        <v>149</v>
      </c>
      <c r="D13" s="191"/>
      <c r="E13" s="191"/>
      <c r="F13" s="191"/>
      <c r="G13" s="191"/>
      <c r="H13" s="191"/>
      <c r="I13" s="191"/>
      <c r="J13" s="191"/>
      <c r="K13" s="191"/>
      <c r="L13" s="191"/>
      <c r="M13" s="241"/>
      <c r="N13" s="241"/>
      <c r="O13" s="241"/>
      <c r="P13" s="172" t="s">
        <v>10</v>
      </c>
      <c r="Q13" s="172"/>
      <c r="R13" s="172"/>
      <c r="S13" s="172"/>
      <c r="T13" s="172"/>
      <c r="U13" s="172"/>
      <c r="V13" s="172" t="s">
        <v>10</v>
      </c>
      <c r="W13" s="172"/>
      <c r="X13" s="172"/>
      <c r="Y13" s="172"/>
      <c r="Z13" s="172"/>
      <c r="AA13" s="172"/>
      <c r="AB13" s="172" t="s">
        <v>10</v>
      </c>
      <c r="AC13" s="172"/>
      <c r="AD13" s="172"/>
      <c r="AE13" s="172"/>
      <c r="AF13" s="172"/>
      <c r="AG13" s="173" t="s">
        <v>10</v>
      </c>
      <c r="AH13" s="173"/>
      <c r="AI13" s="173"/>
      <c r="AJ13" s="173"/>
      <c r="AK13" s="173"/>
      <c r="AL13" s="173"/>
      <c r="AM13" s="173"/>
      <c r="AN13" s="173" t="s">
        <v>10</v>
      </c>
      <c r="AO13" s="173"/>
      <c r="AP13" s="173"/>
      <c r="AQ13" s="173"/>
      <c r="AR13" s="173"/>
      <c r="AS13" s="173" t="s">
        <v>10</v>
      </c>
      <c r="AT13" s="173"/>
      <c r="AU13" s="173"/>
      <c r="AV13" s="82" t="s">
        <v>10</v>
      </c>
      <c r="AW13" s="167" t="s">
        <v>10</v>
      </c>
      <c r="AX13" s="168"/>
      <c r="AY13" s="1" t="s">
        <v>63</v>
      </c>
    </row>
    <row r="14" spans="3:51" s="1" customFormat="1" ht="15" hidden="1" customHeight="1" x14ac:dyDescent="0.25">
      <c r="C14" s="187" t="s">
        <v>110</v>
      </c>
      <c r="D14" s="188"/>
      <c r="E14" s="188"/>
      <c r="F14" s="188"/>
      <c r="G14" s="188"/>
      <c r="H14" s="188"/>
      <c r="I14" s="188"/>
      <c r="J14" s="188"/>
      <c r="K14" s="188"/>
      <c r="L14" s="189"/>
      <c r="M14" s="194"/>
      <c r="N14" s="188"/>
      <c r="O14" s="188"/>
      <c r="P14" s="240" t="s">
        <v>10</v>
      </c>
      <c r="Q14" s="240"/>
      <c r="R14" s="240"/>
      <c r="S14" s="240"/>
      <c r="T14" s="240"/>
      <c r="U14" s="240"/>
      <c r="V14" s="240" t="s">
        <v>10</v>
      </c>
      <c r="W14" s="240"/>
      <c r="X14" s="240"/>
      <c r="Y14" s="240"/>
      <c r="Z14" s="240"/>
      <c r="AA14" s="240"/>
      <c r="AB14" s="240" t="s">
        <v>10</v>
      </c>
      <c r="AC14" s="240"/>
      <c r="AD14" s="240"/>
      <c r="AE14" s="240"/>
      <c r="AF14" s="240"/>
      <c r="AG14" s="240" t="s">
        <v>10</v>
      </c>
      <c r="AH14" s="240"/>
      <c r="AI14" s="240"/>
      <c r="AJ14" s="240"/>
      <c r="AK14" s="240"/>
      <c r="AL14" s="240"/>
      <c r="AM14" s="240"/>
      <c r="AN14" s="166" t="s">
        <v>10</v>
      </c>
      <c r="AO14" s="166"/>
      <c r="AP14" s="166"/>
      <c r="AQ14" s="166"/>
      <c r="AR14" s="166"/>
      <c r="AS14" s="240" t="s">
        <v>10</v>
      </c>
      <c r="AT14" s="240"/>
      <c r="AU14" s="240"/>
      <c r="AV14" s="43" t="s">
        <v>10</v>
      </c>
      <c r="AW14" s="167" t="s">
        <v>10</v>
      </c>
      <c r="AX14" s="168"/>
    </row>
    <row r="15" spans="3:51" s="1" customFormat="1" ht="15" hidden="1" customHeight="1" x14ac:dyDescent="0.25">
      <c r="C15" s="187" t="s">
        <v>150</v>
      </c>
      <c r="D15" s="188"/>
      <c r="E15" s="188"/>
      <c r="F15" s="188"/>
      <c r="G15" s="188"/>
      <c r="H15" s="188"/>
      <c r="I15" s="188"/>
      <c r="J15" s="188"/>
      <c r="K15" s="188"/>
      <c r="L15" s="189"/>
      <c r="M15" s="175"/>
      <c r="N15" s="175"/>
      <c r="O15" s="175"/>
      <c r="P15" s="164" t="s">
        <v>10</v>
      </c>
      <c r="Q15" s="164"/>
      <c r="R15" s="164"/>
      <c r="S15" s="164"/>
      <c r="T15" s="164"/>
      <c r="U15" s="164"/>
      <c r="V15" s="165" t="s">
        <v>10</v>
      </c>
      <c r="W15" s="165"/>
      <c r="X15" s="165"/>
      <c r="Y15" s="165"/>
      <c r="Z15" s="165"/>
      <c r="AA15" s="165"/>
      <c r="AB15" s="165" t="s">
        <v>10</v>
      </c>
      <c r="AC15" s="165"/>
      <c r="AD15" s="165"/>
      <c r="AE15" s="165"/>
      <c r="AF15" s="165"/>
      <c r="AG15" s="166" t="s">
        <v>10</v>
      </c>
      <c r="AH15" s="166"/>
      <c r="AI15" s="166"/>
      <c r="AJ15" s="166"/>
      <c r="AK15" s="166"/>
      <c r="AL15" s="166"/>
      <c r="AM15" s="166"/>
      <c r="AN15" s="166" t="s">
        <v>10</v>
      </c>
      <c r="AO15" s="166"/>
      <c r="AP15" s="166"/>
      <c r="AQ15" s="166"/>
      <c r="AR15" s="166"/>
      <c r="AS15" s="166" t="s">
        <v>10</v>
      </c>
      <c r="AT15" s="166"/>
      <c r="AU15" s="166"/>
      <c r="AV15" s="85" t="s">
        <v>10</v>
      </c>
      <c r="AW15" s="167" t="s">
        <v>10</v>
      </c>
      <c r="AX15" s="168"/>
    </row>
    <row r="16" spans="3:51" s="1" customFormat="1" ht="15" hidden="1" customHeight="1" x14ac:dyDescent="0.25">
      <c r="C16" s="187" t="s">
        <v>151</v>
      </c>
      <c r="D16" s="188"/>
      <c r="E16" s="188"/>
      <c r="F16" s="188"/>
      <c r="G16" s="188"/>
      <c r="H16" s="188"/>
      <c r="I16" s="188"/>
      <c r="J16" s="188"/>
      <c r="K16" s="188"/>
      <c r="L16" s="189"/>
      <c r="M16" s="175"/>
      <c r="N16" s="175"/>
      <c r="O16" s="175"/>
      <c r="P16" s="164" t="s">
        <v>10</v>
      </c>
      <c r="Q16" s="164"/>
      <c r="R16" s="164"/>
      <c r="S16" s="164"/>
      <c r="T16" s="164"/>
      <c r="U16" s="164"/>
      <c r="V16" s="165" t="s">
        <v>10</v>
      </c>
      <c r="W16" s="165"/>
      <c r="X16" s="165"/>
      <c r="Y16" s="165"/>
      <c r="Z16" s="165"/>
      <c r="AA16" s="165"/>
      <c r="AB16" s="165" t="s">
        <v>10</v>
      </c>
      <c r="AC16" s="165"/>
      <c r="AD16" s="165"/>
      <c r="AE16" s="165"/>
      <c r="AF16" s="165"/>
      <c r="AG16" s="166" t="s">
        <v>10</v>
      </c>
      <c r="AH16" s="166"/>
      <c r="AI16" s="166"/>
      <c r="AJ16" s="166"/>
      <c r="AK16" s="166"/>
      <c r="AL16" s="166"/>
      <c r="AM16" s="166"/>
      <c r="AN16" s="166" t="s">
        <v>10</v>
      </c>
      <c r="AO16" s="166"/>
      <c r="AP16" s="166"/>
      <c r="AQ16" s="166"/>
      <c r="AR16" s="166"/>
      <c r="AS16" s="166" t="s">
        <v>10</v>
      </c>
      <c r="AT16" s="166"/>
      <c r="AU16" s="166"/>
      <c r="AV16" s="85" t="s">
        <v>10</v>
      </c>
      <c r="AW16" s="167" t="s">
        <v>10</v>
      </c>
      <c r="AX16" s="168"/>
    </row>
    <row r="17" spans="3:50" ht="15" hidden="1" customHeight="1" x14ac:dyDescent="0.25">
      <c r="C17" s="187" t="s">
        <v>152</v>
      </c>
      <c r="D17" s="188"/>
      <c r="E17" s="188"/>
      <c r="F17" s="188"/>
      <c r="G17" s="188"/>
      <c r="H17" s="188"/>
      <c r="I17" s="188"/>
      <c r="J17" s="188"/>
      <c r="K17" s="188"/>
      <c r="L17" s="189"/>
      <c r="M17" s="175"/>
      <c r="N17" s="175"/>
      <c r="O17" s="175"/>
      <c r="P17" s="164" t="s">
        <v>10</v>
      </c>
      <c r="Q17" s="164"/>
      <c r="R17" s="164"/>
      <c r="S17" s="164"/>
      <c r="T17" s="164"/>
      <c r="U17" s="164"/>
      <c r="V17" s="165" t="s">
        <v>10</v>
      </c>
      <c r="W17" s="165"/>
      <c r="X17" s="165"/>
      <c r="Y17" s="165"/>
      <c r="Z17" s="165"/>
      <c r="AA17" s="165"/>
      <c r="AB17" s="165" t="s">
        <v>10</v>
      </c>
      <c r="AC17" s="165"/>
      <c r="AD17" s="165"/>
      <c r="AE17" s="165"/>
      <c r="AF17" s="165"/>
      <c r="AG17" s="166" t="s">
        <v>10</v>
      </c>
      <c r="AH17" s="166"/>
      <c r="AI17" s="166"/>
      <c r="AJ17" s="166"/>
      <c r="AK17" s="166"/>
      <c r="AL17" s="166"/>
      <c r="AM17" s="166"/>
      <c r="AN17" s="166" t="s">
        <v>10</v>
      </c>
      <c r="AO17" s="166"/>
      <c r="AP17" s="166"/>
      <c r="AQ17" s="166"/>
      <c r="AR17" s="166"/>
      <c r="AS17" s="166" t="s">
        <v>10</v>
      </c>
      <c r="AT17" s="166"/>
      <c r="AU17" s="166"/>
      <c r="AV17" s="85" t="s">
        <v>10</v>
      </c>
      <c r="AW17" s="167"/>
      <c r="AX17" s="168"/>
    </row>
    <row r="18" spans="3:50" ht="15" hidden="1" customHeight="1" x14ac:dyDescent="0.25">
      <c r="C18" s="187" t="s">
        <v>112</v>
      </c>
      <c r="D18" s="188"/>
      <c r="E18" s="188"/>
      <c r="F18" s="188"/>
      <c r="G18" s="188"/>
      <c r="H18" s="188"/>
      <c r="I18" s="188"/>
      <c r="J18" s="188"/>
      <c r="K18" s="188"/>
      <c r="L18" s="189"/>
      <c r="M18" s="175"/>
      <c r="N18" s="175"/>
      <c r="O18" s="175"/>
      <c r="P18" s="164" t="s">
        <v>10</v>
      </c>
      <c r="Q18" s="164"/>
      <c r="R18" s="164"/>
      <c r="S18" s="164"/>
      <c r="T18" s="164"/>
      <c r="U18" s="164"/>
      <c r="V18" s="165" t="s">
        <v>10</v>
      </c>
      <c r="W18" s="165"/>
      <c r="X18" s="165"/>
      <c r="Y18" s="165"/>
      <c r="Z18" s="165"/>
      <c r="AA18" s="165"/>
      <c r="AB18" s="165" t="s">
        <v>10</v>
      </c>
      <c r="AC18" s="165"/>
      <c r="AD18" s="165"/>
      <c r="AE18" s="165"/>
      <c r="AF18" s="165"/>
      <c r="AG18" s="166" t="s">
        <v>10</v>
      </c>
      <c r="AH18" s="166"/>
      <c r="AI18" s="166"/>
      <c r="AJ18" s="166"/>
      <c r="AK18" s="166"/>
      <c r="AL18" s="166"/>
      <c r="AM18" s="166"/>
      <c r="AN18" s="166" t="s">
        <v>10</v>
      </c>
      <c r="AO18" s="166"/>
      <c r="AP18" s="166"/>
      <c r="AQ18" s="166"/>
      <c r="AR18" s="166"/>
      <c r="AS18" s="166" t="s">
        <v>10</v>
      </c>
      <c r="AT18" s="166"/>
      <c r="AU18" s="166"/>
      <c r="AV18" s="85" t="s">
        <v>10</v>
      </c>
      <c r="AW18" s="167"/>
      <c r="AX18" s="168"/>
    </row>
    <row r="19" spans="3:50" ht="15" hidden="1" customHeight="1" x14ac:dyDescent="0.25">
      <c r="C19" s="187" t="s">
        <v>122</v>
      </c>
      <c r="D19" s="188"/>
      <c r="E19" s="188"/>
      <c r="F19" s="188"/>
      <c r="G19" s="188"/>
      <c r="H19" s="188"/>
      <c r="I19" s="188"/>
      <c r="J19" s="188"/>
      <c r="K19" s="188"/>
      <c r="L19" s="189"/>
      <c r="M19" s="175"/>
      <c r="N19" s="175"/>
      <c r="O19" s="175"/>
      <c r="P19" s="164" t="s">
        <v>10</v>
      </c>
      <c r="Q19" s="164"/>
      <c r="R19" s="164"/>
      <c r="S19" s="164"/>
      <c r="T19" s="164"/>
      <c r="U19" s="164"/>
      <c r="V19" s="165" t="s">
        <v>10</v>
      </c>
      <c r="W19" s="165"/>
      <c r="X19" s="165"/>
      <c r="Y19" s="165"/>
      <c r="Z19" s="165"/>
      <c r="AA19" s="165"/>
      <c r="AB19" s="165" t="s">
        <v>10</v>
      </c>
      <c r="AC19" s="165"/>
      <c r="AD19" s="165"/>
      <c r="AE19" s="165"/>
      <c r="AF19" s="165"/>
      <c r="AG19" s="166" t="s">
        <v>10</v>
      </c>
      <c r="AH19" s="166"/>
      <c r="AI19" s="166"/>
      <c r="AJ19" s="166"/>
      <c r="AK19" s="166"/>
      <c r="AL19" s="166"/>
      <c r="AM19" s="166"/>
      <c r="AN19" s="166" t="s">
        <v>10</v>
      </c>
      <c r="AO19" s="166"/>
      <c r="AP19" s="166"/>
      <c r="AQ19" s="166"/>
      <c r="AR19" s="166"/>
      <c r="AS19" s="166" t="s">
        <v>10</v>
      </c>
      <c r="AT19" s="166"/>
      <c r="AU19" s="166"/>
      <c r="AV19" s="85" t="s">
        <v>10</v>
      </c>
      <c r="AW19" s="167"/>
      <c r="AX19" s="168"/>
    </row>
    <row r="20" spans="3:50" ht="15" hidden="1" customHeight="1" x14ac:dyDescent="0.25">
      <c r="C20" s="187" t="s">
        <v>113</v>
      </c>
      <c r="D20" s="188"/>
      <c r="E20" s="188"/>
      <c r="F20" s="188"/>
      <c r="G20" s="188"/>
      <c r="H20" s="188"/>
      <c r="I20" s="188"/>
      <c r="J20" s="188"/>
      <c r="K20" s="188"/>
      <c r="L20" s="189"/>
      <c r="M20" s="175"/>
      <c r="N20" s="175"/>
      <c r="O20" s="175"/>
      <c r="P20" s="164" t="s">
        <v>10</v>
      </c>
      <c r="Q20" s="164"/>
      <c r="R20" s="164"/>
      <c r="S20" s="164"/>
      <c r="T20" s="164"/>
      <c r="U20" s="164"/>
      <c r="V20" s="165" t="s">
        <v>10</v>
      </c>
      <c r="W20" s="165"/>
      <c r="X20" s="165"/>
      <c r="Y20" s="165"/>
      <c r="Z20" s="165"/>
      <c r="AA20" s="165"/>
      <c r="AB20" s="165" t="s">
        <v>10</v>
      </c>
      <c r="AC20" s="165"/>
      <c r="AD20" s="165"/>
      <c r="AE20" s="165"/>
      <c r="AF20" s="165"/>
      <c r="AG20" s="166" t="s">
        <v>10</v>
      </c>
      <c r="AH20" s="166"/>
      <c r="AI20" s="166"/>
      <c r="AJ20" s="166"/>
      <c r="AK20" s="166"/>
      <c r="AL20" s="166"/>
      <c r="AM20" s="166"/>
      <c r="AN20" s="166" t="s">
        <v>10</v>
      </c>
      <c r="AO20" s="166"/>
      <c r="AP20" s="166"/>
      <c r="AQ20" s="166"/>
      <c r="AR20" s="166"/>
      <c r="AS20" s="166" t="s">
        <v>10</v>
      </c>
      <c r="AT20" s="166"/>
      <c r="AU20" s="166"/>
      <c r="AV20" s="85" t="s">
        <v>10</v>
      </c>
      <c r="AW20" s="167"/>
      <c r="AX20" s="168"/>
    </row>
    <row r="21" spans="3:50" ht="15" hidden="1" customHeight="1" x14ac:dyDescent="0.25">
      <c r="C21" s="187" t="s">
        <v>153</v>
      </c>
      <c r="D21" s="188"/>
      <c r="E21" s="188"/>
      <c r="F21" s="188"/>
      <c r="G21" s="188"/>
      <c r="H21" s="188"/>
      <c r="I21" s="188"/>
      <c r="J21" s="188"/>
      <c r="K21" s="188"/>
      <c r="L21" s="189"/>
      <c r="M21" s="175"/>
      <c r="N21" s="175"/>
      <c r="O21" s="175"/>
      <c r="P21" s="164" t="s">
        <v>10</v>
      </c>
      <c r="Q21" s="164"/>
      <c r="R21" s="164"/>
      <c r="S21" s="164"/>
      <c r="T21" s="164"/>
      <c r="U21" s="164"/>
      <c r="V21" s="165" t="s">
        <v>10</v>
      </c>
      <c r="W21" s="165"/>
      <c r="X21" s="165"/>
      <c r="Y21" s="165"/>
      <c r="Z21" s="165"/>
      <c r="AA21" s="165"/>
      <c r="AB21" s="165" t="s">
        <v>10</v>
      </c>
      <c r="AC21" s="165"/>
      <c r="AD21" s="165"/>
      <c r="AE21" s="165"/>
      <c r="AF21" s="165"/>
      <c r="AG21" s="166" t="s">
        <v>10</v>
      </c>
      <c r="AH21" s="166"/>
      <c r="AI21" s="166"/>
      <c r="AJ21" s="166"/>
      <c r="AK21" s="166"/>
      <c r="AL21" s="166"/>
      <c r="AM21" s="166"/>
      <c r="AN21" s="166" t="s">
        <v>10</v>
      </c>
      <c r="AO21" s="166"/>
      <c r="AP21" s="166"/>
      <c r="AQ21" s="166"/>
      <c r="AR21" s="166"/>
      <c r="AS21" s="166" t="s">
        <v>10</v>
      </c>
      <c r="AT21" s="166"/>
      <c r="AU21" s="166"/>
      <c r="AV21" s="85" t="s">
        <v>10</v>
      </c>
      <c r="AW21" s="167"/>
      <c r="AX21" s="168"/>
    </row>
    <row r="22" spans="3:50" ht="15" hidden="1" customHeight="1" x14ac:dyDescent="0.25">
      <c r="C22" s="187" t="s">
        <v>116</v>
      </c>
      <c r="D22" s="188"/>
      <c r="E22" s="188"/>
      <c r="F22" s="188"/>
      <c r="G22" s="188"/>
      <c r="H22" s="188"/>
      <c r="I22" s="188"/>
      <c r="J22" s="188"/>
      <c r="K22" s="188"/>
      <c r="L22" s="189"/>
      <c r="M22" s="175"/>
      <c r="N22" s="175"/>
      <c r="O22" s="175"/>
      <c r="P22" s="164" t="s">
        <v>10</v>
      </c>
      <c r="Q22" s="164"/>
      <c r="R22" s="164"/>
      <c r="S22" s="164"/>
      <c r="T22" s="164"/>
      <c r="U22" s="164"/>
      <c r="V22" s="165" t="s">
        <v>10</v>
      </c>
      <c r="W22" s="165"/>
      <c r="X22" s="165"/>
      <c r="Y22" s="165"/>
      <c r="Z22" s="165"/>
      <c r="AA22" s="165"/>
      <c r="AB22" s="165" t="s">
        <v>10</v>
      </c>
      <c r="AC22" s="165"/>
      <c r="AD22" s="165"/>
      <c r="AE22" s="165"/>
      <c r="AF22" s="165"/>
      <c r="AG22" s="166" t="s">
        <v>10</v>
      </c>
      <c r="AH22" s="166"/>
      <c r="AI22" s="166"/>
      <c r="AJ22" s="166"/>
      <c r="AK22" s="166"/>
      <c r="AL22" s="166"/>
      <c r="AM22" s="166"/>
      <c r="AN22" s="166" t="s">
        <v>10</v>
      </c>
      <c r="AO22" s="166"/>
      <c r="AP22" s="166"/>
      <c r="AQ22" s="166"/>
      <c r="AR22" s="166"/>
      <c r="AS22" s="166" t="s">
        <v>10</v>
      </c>
      <c r="AT22" s="166"/>
      <c r="AU22" s="166"/>
      <c r="AV22" s="85" t="s">
        <v>10</v>
      </c>
      <c r="AW22" s="167"/>
      <c r="AX22" s="168"/>
    </row>
    <row r="23" spans="3:50" ht="15" hidden="1" customHeight="1" x14ac:dyDescent="0.25">
      <c r="C23" s="187" t="s">
        <v>154</v>
      </c>
      <c r="D23" s="188"/>
      <c r="E23" s="188"/>
      <c r="F23" s="188"/>
      <c r="G23" s="188"/>
      <c r="H23" s="188"/>
      <c r="I23" s="188"/>
      <c r="J23" s="188"/>
      <c r="K23" s="188"/>
      <c r="L23" s="189"/>
      <c r="M23" s="175"/>
      <c r="N23" s="175"/>
      <c r="O23" s="175"/>
      <c r="P23" s="164" t="s">
        <v>10</v>
      </c>
      <c r="Q23" s="164"/>
      <c r="R23" s="164"/>
      <c r="S23" s="164"/>
      <c r="T23" s="164"/>
      <c r="U23" s="164"/>
      <c r="V23" s="165" t="s">
        <v>10</v>
      </c>
      <c r="W23" s="165"/>
      <c r="X23" s="165"/>
      <c r="Y23" s="165"/>
      <c r="Z23" s="165"/>
      <c r="AA23" s="165"/>
      <c r="AB23" s="165" t="s">
        <v>10</v>
      </c>
      <c r="AC23" s="165"/>
      <c r="AD23" s="165"/>
      <c r="AE23" s="165"/>
      <c r="AF23" s="165"/>
      <c r="AG23" s="166" t="s">
        <v>10</v>
      </c>
      <c r="AH23" s="166"/>
      <c r="AI23" s="166"/>
      <c r="AJ23" s="166"/>
      <c r="AK23" s="166"/>
      <c r="AL23" s="166"/>
      <c r="AM23" s="166"/>
      <c r="AN23" s="166" t="s">
        <v>10</v>
      </c>
      <c r="AO23" s="166"/>
      <c r="AP23" s="166"/>
      <c r="AQ23" s="166"/>
      <c r="AR23" s="166"/>
      <c r="AS23" s="166" t="s">
        <v>10</v>
      </c>
      <c r="AT23" s="166"/>
      <c r="AU23" s="166"/>
      <c r="AV23" s="85" t="s">
        <v>10</v>
      </c>
      <c r="AW23" s="167"/>
      <c r="AX23" s="168"/>
    </row>
    <row r="24" spans="3:50" ht="22.5" customHeight="1" x14ac:dyDescent="0.25">
      <c r="C24" s="190" t="s">
        <v>155</v>
      </c>
      <c r="D24" s="191"/>
      <c r="E24" s="191"/>
      <c r="F24" s="191"/>
      <c r="G24" s="191"/>
      <c r="H24" s="191"/>
      <c r="I24" s="191"/>
      <c r="J24" s="191"/>
      <c r="K24" s="191"/>
      <c r="L24" s="191"/>
      <c r="M24" s="178">
        <v>17</v>
      </c>
      <c r="N24" s="178"/>
      <c r="O24" s="178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3"/>
      <c r="AH24" s="173"/>
      <c r="AI24" s="173"/>
      <c r="AJ24" s="173"/>
      <c r="AK24" s="173"/>
      <c r="AL24" s="173"/>
      <c r="AM24" s="173"/>
      <c r="AN24" s="174">
        <v>-51413000</v>
      </c>
      <c r="AO24" s="174"/>
      <c r="AP24" s="174"/>
      <c r="AQ24" s="174"/>
      <c r="AR24" s="174"/>
      <c r="AS24" s="173"/>
      <c r="AT24" s="173"/>
      <c r="AU24" s="173"/>
      <c r="AV24" s="82"/>
      <c r="AW24" s="167">
        <f>SUM(P24:AV24)</f>
        <v>-51413000</v>
      </c>
      <c r="AX24" s="168"/>
    </row>
    <row r="25" spans="3:50" ht="15" hidden="1" customHeight="1" x14ac:dyDescent="0.25">
      <c r="C25" s="187" t="s">
        <v>110</v>
      </c>
      <c r="D25" s="188"/>
      <c r="E25" s="188"/>
      <c r="F25" s="188"/>
      <c r="G25" s="188"/>
      <c r="H25" s="188"/>
      <c r="I25" s="188"/>
      <c r="J25" s="188"/>
      <c r="K25" s="188"/>
      <c r="L25" s="189"/>
      <c r="M25" s="194"/>
      <c r="N25" s="188"/>
      <c r="O25" s="55"/>
      <c r="P25" s="164" t="s">
        <v>10</v>
      </c>
      <c r="Q25" s="164"/>
      <c r="R25" s="164"/>
      <c r="S25" s="164"/>
      <c r="T25" s="164"/>
      <c r="U25" s="164"/>
      <c r="V25" s="165" t="s">
        <v>10</v>
      </c>
      <c r="W25" s="165"/>
      <c r="X25" s="165"/>
      <c r="Y25" s="165"/>
      <c r="Z25" s="165"/>
      <c r="AA25" s="165"/>
      <c r="AB25" s="165" t="s">
        <v>10</v>
      </c>
      <c r="AC25" s="165"/>
      <c r="AD25" s="165"/>
      <c r="AE25" s="165"/>
      <c r="AF25" s="165"/>
      <c r="AG25" s="166" t="s">
        <v>10</v>
      </c>
      <c r="AH25" s="166"/>
      <c r="AI25" s="166"/>
      <c r="AJ25" s="166"/>
      <c r="AK25" s="166"/>
      <c r="AL25" s="166"/>
      <c r="AM25" s="166"/>
      <c r="AN25" s="166" t="s">
        <v>10</v>
      </c>
      <c r="AO25" s="166"/>
      <c r="AP25" s="166"/>
      <c r="AQ25" s="166"/>
      <c r="AR25" s="166"/>
      <c r="AS25" s="166" t="s">
        <v>10</v>
      </c>
      <c r="AT25" s="166"/>
      <c r="AU25" s="166"/>
      <c r="AV25" s="85" t="s">
        <v>10</v>
      </c>
      <c r="AW25" s="167"/>
      <c r="AX25" s="168"/>
    </row>
    <row r="26" spans="3:50" ht="15" hidden="1" customHeight="1" x14ac:dyDescent="0.25">
      <c r="C26" s="187" t="s">
        <v>156</v>
      </c>
      <c r="D26" s="188"/>
      <c r="E26" s="188"/>
      <c r="F26" s="188"/>
      <c r="G26" s="188"/>
      <c r="H26" s="188"/>
      <c r="I26" s="188"/>
      <c r="J26" s="188"/>
      <c r="K26" s="188"/>
      <c r="L26" s="189"/>
      <c r="M26" s="175"/>
      <c r="N26" s="175"/>
      <c r="O26" s="175"/>
      <c r="P26" s="164" t="s">
        <v>10</v>
      </c>
      <c r="Q26" s="164"/>
      <c r="R26" s="164"/>
      <c r="S26" s="164"/>
      <c r="T26" s="164"/>
      <c r="U26" s="164"/>
      <c r="V26" s="165" t="s">
        <v>10</v>
      </c>
      <c r="W26" s="165"/>
      <c r="X26" s="165"/>
      <c r="Y26" s="165"/>
      <c r="Z26" s="165"/>
      <c r="AA26" s="165"/>
      <c r="AB26" s="165" t="s">
        <v>10</v>
      </c>
      <c r="AC26" s="165"/>
      <c r="AD26" s="165"/>
      <c r="AE26" s="165"/>
      <c r="AF26" s="165"/>
      <c r="AG26" s="166" t="s">
        <v>10</v>
      </c>
      <c r="AH26" s="166"/>
      <c r="AI26" s="166"/>
      <c r="AJ26" s="166"/>
      <c r="AK26" s="166"/>
      <c r="AL26" s="166"/>
      <c r="AM26" s="166"/>
      <c r="AN26" s="166" t="s">
        <v>10</v>
      </c>
      <c r="AO26" s="166"/>
      <c r="AP26" s="166"/>
      <c r="AQ26" s="166"/>
      <c r="AR26" s="166"/>
      <c r="AS26" s="166" t="s">
        <v>10</v>
      </c>
      <c r="AT26" s="166"/>
      <c r="AU26" s="166"/>
      <c r="AV26" s="85" t="s">
        <v>10</v>
      </c>
      <c r="AW26" s="167"/>
      <c r="AX26" s="168"/>
    </row>
    <row r="27" spans="3:50" ht="15" hidden="1" customHeight="1" x14ac:dyDescent="0.25">
      <c r="C27" s="187" t="s">
        <v>110</v>
      </c>
      <c r="D27" s="188"/>
      <c r="E27" s="188"/>
      <c r="F27" s="188"/>
      <c r="G27" s="188"/>
      <c r="H27" s="188"/>
      <c r="I27" s="188"/>
      <c r="J27" s="188"/>
      <c r="K27" s="188"/>
      <c r="L27" s="189"/>
      <c r="M27" s="194"/>
      <c r="N27" s="188"/>
      <c r="O27" s="55"/>
      <c r="P27" s="164" t="s">
        <v>10</v>
      </c>
      <c r="Q27" s="164"/>
      <c r="R27" s="164"/>
      <c r="S27" s="164"/>
      <c r="T27" s="164"/>
      <c r="U27" s="164"/>
      <c r="V27" s="165" t="s">
        <v>10</v>
      </c>
      <c r="W27" s="165"/>
      <c r="X27" s="165"/>
      <c r="Y27" s="165"/>
      <c r="Z27" s="165"/>
      <c r="AA27" s="165"/>
      <c r="AB27" s="165" t="s">
        <v>10</v>
      </c>
      <c r="AC27" s="165"/>
      <c r="AD27" s="165"/>
      <c r="AE27" s="165"/>
      <c r="AF27" s="165"/>
      <c r="AG27" s="166" t="s">
        <v>10</v>
      </c>
      <c r="AH27" s="166"/>
      <c r="AI27" s="166"/>
      <c r="AJ27" s="166"/>
      <c r="AK27" s="166"/>
      <c r="AL27" s="166"/>
      <c r="AM27" s="166"/>
      <c r="AN27" s="166" t="s">
        <v>10</v>
      </c>
      <c r="AO27" s="166"/>
      <c r="AP27" s="166"/>
      <c r="AQ27" s="166"/>
      <c r="AR27" s="166"/>
      <c r="AS27" s="166" t="s">
        <v>10</v>
      </c>
      <c r="AT27" s="166"/>
      <c r="AU27" s="166"/>
      <c r="AV27" s="85" t="s">
        <v>10</v>
      </c>
      <c r="AW27" s="167"/>
      <c r="AX27" s="168"/>
    </row>
    <row r="28" spans="3:50" ht="15" hidden="1" customHeight="1" x14ac:dyDescent="0.25">
      <c r="C28" s="187" t="s">
        <v>157</v>
      </c>
      <c r="D28" s="188"/>
      <c r="E28" s="188"/>
      <c r="F28" s="188"/>
      <c r="G28" s="188"/>
      <c r="H28" s="188"/>
      <c r="I28" s="188"/>
      <c r="J28" s="188"/>
      <c r="K28" s="188"/>
      <c r="L28" s="189"/>
      <c r="M28" s="175"/>
      <c r="N28" s="175"/>
      <c r="O28" s="175"/>
      <c r="P28" s="164" t="s">
        <v>10</v>
      </c>
      <c r="Q28" s="164"/>
      <c r="R28" s="164"/>
      <c r="S28" s="164"/>
      <c r="T28" s="164"/>
      <c r="U28" s="164"/>
      <c r="V28" s="165" t="s">
        <v>10</v>
      </c>
      <c r="W28" s="165"/>
      <c r="X28" s="165"/>
      <c r="Y28" s="165"/>
      <c r="Z28" s="165"/>
      <c r="AA28" s="165"/>
      <c r="AB28" s="165" t="s">
        <v>10</v>
      </c>
      <c r="AC28" s="165"/>
      <c r="AD28" s="165"/>
      <c r="AE28" s="165"/>
      <c r="AF28" s="165"/>
      <c r="AG28" s="166" t="s">
        <v>10</v>
      </c>
      <c r="AH28" s="166"/>
      <c r="AI28" s="166"/>
      <c r="AJ28" s="166"/>
      <c r="AK28" s="166"/>
      <c r="AL28" s="166"/>
      <c r="AM28" s="166"/>
      <c r="AN28" s="166" t="s">
        <v>10</v>
      </c>
      <c r="AO28" s="166"/>
      <c r="AP28" s="166"/>
      <c r="AQ28" s="166"/>
      <c r="AR28" s="166"/>
      <c r="AS28" s="166" t="s">
        <v>10</v>
      </c>
      <c r="AT28" s="166"/>
      <c r="AU28" s="166"/>
      <c r="AV28" s="85" t="s">
        <v>10</v>
      </c>
      <c r="AW28" s="167"/>
      <c r="AX28" s="168"/>
    </row>
    <row r="29" spans="3:50" ht="15" hidden="1" customHeight="1" x14ac:dyDescent="0.25">
      <c r="C29" s="187" t="s">
        <v>158</v>
      </c>
      <c r="D29" s="188"/>
      <c r="E29" s="188"/>
      <c r="F29" s="188"/>
      <c r="G29" s="188"/>
      <c r="H29" s="188"/>
      <c r="I29" s="188"/>
      <c r="J29" s="188"/>
      <c r="K29" s="188"/>
      <c r="L29" s="189"/>
      <c r="M29" s="175"/>
      <c r="N29" s="175"/>
      <c r="O29" s="175"/>
      <c r="P29" s="164" t="s">
        <v>10</v>
      </c>
      <c r="Q29" s="164"/>
      <c r="R29" s="164"/>
      <c r="S29" s="164"/>
      <c r="T29" s="164"/>
      <c r="U29" s="164"/>
      <c r="V29" s="165" t="s">
        <v>10</v>
      </c>
      <c r="W29" s="165"/>
      <c r="X29" s="165"/>
      <c r="Y29" s="165"/>
      <c r="Z29" s="165"/>
      <c r="AA29" s="165"/>
      <c r="AB29" s="165" t="s">
        <v>10</v>
      </c>
      <c r="AC29" s="165"/>
      <c r="AD29" s="165"/>
      <c r="AE29" s="165"/>
      <c r="AF29" s="165"/>
      <c r="AG29" s="166" t="s">
        <v>10</v>
      </c>
      <c r="AH29" s="166"/>
      <c r="AI29" s="166"/>
      <c r="AJ29" s="166"/>
      <c r="AK29" s="166"/>
      <c r="AL29" s="166"/>
      <c r="AM29" s="166"/>
      <c r="AN29" s="166" t="s">
        <v>10</v>
      </c>
      <c r="AO29" s="166"/>
      <c r="AP29" s="166"/>
      <c r="AQ29" s="166"/>
      <c r="AR29" s="166"/>
      <c r="AS29" s="166" t="s">
        <v>10</v>
      </c>
      <c r="AT29" s="166"/>
      <c r="AU29" s="166"/>
      <c r="AV29" s="85" t="s">
        <v>10</v>
      </c>
      <c r="AW29" s="167"/>
      <c r="AX29" s="168"/>
    </row>
    <row r="30" spans="3:50" ht="15" hidden="1" customHeight="1" x14ac:dyDescent="0.25">
      <c r="C30" s="187" t="s">
        <v>159</v>
      </c>
      <c r="D30" s="188"/>
      <c r="E30" s="188"/>
      <c r="F30" s="188"/>
      <c r="G30" s="188"/>
      <c r="H30" s="188"/>
      <c r="I30" s="188"/>
      <c r="J30" s="188"/>
      <c r="K30" s="188"/>
      <c r="L30" s="189"/>
      <c r="M30" s="175"/>
      <c r="N30" s="175"/>
      <c r="O30" s="175"/>
      <c r="P30" s="164" t="s">
        <v>10</v>
      </c>
      <c r="Q30" s="164"/>
      <c r="R30" s="164"/>
      <c r="S30" s="164"/>
      <c r="T30" s="164"/>
      <c r="U30" s="164"/>
      <c r="V30" s="165" t="s">
        <v>10</v>
      </c>
      <c r="W30" s="165"/>
      <c r="X30" s="165"/>
      <c r="Y30" s="165"/>
      <c r="Z30" s="165"/>
      <c r="AA30" s="165"/>
      <c r="AB30" s="165" t="s">
        <v>10</v>
      </c>
      <c r="AC30" s="165"/>
      <c r="AD30" s="165"/>
      <c r="AE30" s="165"/>
      <c r="AF30" s="165"/>
      <c r="AG30" s="166" t="s">
        <v>10</v>
      </c>
      <c r="AH30" s="166"/>
      <c r="AI30" s="166"/>
      <c r="AJ30" s="166"/>
      <c r="AK30" s="166"/>
      <c r="AL30" s="166"/>
      <c r="AM30" s="166"/>
      <c r="AN30" s="166" t="s">
        <v>10</v>
      </c>
      <c r="AO30" s="166"/>
      <c r="AP30" s="166"/>
      <c r="AQ30" s="166"/>
      <c r="AR30" s="166"/>
      <c r="AS30" s="166" t="s">
        <v>10</v>
      </c>
      <c r="AT30" s="166"/>
      <c r="AU30" s="166"/>
      <c r="AV30" s="85" t="s">
        <v>10</v>
      </c>
      <c r="AW30" s="167"/>
      <c r="AX30" s="168"/>
    </row>
    <row r="31" spans="3:50" ht="15" hidden="1" customHeight="1" x14ac:dyDescent="0.25">
      <c r="C31" s="187" t="s">
        <v>160</v>
      </c>
      <c r="D31" s="188"/>
      <c r="E31" s="188"/>
      <c r="F31" s="188"/>
      <c r="G31" s="188"/>
      <c r="H31" s="188"/>
      <c r="I31" s="188"/>
      <c r="J31" s="188"/>
      <c r="K31" s="188"/>
      <c r="L31" s="189"/>
      <c r="M31" s="175"/>
      <c r="N31" s="175"/>
      <c r="O31" s="175"/>
      <c r="P31" s="164" t="s">
        <v>10</v>
      </c>
      <c r="Q31" s="164"/>
      <c r="R31" s="164"/>
      <c r="S31" s="164"/>
      <c r="T31" s="164"/>
      <c r="U31" s="164"/>
      <c r="V31" s="165" t="s">
        <v>10</v>
      </c>
      <c r="W31" s="165"/>
      <c r="X31" s="165"/>
      <c r="Y31" s="165"/>
      <c r="Z31" s="165"/>
      <c r="AA31" s="165"/>
      <c r="AB31" s="165" t="s">
        <v>10</v>
      </c>
      <c r="AC31" s="165"/>
      <c r="AD31" s="165"/>
      <c r="AE31" s="165"/>
      <c r="AF31" s="165"/>
      <c r="AG31" s="166" t="s">
        <v>10</v>
      </c>
      <c r="AH31" s="166"/>
      <c r="AI31" s="166"/>
      <c r="AJ31" s="166"/>
      <c r="AK31" s="166"/>
      <c r="AL31" s="166"/>
      <c r="AM31" s="166"/>
      <c r="AN31" s="166" t="s">
        <v>10</v>
      </c>
      <c r="AO31" s="166"/>
      <c r="AP31" s="166"/>
      <c r="AQ31" s="166"/>
      <c r="AR31" s="166"/>
      <c r="AS31" s="166" t="s">
        <v>10</v>
      </c>
      <c r="AT31" s="166"/>
      <c r="AU31" s="166"/>
      <c r="AV31" s="85" t="s">
        <v>10</v>
      </c>
      <c r="AW31" s="167"/>
      <c r="AX31" s="168"/>
    </row>
    <row r="32" spans="3:50" ht="15" hidden="1" customHeight="1" x14ac:dyDescent="0.25">
      <c r="C32" s="187" t="s">
        <v>161</v>
      </c>
      <c r="D32" s="188"/>
      <c r="E32" s="188"/>
      <c r="F32" s="188"/>
      <c r="G32" s="188"/>
      <c r="H32" s="188"/>
      <c r="I32" s="188"/>
      <c r="J32" s="188"/>
      <c r="K32" s="188"/>
      <c r="L32" s="189"/>
      <c r="M32" s="175"/>
      <c r="N32" s="175"/>
      <c r="O32" s="175"/>
      <c r="P32" s="164" t="s">
        <v>10</v>
      </c>
      <c r="Q32" s="164"/>
      <c r="R32" s="164"/>
      <c r="S32" s="164"/>
      <c r="T32" s="164"/>
      <c r="U32" s="164"/>
      <c r="V32" s="165" t="s">
        <v>10</v>
      </c>
      <c r="W32" s="165"/>
      <c r="X32" s="165"/>
      <c r="Y32" s="165"/>
      <c r="Z32" s="165"/>
      <c r="AA32" s="165"/>
      <c r="AB32" s="165" t="s">
        <v>10</v>
      </c>
      <c r="AC32" s="165"/>
      <c r="AD32" s="165"/>
      <c r="AE32" s="165"/>
      <c r="AF32" s="165"/>
      <c r="AG32" s="166" t="s">
        <v>10</v>
      </c>
      <c r="AH32" s="166"/>
      <c r="AI32" s="166"/>
      <c r="AJ32" s="166"/>
      <c r="AK32" s="166"/>
      <c r="AL32" s="166"/>
      <c r="AM32" s="166"/>
      <c r="AN32" s="166" t="s">
        <v>10</v>
      </c>
      <c r="AO32" s="166"/>
      <c r="AP32" s="166"/>
      <c r="AQ32" s="166"/>
      <c r="AR32" s="166"/>
      <c r="AS32" s="166" t="s">
        <v>10</v>
      </c>
      <c r="AT32" s="166"/>
      <c r="AU32" s="166"/>
      <c r="AV32" s="85" t="s">
        <v>10</v>
      </c>
      <c r="AW32" s="167"/>
      <c r="AX32" s="168"/>
    </row>
    <row r="33" spans="3:52" ht="15" hidden="1" customHeight="1" x14ac:dyDescent="0.25">
      <c r="C33" s="187" t="s">
        <v>162</v>
      </c>
      <c r="D33" s="188"/>
      <c r="E33" s="188"/>
      <c r="F33" s="188"/>
      <c r="G33" s="188"/>
      <c r="H33" s="188"/>
      <c r="I33" s="188"/>
      <c r="J33" s="188"/>
      <c r="K33" s="188"/>
      <c r="L33" s="189"/>
      <c r="M33" s="175"/>
      <c r="N33" s="175"/>
      <c r="O33" s="175"/>
      <c r="P33" s="164" t="s">
        <v>10</v>
      </c>
      <c r="Q33" s="164"/>
      <c r="R33" s="164"/>
      <c r="S33" s="164"/>
      <c r="T33" s="164"/>
      <c r="U33" s="164"/>
      <c r="V33" s="165" t="s">
        <v>10</v>
      </c>
      <c r="W33" s="165"/>
      <c r="X33" s="165"/>
      <c r="Y33" s="165"/>
      <c r="Z33" s="165"/>
      <c r="AA33" s="165"/>
      <c r="AB33" s="165" t="s">
        <v>10</v>
      </c>
      <c r="AC33" s="165"/>
      <c r="AD33" s="165"/>
      <c r="AE33" s="165"/>
      <c r="AF33" s="165"/>
      <c r="AG33" s="166" t="s">
        <v>10</v>
      </c>
      <c r="AH33" s="166"/>
      <c r="AI33" s="166"/>
      <c r="AJ33" s="166"/>
      <c r="AK33" s="166"/>
      <c r="AL33" s="166"/>
      <c r="AM33" s="166"/>
      <c r="AN33" s="166" t="s">
        <v>10</v>
      </c>
      <c r="AO33" s="166"/>
      <c r="AP33" s="166"/>
      <c r="AQ33" s="166"/>
      <c r="AR33" s="166"/>
      <c r="AS33" s="166" t="s">
        <v>10</v>
      </c>
      <c r="AT33" s="166"/>
      <c r="AU33" s="166"/>
      <c r="AV33" s="85" t="s">
        <v>10</v>
      </c>
      <c r="AW33" s="167"/>
      <c r="AX33" s="168"/>
    </row>
    <row r="34" spans="3:52" ht="15" hidden="1" customHeight="1" x14ac:dyDescent="0.25">
      <c r="C34" s="187" t="s">
        <v>163</v>
      </c>
      <c r="D34" s="188"/>
      <c r="E34" s="188"/>
      <c r="F34" s="188"/>
      <c r="G34" s="188"/>
      <c r="H34" s="188"/>
      <c r="I34" s="188"/>
      <c r="J34" s="188"/>
      <c r="K34" s="188"/>
      <c r="L34" s="189"/>
      <c r="M34" s="175"/>
      <c r="N34" s="175"/>
      <c r="O34" s="175"/>
      <c r="P34" s="164" t="s">
        <v>10</v>
      </c>
      <c r="Q34" s="164"/>
      <c r="R34" s="164"/>
      <c r="S34" s="164"/>
      <c r="T34" s="164"/>
      <c r="U34" s="164"/>
      <c r="V34" s="165" t="s">
        <v>10</v>
      </c>
      <c r="W34" s="165"/>
      <c r="X34" s="165"/>
      <c r="Y34" s="165"/>
      <c r="Z34" s="165"/>
      <c r="AA34" s="165"/>
      <c r="AB34" s="165" t="s">
        <v>10</v>
      </c>
      <c r="AC34" s="165"/>
      <c r="AD34" s="165"/>
      <c r="AE34" s="165"/>
      <c r="AF34" s="165"/>
      <c r="AG34" s="166" t="s">
        <v>10</v>
      </c>
      <c r="AH34" s="166"/>
      <c r="AI34" s="166"/>
      <c r="AJ34" s="166"/>
      <c r="AK34" s="166"/>
      <c r="AL34" s="166"/>
      <c r="AM34" s="166"/>
      <c r="AN34" s="166" t="s">
        <v>10</v>
      </c>
      <c r="AO34" s="166"/>
      <c r="AP34" s="166"/>
      <c r="AQ34" s="166"/>
      <c r="AR34" s="166"/>
      <c r="AS34" s="166" t="s">
        <v>10</v>
      </c>
      <c r="AT34" s="166"/>
      <c r="AU34" s="166"/>
      <c r="AV34" s="85" t="s">
        <v>10</v>
      </c>
      <c r="AW34" s="167"/>
      <c r="AX34" s="168"/>
    </row>
    <row r="35" spans="3:52" ht="15" hidden="1" customHeight="1" x14ac:dyDescent="0.25">
      <c r="C35" s="187" t="s">
        <v>164</v>
      </c>
      <c r="D35" s="188"/>
      <c r="E35" s="188"/>
      <c r="F35" s="188"/>
      <c r="G35" s="188"/>
      <c r="H35" s="188"/>
      <c r="I35" s="188"/>
      <c r="J35" s="188"/>
      <c r="K35" s="188"/>
      <c r="L35" s="189"/>
      <c r="M35" s="175"/>
      <c r="N35" s="175"/>
      <c r="O35" s="175"/>
      <c r="P35" s="164" t="s">
        <v>10</v>
      </c>
      <c r="Q35" s="164"/>
      <c r="R35" s="164"/>
      <c r="S35" s="164"/>
      <c r="T35" s="164"/>
      <c r="U35" s="164"/>
      <c r="V35" s="165" t="s">
        <v>10</v>
      </c>
      <c r="W35" s="165"/>
      <c r="X35" s="165"/>
      <c r="Y35" s="165"/>
      <c r="Z35" s="165"/>
      <c r="AA35" s="165"/>
      <c r="AB35" s="165" t="s">
        <v>10</v>
      </c>
      <c r="AC35" s="165"/>
      <c r="AD35" s="165"/>
      <c r="AE35" s="165"/>
      <c r="AF35" s="165"/>
      <c r="AG35" s="166" t="s">
        <v>10</v>
      </c>
      <c r="AH35" s="166"/>
      <c r="AI35" s="166"/>
      <c r="AJ35" s="166"/>
      <c r="AK35" s="166"/>
      <c r="AL35" s="166"/>
      <c r="AM35" s="166"/>
      <c r="AN35" s="166" t="s">
        <v>10</v>
      </c>
      <c r="AO35" s="166"/>
      <c r="AP35" s="166"/>
      <c r="AQ35" s="166"/>
      <c r="AR35" s="166"/>
      <c r="AS35" s="166" t="s">
        <v>10</v>
      </c>
      <c r="AT35" s="166"/>
      <c r="AU35" s="166"/>
      <c r="AV35" s="85" t="s">
        <v>10</v>
      </c>
      <c r="AW35" s="167"/>
      <c r="AX35" s="168"/>
    </row>
    <row r="36" spans="3:52" ht="2.25" customHeight="1" x14ac:dyDescent="0.25">
      <c r="C36" s="187" t="s">
        <v>165</v>
      </c>
      <c r="D36" s="188"/>
      <c r="E36" s="188"/>
      <c r="F36" s="188"/>
      <c r="G36" s="188"/>
      <c r="H36" s="188"/>
      <c r="I36" s="188"/>
      <c r="J36" s="188"/>
      <c r="K36" s="188"/>
      <c r="L36" s="189"/>
      <c r="M36" s="175"/>
      <c r="N36" s="175"/>
      <c r="O36" s="175"/>
      <c r="P36" s="164" t="s">
        <v>10</v>
      </c>
      <c r="Q36" s="164"/>
      <c r="R36" s="164"/>
      <c r="S36" s="164"/>
      <c r="T36" s="164"/>
      <c r="U36" s="164"/>
      <c r="V36" s="165" t="s">
        <v>10</v>
      </c>
      <c r="W36" s="165"/>
      <c r="X36" s="165"/>
      <c r="Y36" s="165"/>
      <c r="Z36" s="165"/>
      <c r="AA36" s="165"/>
      <c r="AB36" s="165" t="s">
        <v>10</v>
      </c>
      <c r="AC36" s="165"/>
      <c r="AD36" s="165"/>
      <c r="AE36" s="165"/>
      <c r="AF36" s="165"/>
      <c r="AG36" s="166" t="s">
        <v>10</v>
      </c>
      <c r="AH36" s="166"/>
      <c r="AI36" s="166"/>
      <c r="AJ36" s="166"/>
      <c r="AK36" s="166"/>
      <c r="AL36" s="166"/>
      <c r="AM36" s="166"/>
      <c r="AN36" s="166" t="s">
        <v>10</v>
      </c>
      <c r="AO36" s="166"/>
      <c r="AP36" s="166"/>
      <c r="AQ36" s="166"/>
      <c r="AR36" s="166"/>
      <c r="AS36" s="166" t="s">
        <v>10</v>
      </c>
      <c r="AT36" s="166"/>
      <c r="AU36" s="166"/>
      <c r="AV36" s="85" t="s">
        <v>10</v>
      </c>
      <c r="AW36" s="167"/>
      <c r="AX36" s="168"/>
    </row>
    <row r="37" spans="3:52" ht="15" customHeight="1" x14ac:dyDescent="0.25">
      <c r="C37" s="187" t="s">
        <v>166</v>
      </c>
      <c r="D37" s="188"/>
      <c r="E37" s="188"/>
      <c r="F37" s="188"/>
      <c r="G37" s="188"/>
      <c r="H37" s="188"/>
      <c r="I37" s="188"/>
      <c r="J37" s="188"/>
      <c r="K37" s="188"/>
      <c r="L37" s="189"/>
      <c r="M37" s="175"/>
      <c r="N37" s="175"/>
      <c r="O37" s="175"/>
      <c r="P37" s="164"/>
      <c r="Q37" s="164"/>
      <c r="R37" s="164"/>
      <c r="S37" s="164"/>
      <c r="T37" s="164"/>
      <c r="U37" s="164"/>
      <c r="V37" s="165" t="s">
        <v>10</v>
      </c>
      <c r="W37" s="165"/>
      <c r="X37" s="165"/>
      <c r="Y37" s="165"/>
      <c r="Z37" s="165"/>
      <c r="AA37" s="165"/>
      <c r="AB37" s="165" t="s">
        <v>10</v>
      </c>
      <c r="AC37" s="165"/>
      <c r="AD37" s="165"/>
      <c r="AE37" s="165"/>
      <c r="AF37" s="165"/>
      <c r="AG37" s="166" t="s">
        <v>10</v>
      </c>
      <c r="AH37" s="166"/>
      <c r="AI37" s="166"/>
      <c r="AJ37" s="166"/>
      <c r="AK37" s="166"/>
      <c r="AL37" s="166"/>
      <c r="AM37" s="166"/>
      <c r="AN37" s="186">
        <v>-51413000</v>
      </c>
      <c r="AO37" s="186"/>
      <c r="AP37" s="186"/>
      <c r="AQ37" s="186"/>
      <c r="AR37" s="186"/>
      <c r="AS37" s="166" t="s">
        <v>10</v>
      </c>
      <c r="AT37" s="166"/>
      <c r="AU37" s="166"/>
      <c r="AV37" s="85"/>
      <c r="AW37" s="167">
        <f>SUM(P37:AV37)</f>
        <v>-51413000</v>
      </c>
      <c r="AX37" s="168"/>
    </row>
    <row r="38" spans="3:52" ht="15" hidden="1" customHeight="1" x14ac:dyDescent="0.25">
      <c r="C38" s="187" t="s">
        <v>167</v>
      </c>
      <c r="D38" s="188"/>
      <c r="E38" s="188"/>
      <c r="F38" s="188"/>
      <c r="G38" s="188"/>
      <c r="H38" s="188"/>
      <c r="I38" s="188"/>
      <c r="J38" s="188"/>
      <c r="K38" s="188"/>
      <c r="L38" s="189"/>
      <c r="M38" s="175"/>
      <c r="N38" s="175"/>
      <c r="O38" s="175"/>
      <c r="P38" s="164" t="s">
        <v>10</v>
      </c>
      <c r="Q38" s="164"/>
      <c r="R38" s="164"/>
      <c r="S38" s="164"/>
      <c r="T38" s="164"/>
      <c r="U38" s="164"/>
      <c r="V38" s="165" t="s">
        <v>10</v>
      </c>
      <c r="W38" s="165"/>
      <c r="X38" s="165"/>
      <c r="Y38" s="165"/>
      <c r="Z38" s="165"/>
      <c r="AA38" s="165"/>
      <c r="AB38" s="165" t="s">
        <v>10</v>
      </c>
      <c r="AC38" s="165"/>
      <c r="AD38" s="165"/>
      <c r="AE38" s="165"/>
      <c r="AF38" s="165"/>
      <c r="AG38" s="166" t="s">
        <v>10</v>
      </c>
      <c r="AH38" s="166"/>
      <c r="AI38" s="166"/>
      <c r="AJ38" s="166"/>
      <c r="AK38" s="166"/>
      <c r="AL38" s="166"/>
      <c r="AM38" s="166"/>
      <c r="AN38" s="166" t="s">
        <v>10</v>
      </c>
      <c r="AO38" s="166"/>
      <c r="AP38" s="166"/>
      <c r="AQ38" s="166"/>
      <c r="AR38" s="166"/>
      <c r="AS38" s="166" t="s">
        <v>10</v>
      </c>
      <c r="AT38" s="166"/>
      <c r="AU38" s="166"/>
      <c r="AV38" s="85" t="s">
        <v>10</v>
      </c>
      <c r="AW38" s="167"/>
      <c r="AX38" s="168"/>
    </row>
    <row r="39" spans="3:52" ht="15" hidden="1" customHeight="1" x14ac:dyDescent="0.25">
      <c r="C39" s="187" t="s">
        <v>168</v>
      </c>
      <c r="D39" s="188"/>
      <c r="E39" s="188"/>
      <c r="F39" s="188"/>
      <c r="G39" s="188"/>
      <c r="H39" s="188"/>
      <c r="I39" s="188"/>
      <c r="J39" s="188"/>
      <c r="K39" s="188"/>
      <c r="L39" s="189"/>
      <c r="M39" s="175"/>
      <c r="N39" s="175"/>
      <c r="O39" s="175"/>
      <c r="P39" s="185" t="s">
        <v>10</v>
      </c>
      <c r="Q39" s="185"/>
      <c r="R39" s="185"/>
      <c r="S39" s="185"/>
      <c r="T39" s="185"/>
      <c r="U39" s="185"/>
      <c r="V39" s="165" t="s">
        <v>10</v>
      </c>
      <c r="W39" s="165"/>
      <c r="X39" s="165"/>
      <c r="Y39" s="165"/>
      <c r="Z39" s="165"/>
      <c r="AA39" s="165"/>
      <c r="AB39" s="165" t="s">
        <v>10</v>
      </c>
      <c r="AC39" s="165"/>
      <c r="AD39" s="165"/>
      <c r="AE39" s="165"/>
      <c r="AF39" s="165"/>
      <c r="AG39" s="166" t="s">
        <v>10</v>
      </c>
      <c r="AH39" s="166"/>
      <c r="AI39" s="166"/>
      <c r="AJ39" s="166"/>
      <c r="AK39" s="166"/>
      <c r="AL39" s="166"/>
      <c r="AM39" s="166"/>
      <c r="AN39" s="166" t="s">
        <v>10</v>
      </c>
      <c r="AO39" s="166"/>
      <c r="AP39" s="166"/>
      <c r="AQ39" s="166"/>
      <c r="AR39" s="166"/>
      <c r="AS39" s="166" t="s">
        <v>10</v>
      </c>
      <c r="AT39" s="166"/>
      <c r="AU39" s="166"/>
      <c r="AV39" s="85" t="s">
        <v>10</v>
      </c>
      <c r="AW39" s="167"/>
      <c r="AX39" s="168"/>
    </row>
    <row r="40" spans="3:52" ht="21.75" customHeight="1" x14ac:dyDescent="0.25">
      <c r="C40" s="190" t="s">
        <v>169</v>
      </c>
      <c r="D40" s="191"/>
      <c r="E40" s="191"/>
      <c r="F40" s="191"/>
      <c r="G40" s="191"/>
      <c r="H40" s="191"/>
      <c r="I40" s="191"/>
      <c r="J40" s="191"/>
      <c r="K40" s="191"/>
      <c r="L40" s="191"/>
      <c r="M40" s="171"/>
      <c r="N40" s="171"/>
      <c r="O40" s="171"/>
      <c r="P40" s="167">
        <v>1316000000</v>
      </c>
      <c r="Q40" s="179"/>
      <c r="R40" s="179"/>
      <c r="S40" s="179"/>
      <c r="T40" s="179"/>
      <c r="U40" s="179"/>
      <c r="V40" s="180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3"/>
      <c r="AH40" s="173"/>
      <c r="AI40" s="173"/>
      <c r="AJ40" s="173"/>
      <c r="AK40" s="173"/>
      <c r="AL40" s="173"/>
      <c r="AM40" s="173"/>
      <c r="AN40" s="174">
        <v>25732000</v>
      </c>
      <c r="AO40" s="174"/>
      <c r="AP40" s="174"/>
      <c r="AQ40" s="174"/>
      <c r="AR40" s="174"/>
      <c r="AS40" s="173"/>
      <c r="AT40" s="173"/>
      <c r="AU40" s="173"/>
      <c r="AV40" s="83">
        <v>0</v>
      </c>
      <c r="AW40" s="167">
        <f>SUM(P40:AV40)</f>
        <v>1341732000</v>
      </c>
      <c r="AX40" s="168"/>
      <c r="AZ40" s="59"/>
    </row>
    <row r="41" spans="3:52" ht="7.5" hidden="1" customHeight="1" x14ac:dyDescent="0.25">
      <c r="C41" s="187" t="s">
        <v>145</v>
      </c>
      <c r="D41" s="188"/>
      <c r="E41" s="188"/>
      <c r="F41" s="188"/>
      <c r="G41" s="188"/>
      <c r="H41" s="188"/>
      <c r="I41" s="188"/>
      <c r="J41" s="188"/>
      <c r="K41" s="188"/>
      <c r="L41" s="189"/>
      <c r="M41" s="175"/>
      <c r="N41" s="175"/>
      <c r="O41" s="195"/>
      <c r="P41" s="201" t="s">
        <v>10</v>
      </c>
      <c r="Q41" s="201"/>
      <c r="R41" s="201"/>
      <c r="S41" s="201"/>
      <c r="T41" s="201"/>
      <c r="U41" s="201"/>
      <c r="V41" s="202" t="s">
        <v>10</v>
      </c>
      <c r="W41" s="165"/>
      <c r="X41" s="165"/>
      <c r="Y41" s="165"/>
      <c r="Z41" s="165"/>
      <c r="AA41" s="165"/>
      <c r="AB41" s="165" t="s">
        <v>10</v>
      </c>
      <c r="AC41" s="165"/>
      <c r="AD41" s="165"/>
      <c r="AE41" s="165"/>
      <c r="AF41" s="165"/>
      <c r="AG41" s="166" t="s">
        <v>10</v>
      </c>
      <c r="AH41" s="166"/>
      <c r="AI41" s="166"/>
      <c r="AJ41" s="166"/>
      <c r="AK41" s="166"/>
      <c r="AL41" s="166"/>
      <c r="AM41" s="166"/>
      <c r="AN41" s="166" t="s">
        <v>10</v>
      </c>
      <c r="AO41" s="166"/>
      <c r="AP41" s="166"/>
      <c r="AQ41" s="166"/>
      <c r="AR41" s="166"/>
      <c r="AS41" s="166" t="s">
        <v>10</v>
      </c>
      <c r="AT41" s="166"/>
      <c r="AU41" s="166"/>
      <c r="AV41" s="85" t="s">
        <v>10</v>
      </c>
      <c r="AW41" s="169"/>
      <c r="AX41" s="170"/>
    </row>
    <row r="42" spans="3:52" ht="15" customHeight="1" x14ac:dyDescent="0.25">
      <c r="C42" s="190" t="s">
        <v>170</v>
      </c>
      <c r="D42" s="191"/>
      <c r="E42" s="191"/>
      <c r="F42" s="191"/>
      <c r="G42" s="191"/>
      <c r="H42" s="191"/>
      <c r="I42" s="191"/>
      <c r="J42" s="191"/>
      <c r="K42" s="191"/>
      <c r="L42" s="191"/>
      <c r="M42" s="171"/>
      <c r="N42" s="171"/>
      <c r="O42" s="171"/>
      <c r="P42" s="167">
        <v>1316000000</v>
      </c>
      <c r="Q42" s="179"/>
      <c r="R42" s="179"/>
      <c r="S42" s="179"/>
      <c r="T42" s="179"/>
      <c r="U42" s="179"/>
      <c r="V42" s="180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3"/>
      <c r="AH42" s="173"/>
      <c r="AI42" s="173"/>
      <c r="AJ42" s="173"/>
      <c r="AK42" s="173"/>
      <c r="AL42" s="173"/>
      <c r="AM42" s="173"/>
      <c r="AN42" s="174">
        <v>25732000</v>
      </c>
      <c r="AO42" s="174"/>
      <c r="AP42" s="174"/>
      <c r="AQ42" s="174"/>
      <c r="AR42" s="174"/>
      <c r="AS42" s="173"/>
      <c r="AT42" s="173"/>
      <c r="AU42" s="173"/>
      <c r="AV42" s="83">
        <v>0</v>
      </c>
      <c r="AW42" s="167">
        <f>SUM(P42:AV42)</f>
        <v>1341732000</v>
      </c>
      <c r="AX42" s="168"/>
    </row>
    <row r="43" spans="3:52" ht="23.25" customHeight="1" x14ac:dyDescent="0.25">
      <c r="C43" s="190" t="s">
        <v>171</v>
      </c>
      <c r="D43" s="191"/>
      <c r="E43" s="191"/>
      <c r="F43" s="191"/>
      <c r="G43" s="191"/>
      <c r="H43" s="191"/>
      <c r="I43" s="191"/>
      <c r="J43" s="191"/>
      <c r="K43" s="191"/>
      <c r="L43" s="191"/>
      <c r="M43" s="171"/>
      <c r="N43" s="171"/>
      <c r="O43" s="171"/>
      <c r="P43" s="179"/>
      <c r="Q43" s="179"/>
      <c r="R43" s="179"/>
      <c r="S43" s="179"/>
      <c r="T43" s="179"/>
      <c r="U43" s="179"/>
      <c r="V43" s="180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3"/>
      <c r="AH43" s="173"/>
      <c r="AI43" s="173"/>
      <c r="AJ43" s="173"/>
      <c r="AK43" s="173"/>
      <c r="AL43" s="173"/>
      <c r="AM43" s="173"/>
      <c r="AN43" s="174">
        <f>AN44</f>
        <v>401736840.06999993</v>
      </c>
      <c r="AO43" s="174"/>
      <c r="AP43" s="174"/>
      <c r="AQ43" s="174"/>
      <c r="AR43" s="174"/>
      <c r="AS43" s="173"/>
      <c r="AT43" s="173"/>
      <c r="AU43" s="173"/>
      <c r="AV43" s="83">
        <f>AV44</f>
        <v>27089000</v>
      </c>
      <c r="AW43" s="167">
        <f>SUM(P43:AV43)</f>
        <v>428825840.06999993</v>
      </c>
      <c r="AX43" s="168"/>
    </row>
    <row r="44" spans="3:52" ht="15" customHeight="1" x14ac:dyDescent="0.25">
      <c r="C44" s="187" t="s">
        <v>148</v>
      </c>
      <c r="D44" s="188"/>
      <c r="E44" s="188"/>
      <c r="F44" s="188"/>
      <c r="G44" s="188"/>
      <c r="H44" s="188"/>
      <c r="I44" s="188"/>
      <c r="J44" s="188"/>
      <c r="K44" s="188"/>
      <c r="L44" s="189"/>
      <c r="M44" s="175" t="s">
        <v>234</v>
      </c>
      <c r="N44" s="175"/>
      <c r="O44" s="175"/>
      <c r="P44" s="164" t="s">
        <v>10</v>
      </c>
      <c r="Q44" s="164"/>
      <c r="R44" s="164"/>
      <c r="S44" s="164"/>
      <c r="T44" s="164"/>
      <c r="U44" s="164"/>
      <c r="V44" s="165" t="s">
        <v>10</v>
      </c>
      <c r="W44" s="165"/>
      <c r="X44" s="165"/>
      <c r="Y44" s="165"/>
      <c r="Z44" s="165"/>
      <c r="AA44" s="165"/>
      <c r="AB44" s="165" t="s">
        <v>10</v>
      </c>
      <c r="AC44" s="165"/>
      <c r="AD44" s="165"/>
      <c r="AE44" s="165"/>
      <c r="AF44" s="165"/>
      <c r="AG44" s="166" t="s">
        <v>10</v>
      </c>
      <c r="AH44" s="166"/>
      <c r="AI44" s="166"/>
      <c r="AJ44" s="166"/>
      <c r="AK44" s="166"/>
      <c r="AL44" s="166"/>
      <c r="AM44" s="166"/>
      <c r="AN44" s="186">
        <f>ОПУ!R45</f>
        <v>401736840.06999993</v>
      </c>
      <c r="AO44" s="186"/>
      <c r="AP44" s="186"/>
      <c r="AQ44" s="186"/>
      <c r="AR44" s="186"/>
      <c r="AS44" s="166" t="s">
        <v>10</v>
      </c>
      <c r="AT44" s="166"/>
      <c r="AU44" s="166"/>
      <c r="AV44" s="88">
        <f>ОПУ!R46</f>
        <v>27089000</v>
      </c>
      <c r="AW44" s="167">
        <f>SUM(P44:AV44)</f>
        <v>428825840.06999993</v>
      </c>
      <c r="AX44" s="168"/>
    </row>
    <row r="45" spans="3:52" ht="15" hidden="1" customHeight="1" x14ac:dyDescent="0.25">
      <c r="C45" s="190" t="s">
        <v>172</v>
      </c>
      <c r="D45" s="191"/>
      <c r="E45" s="191"/>
      <c r="F45" s="191"/>
      <c r="G45" s="191"/>
      <c r="H45" s="191"/>
      <c r="I45" s="191"/>
      <c r="J45" s="191"/>
      <c r="K45" s="191"/>
      <c r="L45" s="191"/>
      <c r="M45" s="171"/>
      <c r="N45" s="171"/>
      <c r="O45" s="171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3"/>
      <c r="AH45" s="173"/>
      <c r="AI45" s="173"/>
      <c r="AJ45" s="173"/>
      <c r="AK45" s="173"/>
      <c r="AL45" s="173"/>
      <c r="AM45" s="173"/>
      <c r="AN45" s="174"/>
      <c r="AO45" s="174"/>
      <c r="AP45" s="174"/>
      <c r="AQ45" s="174"/>
      <c r="AR45" s="174"/>
      <c r="AS45" s="173"/>
      <c r="AT45" s="173"/>
      <c r="AU45" s="173"/>
      <c r="AV45" s="82"/>
      <c r="AW45" s="167"/>
      <c r="AX45" s="168"/>
    </row>
    <row r="46" spans="3:52" ht="15" hidden="1" customHeight="1" x14ac:dyDescent="0.25">
      <c r="C46" s="187" t="s">
        <v>110</v>
      </c>
      <c r="D46" s="188"/>
      <c r="E46" s="188"/>
      <c r="F46" s="188"/>
      <c r="G46" s="188"/>
      <c r="H46" s="188"/>
      <c r="I46" s="188"/>
      <c r="J46" s="188"/>
      <c r="K46" s="188"/>
      <c r="L46" s="189"/>
      <c r="M46" s="194"/>
      <c r="N46" s="188"/>
      <c r="O46" s="55"/>
      <c r="P46" s="164" t="s">
        <v>10</v>
      </c>
      <c r="Q46" s="164"/>
      <c r="R46" s="164"/>
      <c r="S46" s="164"/>
      <c r="T46" s="164"/>
      <c r="U46" s="164"/>
      <c r="V46" s="165" t="s">
        <v>10</v>
      </c>
      <c r="W46" s="165"/>
      <c r="X46" s="165"/>
      <c r="Y46" s="165"/>
      <c r="Z46" s="165"/>
      <c r="AA46" s="165"/>
      <c r="AB46" s="165" t="s">
        <v>10</v>
      </c>
      <c r="AC46" s="165"/>
      <c r="AD46" s="165"/>
      <c r="AE46" s="165"/>
      <c r="AF46" s="165"/>
      <c r="AG46" s="166" t="s">
        <v>10</v>
      </c>
      <c r="AH46" s="166"/>
      <c r="AI46" s="166"/>
      <c r="AJ46" s="166"/>
      <c r="AK46" s="166"/>
      <c r="AL46" s="166"/>
      <c r="AM46" s="166"/>
      <c r="AN46" s="166" t="s">
        <v>10</v>
      </c>
      <c r="AO46" s="166"/>
      <c r="AP46" s="166"/>
      <c r="AQ46" s="166"/>
      <c r="AR46" s="166"/>
      <c r="AS46" s="166" t="s">
        <v>10</v>
      </c>
      <c r="AT46" s="166"/>
      <c r="AU46" s="166"/>
      <c r="AV46" s="85" t="s">
        <v>10</v>
      </c>
      <c r="AW46" s="169"/>
      <c r="AX46" s="170"/>
    </row>
    <row r="47" spans="3:52" ht="15" hidden="1" customHeight="1" x14ac:dyDescent="0.25">
      <c r="C47" s="187" t="s">
        <v>150</v>
      </c>
      <c r="D47" s="188"/>
      <c r="E47" s="188"/>
      <c r="F47" s="188"/>
      <c r="G47" s="188"/>
      <c r="H47" s="188"/>
      <c r="I47" s="188"/>
      <c r="J47" s="188"/>
      <c r="K47" s="188"/>
      <c r="L47" s="189"/>
      <c r="M47" s="175"/>
      <c r="N47" s="175"/>
      <c r="O47" s="175"/>
      <c r="P47" s="164" t="s">
        <v>10</v>
      </c>
      <c r="Q47" s="164"/>
      <c r="R47" s="164"/>
      <c r="S47" s="164"/>
      <c r="T47" s="164"/>
      <c r="U47" s="164"/>
      <c r="V47" s="165" t="s">
        <v>10</v>
      </c>
      <c r="W47" s="165"/>
      <c r="X47" s="165"/>
      <c r="Y47" s="165"/>
      <c r="Z47" s="165"/>
      <c r="AA47" s="165"/>
      <c r="AB47" s="165" t="s">
        <v>10</v>
      </c>
      <c r="AC47" s="165"/>
      <c r="AD47" s="165"/>
      <c r="AE47" s="165"/>
      <c r="AF47" s="165"/>
      <c r="AG47" s="166" t="s">
        <v>10</v>
      </c>
      <c r="AH47" s="166"/>
      <c r="AI47" s="166"/>
      <c r="AJ47" s="166"/>
      <c r="AK47" s="166"/>
      <c r="AL47" s="166"/>
      <c r="AM47" s="166"/>
      <c r="AN47" s="166" t="s">
        <v>10</v>
      </c>
      <c r="AO47" s="166"/>
      <c r="AP47" s="166"/>
      <c r="AQ47" s="166"/>
      <c r="AR47" s="166"/>
      <c r="AS47" s="166" t="s">
        <v>10</v>
      </c>
      <c r="AT47" s="166"/>
      <c r="AU47" s="166"/>
      <c r="AV47" s="85" t="s">
        <v>10</v>
      </c>
      <c r="AW47" s="169"/>
      <c r="AX47" s="170"/>
    </row>
    <row r="48" spans="3:52" ht="15" hidden="1" customHeight="1" x14ac:dyDescent="0.25">
      <c r="C48" s="187" t="s">
        <v>151</v>
      </c>
      <c r="D48" s="188"/>
      <c r="E48" s="188"/>
      <c r="F48" s="188"/>
      <c r="G48" s="188"/>
      <c r="H48" s="188"/>
      <c r="I48" s="188"/>
      <c r="J48" s="188"/>
      <c r="K48" s="188"/>
      <c r="L48" s="189"/>
      <c r="M48" s="175"/>
      <c r="N48" s="175"/>
      <c r="O48" s="175"/>
      <c r="P48" s="164" t="s">
        <v>10</v>
      </c>
      <c r="Q48" s="164"/>
      <c r="R48" s="164"/>
      <c r="S48" s="164"/>
      <c r="T48" s="164"/>
      <c r="U48" s="164"/>
      <c r="V48" s="165" t="s">
        <v>10</v>
      </c>
      <c r="W48" s="165"/>
      <c r="X48" s="165"/>
      <c r="Y48" s="165"/>
      <c r="Z48" s="165"/>
      <c r="AA48" s="165"/>
      <c r="AB48" s="165" t="s">
        <v>10</v>
      </c>
      <c r="AC48" s="165"/>
      <c r="AD48" s="165"/>
      <c r="AE48" s="165"/>
      <c r="AF48" s="165"/>
      <c r="AG48" s="166" t="s">
        <v>10</v>
      </c>
      <c r="AH48" s="166"/>
      <c r="AI48" s="166"/>
      <c r="AJ48" s="166"/>
      <c r="AK48" s="166"/>
      <c r="AL48" s="166"/>
      <c r="AM48" s="166"/>
      <c r="AN48" s="166" t="s">
        <v>10</v>
      </c>
      <c r="AO48" s="166"/>
      <c r="AP48" s="166"/>
      <c r="AQ48" s="166"/>
      <c r="AR48" s="166"/>
      <c r="AS48" s="166" t="s">
        <v>10</v>
      </c>
      <c r="AT48" s="166"/>
      <c r="AU48" s="166"/>
      <c r="AV48" s="85" t="s">
        <v>10</v>
      </c>
      <c r="AW48" s="169"/>
      <c r="AX48" s="170"/>
    </row>
    <row r="49" spans="3:50" ht="15" hidden="1" customHeight="1" x14ac:dyDescent="0.25">
      <c r="C49" s="187" t="s">
        <v>152</v>
      </c>
      <c r="D49" s="188"/>
      <c r="E49" s="188"/>
      <c r="F49" s="188"/>
      <c r="G49" s="188"/>
      <c r="H49" s="188"/>
      <c r="I49" s="188"/>
      <c r="J49" s="188"/>
      <c r="K49" s="188"/>
      <c r="L49" s="189"/>
      <c r="M49" s="175"/>
      <c r="N49" s="175"/>
      <c r="O49" s="175"/>
      <c r="P49" s="164" t="s">
        <v>10</v>
      </c>
      <c r="Q49" s="164"/>
      <c r="R49" s="164"/>
      <c r="S49" s="164"/>
      <c r="T49" s="164"/>
      <c r="U49" s="164"/>
      <c r="V49" s="165" t="s">
        <v>10</v>
      </c>
      <c r="W49" s="165"/>
      <c r="X49" s="165"/>
      <c r="Y49" s="165"/>
      <c r="Z49" s="165"/>
      <c r="AA49" s="165"/>
      <c r="AB49" s="165" t="s">
        <v>10</v>
      </c>
      <c r="AC49" s="165"/>
      <c r="AD49" s="165"/>
      <c r="AE49" s="165"/>
      <c r="AF49" s="165"/>
      <c r="AG49" s="166" t="s">
        <v>10</v>
      </c>
      <c r="AH49" s="166"/>
      <c r="AI49" s="166"/>
      <c r="AJ49" s="166"/>
      <c r="AK49" s="166"/>
      <c r="AL49" s="166"/>
      <c r="AM49" s="166"/>
      <c r="AN49" s="166" t="s">
        <v>10</v>
      </c>
      <c r="AO49" s="166"/>
      <c r="AP49" s="166"/>
      <c r="AQ49" s="166"/>
      <c r="AR49" s="166"/>
      <c r="AS49" s="166" t="s">
        <v>10</v>
      </c>
      <c r="AT49" s="166"/>
      <c r="AU49" s="166"/>
      <c r="AV49" s="85" t="s">
        <v>10</v>
      </c>
      <c r="AW49" s="169"/>
      <c r="AX49" s="170"/>
    </row>
    <row r="50" spans="3:50" ht="15" hidden="1" customHeight="1" x14ac:dyDescent="0.25">
      <c r="C50" s="187" t="s">
        <v>112</v>
      </c>
      <c r="D50" s="188"/>
      <c r="E50" s="188"/>
      <c r="F50" s="188"/>
      <c r="G50" s="188"/>
      <c r="H50" s="188"/>
      <c r="I50" s="188"/>
      <c r="J50" s="188"/>
      <c r="K50" s="188"/>
      <c r="L50" s="189"/>
      <c r="M50" s="175"/>
      <c r="N50" s="175"/>
      <c r="O50" s="175"/>
      <c r="P50" s="164" t="s">
        <v>10</v>
      </c>
      <c r="Q50" s="164"/>
      <c r="R50" s="164"/>
      <c r="S50" s="164"/>
      <c r="T50" s="164"/>
      <c r="U50" s="164"/>
      <c r="V50" s="165" t="s">
        <v>10</v>
      </c>
      <c r="W50" s="165"/>
      <c r="X50" s="165"/>
      <c r="Y50" s="165"/>
      <c r="Z50" s="165"/>
      <c r="AA50" s="165"/>
      <c r="AB50" s="165" t="s">
        <v>10</v>
      </c>
      <c r="AC50" s="165"/>
      <c r="AD50" s="165"/>
      <c r="AE50" s="165"/>
      <c r="AF50" s="165"/>
      <c r="AG50" s="166" t="s">
        <v>10</v>
      </c>
      <c r="AH50" s="166"/>
      <c r="AI50" s="166"/>
      <c r="AJ50" s="166"/>
      <c r="AK50" s="166"/>
      <c r="AL50" s="166"/>
      <c r="AM50" s="166"/>
      <c r="AN50" s="166" t="s">
        <v>10</v>
      </c>
      <c r="AO50" s="166"/>
      <c r="AP50" s="166"/>
      <c r="AQ50" s="166"/>
      <c r="AR50" s="166"/>
      <c r="AS50" s="166" t="s">
        <v>10</v>
      </c>
      <c r="AT50" s="166"/>
      <c r="AU50" s="166"/>
      <c r="AV50" s="85" t="s">
        <v>10</v>
      </c>
      <c r="AW50" s="169"/>
      <c r="AX50" s="170"/>
    </row>
    <row r="51" spans="3:50" ht="15" hidden="1" customHeight="1" x14ac:dyDescent="0.25">
      <c r="C51" s="187" t="s">
        <v>122</v>
      </c>
      <c r="D51" s="188"/>
      <c r="E51" s="188"/>
      <c r="F51" s="188"/>
      <c r="G51" s="188"/>
      <c r="H51" s="188"/>
      <c r="I51" s="188"/>
      <c r="J51" s="188"/>
      <c r="K51" s="188"/>
      <c r="L51" s="189"/>
      <c r="M51" s="175"/>
      <c r="N51" s="175"/>
      <c r="O51" s="175"/>
      <c r="P51" s="164" t="s">
        <v>10</v>
      </c>
      <c r="Q51" s="164"/>
      <c r="R51" s="164"/>
      <c r="S51" s="164"/>
      <c r="T51" s="164"/>
      <c r="U51" s="164"/>
      <c r="V51" s="165" t="s">
        <v>10</v>
      </c>
      <c r="W51" s="165"/>
      <c r="X51" s="165"/>
      <c r="Y51" s="165"/>
      <c r="Z51" s="165"/>
      <c r="AA51" s="165"/>
      <c r="AB51" s="165" t="s">
        <v>10</v>
      </c>
      <c r="AC51" s="165"/>
      <c r="AD51" s="165"/>
      <c r="AE51" s="165"/>
      <c r="AF51" s="165"/>
      <c r="AG51" s="166" t="s">
        <v>10</v>
      </c>
      <c r="AH51" s="166"/>
      <c r="AI51" s="166"/>
      <c r="AJ51" s="166"/>
      <c r="AK51" s="166"/>
      <c r="AL51" s="166"/>
      <c r="AM51" s="166"/>
      <c r="AN51" s="166" t="s">
        <v>10</v>
      </c>
      <c r="AO51" s="166"/>
      <c r="AP51" s="166"/>
      <c r="AQ51" s="166"/>
      <c r="AR51" s="166"/>
      <c r="AS51" s="166" t="s">
        <v>10</v>
      </c>
      <c r="AT51" s="166"/>
      <c r="AU51" s="166"/>
      <c r="AV51" s="85" t="s">
        <v>10</v>
      </c>
      <c r="AW51" s="169"/>
      <c r="AX51" s="170"/>
    </row>
    <row r="52" spans="3:50" ht="15" hidden="1" customHeight="1" x14ac:dyDescent="0.25">
      <c r="C52" s="187" t="s">
        <v>113</v>
      </c>
      <c r="D52" s="188"/>
      <c r="E52" s="188"/>
      <c r="F52" s="188"/>
      <c r="G52" s="188"/>
      <c r="H52" s="188"/>
      <c r="I52" s="188"/>
      <c r="J52" s="188"/>
      <c r="K52" s="188"/>
      <c r="L52" s="189"/>
      <c r="M52" s="175"/>
      <c r="N52" s="175"/>
      <c r="O52" s="175"/>
      <c r="P52" s="164" t="s">
        <v>10</v>
      </c>
      <c r="Q52" s="164"/>
      <c r="R52" s="164"/>
      <c r="S52" s="164"/>
      <c r="T52" s="164"/>
      <c r="U52" s="164"/>
      <c r="V52" s="165" t="s">
        <v>10</v>
      </c>
      <c r="W52" s="165"/>
      <c r="X52" s="165"/>
      <c r="Y52" s="165"/>
      <c r="Z52" s="165"/>
      <c r="AA52" s="165"/>
      <c r="AB52" s="165" t="s">
        <v>10</v>
      </c>
      <c r="AC52" s="165"/>
      <c r="AD52" s="165"/>
      <c r="AE52" s="165"/>
      <c r="AF52" s="165"/>
      <c r="AG52" s="166" t="s">
        <v>10</v>
      </c>
      <c r="AH52" s="166"/>
      <c r="AI52" s="166"/>
      <c r="AJ52" s="166"/>
      <c r="AK52" s="166"/>
      <c r="AL52" s="166"/>
      <c r="AM52" s="166"/>
      <c r="AN52" s="166" t="s">
        <v>10</v>
      </c>
      <c r="AO52" s="166"/>
      <c r="AP52" s="166"/>
      <c r="AQ52" s="166"/>
      <c r="AR52" s="166"/>
      <c r="AS52" s="166" t="s">
        <v>10</v>
      </c>
      <c r="AT52" s="166"/>
      <c r="AU52" s="166"/>
      <c r="AV52" s="85" t="s">
        <v>10</v>
      </c>
      <c r="AW52" s="169"/>
      <c r="AX52" s="170"/>
    </row>
    <row r="53" spans="3:50" ht="15" hidden="1" customHeight="1" x14ac:dyDescent="0.25">
      <c r="C53" s="187" t="s">
        <v>153</v>
      </c>
      <c r="D53" s="188"/>
      <c r="E53" s="188"/>
      <c r="F53" s="188"/>
      <c r="G53" s="188"/>
      <c r="H53" s="188"/>
      <c r="I53" s="188"/>
      <c r="J53" s="188"/>
      <c r="K53" s="188"/>
      <c r="L53" s="189"/>
      <c r="M53" s="175"/>
      <c r="N53" s="175"/>
      <c r="O53" s="175"/>
      <c r="P53" s="164" t="s">
        <v>10</v>
      </c>
      <c r="Q53" s="164"/>
      <c r="R53" s="164"/>
      <c r="S53" s="164"/>
      <c r="T53" s="164"/>
      <c r="U53" s="164"/>
      <c r="V53" s="165" t="s">
        <v>10</v>
      </c>
      <c r="W53" s="165"/>
      <c r="X53" s="165"/>
      <c r="Y53" s="165"/>
      <c r="Z53" s="165"/>
      <c r="AA53" s="165"/>
      <c r="AB53" s="165" t="s">
        <v>10</v>
      </c>
      <c r="AC53" s="165"/>
      <c r="AD53" s="165"/>
      <c r="AE53" s="165"/>
      <c r="AF53" s="165"/>
      <c r="AG53" s="166" t="s">
        <v>10</v>
      </c>
      <c r="AH53" s="166"/>
      <c r="AI53" s="166"/>
      <c r="AJ53" s="166"/>
      <c r="AK53" s="166"/>
      <c r="AL53" s="166"/>
      <c r="AM53" s="166"/>
      <c r="AN53" s="166" t="s">
        <v>10</v>
      </c>
      <c r="AO53" s="166"/>
      <c r="AP53" s="166"/>
      <c r="AQ53" s="166"/>
      <c r="AR53" s="166"/>
      <c r="AS53" s="166" t="s">
        <v>10</v>
      </c>
      <c r="AT53" s="166"/>
      <c r="AU53" s="166"/>
      <c r="AV53" s="85" t="s">
        <v>10</v>
      </c>
      <c r="AW53" s="169"/>
      <c r="AX53" s="170"/>
    </row>
    <row r="54" spans="3:50" ht="15" hidden="1" customHeight="1" x14ac:dyDescent="0.25">
      <c r="C54" s="187" t="s">
        <v>116</v>
      </c>
      <c r="D54" s="188"/>
      <c r="E54" s="188"/>
      <c r="F54" s="188"/>
      <c r="G54" s="188"/>
      <c r="H54" s="188"/>
      <c r="I54" s="188"/>
      <c r="J54" s="188"/>
      <c r="K54" s="188"/>
      <c r="L54" s="189"/>
      <c r="M54" s="175"/>
      <c r="N54" s="175"/>
      <c r="O54" s="175"/>
      <c r="P54" s="164" t="s">
        <v>10</v>
      </c>
      <c r="Q54" s="164"/>
      <c r="R54" s="164"/>
      <c r="S54" s="164"/>
      <c r="T54" s="164"/>
      <c r="U54" s="164"/>
      <c r="V54" s="165" t="s">
        <v>10</v>
      </c>
      <c r="W54" s="165"/>
      <c r="X54" s="165"/>
      <c r="Y54" s="165"/>
      <c r="Z54" s="165"/>
      <c r="AA54" s="165"/>
      <c r="AB54" s="165" t="s">
        <v>10</v>
      </c>
      <c r="AC54" s="165"/>
      <c r="AD54" s="165"/>
      <c r="AE54" s="165"/>
      <c r="AF54" s="165"/>
      <c r="AG54" s="166" t="s">
        <v>10</v>
      </c>
      <c r="AH54" s="166"/>
      <c r="AI54" s="166"/>
      <c r="AJ54" s="166"/>
      <c r="AK54" s="166"/>
      <c r="AL54" s="166"/>
      <c r="AM54" s="166"/>
      <c r="AN54" s="166" t="s">
        <v>10</v>
      </c>
      <c r="AO54" s="166"/>
      <c r="AP54" s="166"/>
      <c r="AQ54" s="166"/>
      <c r="AR54" s="166"/>
      <c r="AS54" s="166" t="s">
        <v>10</v>
      </c>
      <c r="AT54" s="166"/>
      <c r="AU54" s="166"/>
      <c r="AV54" s="85" t="s">
        <v>10</v>
      </c>
      <c r="AW54" s="169"/>
      <c r="AX54" s="170"/>
    </row>
    <row r="55" spans="3:50" ht="15" hidden="1" customHeight="1" x14ac:dyDescent="0.25">
      <c r="C55" s="187" t="s">
        <v>115</v>
      </c>
      <c r="D55" s="188"/>
      <c r="E55" s="188"/>
      <c r="F55" s="188"/>
      <c r="G55" s="188"/>
      <c r="H55" s="188"/>
      <c r="I55" s="188"/>
      <c r="J55" s="188"/>
      <c r="K55" s="188"/>
      <c r="L55" s="189"/>
      <c r="M55" s="175"/>
      <c r="N55" s="175"/>
      <c r="O55" s="175"/>
      <c r="P55" s="164" t="s">
        <v>10</v>
      </c>
      <c r="Q55" s="164"/>
      <c r="R55" s="164"/>
      <c r="S55" s="164"/>
      <c r="T55" s="164"/>
      <c r="U55" s="164"/>
      <c r="V55" s="165" t="s">
        <v>10</v>
      </c>
      <c r="W55" s="165"/>
      <c r="X55" s="165"/>
      <c r="Y55" s="165"/>
      <c r="Z55" s="165"/>
      <c r="AA55" s="165"/>
      <c r="AB55" s="165" t="s">
        <v>10</v>
      </c>
      <c r="AC55" s="165"/>
      <c r="AD55" s="165"/>
      <c r="AE55" s="165"/>
      <c r="AF55" s="165"/>
      <c r="AG55" s="166" t="s">
        <v>10</v>
      </c>
      <c r="AH55" s="166"/>
      <c r="AI55" s="166"/>
      <c r="AJ55" s="166"/>
      <c r="AK55" s="166"/>
      <c r="AL55" s="166"/>
      <c r="AM55" s="166"/>
      <c r="AN55" s="166" t="s">
        <v>10</v>
      </c>
      <c r="AO55" s="166"/>
      <c r="AP55" s="166"/>
      <c r="AQ55" s="166"/>
      <c r="AR55" s="166"/>
      <c r="AS55" s="166" t="s">
        <v>10</v>
      </c>
      <c r="AT55" s="166"/>
      <c r="AU55" s="166"/>
      <c r="AV55" s="85" t="s">
        <v>10</v>
      </c>
      <c r="AW55" s="169"/>
      <c r="AX55" s="170"/>
    </row>
    <row r="56" spans="3:50" ht="21" customHeight="1" x14ac:dyDescent="0.25">
      <c r="C56" s="190" t="s">
        <v>173</v>
      </c>
      <c r="D56" s="191"/>
      <c r="E56" s="191"/>
      <c r="F56" s="191"/>
      <c r="G56" s="191"/>
      <c r="H56" s="191"/>
      <c r="I56" s="191"/>
      <c r="J56" s="191"/>
      <c r="K56" s="191"/>
      <c r="L56" s="191"/>
      <c r="M56" s="171"/>
      <c r="N56" s="171"/>
      <c r="O56" s="171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2"/>
      <c r="AD56" s="172"/>
      <c r="AE56" s="172"/>
      <c r="AF56" s="172"/>
      <c r="AG56" s="173"/>
      <c r="AH56" s="173"/>
      <c r="AI56" s="173"/>
      <c r="AJ56" s="173"/>
      <c r="AK56" s="173"/>
      <c r="AL56" s="173"/>
      <c r="AM56" s="173"/>
      <c r="AN56" s="174">
        <f>AN71</f>
        <v>0</v>
      </c>
      <c r="AO56" s="174"/>
      <c r="AP56" s="174"/>
      <c r="AQ56" s="174"/>
      <c r="AR56" s="174"/>
      <c r="AS56" s="173"/>
      <c r="AT56" s="173"/>
      <c r="AU56" s="173"/>
      <c r="AV56" s="83">
        <f>AV71</f>
        <v>5655000</v>
      </c>
      <c r="AW56" s="167">
        <f>SUM(P56:AV56)</f>
        <v>5655000</v>
      </c>
      <c r="AX56" s="168"/>
    </row>
    <row r="57" spans="3:50" ht="15" hidden="1" customHeight="1" x14ac:dyDescent="0.25">
      <c r="C57" s="187" t="s">
        <v>110</v>
      </c>
      <c r="D57" s="188"/>
      <c r="E57" s="188"/>
      <c r="F57" s="188"/>
      <c r="G57" s="188"/>
      <c r="H57" s="188"/>
      <c r="I57" s="188"/>
      <c r="J57" s="188"/>
      <c r="K57" s="188"/>
      <c r="L57" s="189"/>
      <c r="M57" s="194"/>
      <c r="N57" s="188"/>
      <c r="O57" s="55"/>
      <c r="P57" s="164" t="s">
        <v>10</v>
      </c>
      <c r="Q57" s="164"/>
      <c r="R57" s="164"/>
      <c r="S57" s="164"/>
      <c r="T57" s="164"/>
      <c r="U57" s="164"/>
      <c r="V57" s="165" t="s">
        <v>10</v>
      </c>
      <c r="W57" s="165"/>
      <c r="X57" s="165"/>
      <c r="Y57" s="165"/>
      <c r="Z57" s="165"/>
      <c r="AA57" s="165"/>
      <c r="AB57" s="165" t="s">
        <v>10</v>
      </c>
      <c r="AC57" s="165"/>
      <c r="AD57" s="165"/>
      <c r="AE57" s="165"/>
      <c r="AF57" s="165"/>
      <c r="AG57" s="166" t="s">
        <v>10</v>
      </c>
      <c r="AH57" s="166"/>
      <c r="AI57" s="166"/>
      <c r="AJ57" s="166"/>
      <c r="AK57" s="166"/>
      <c r="AL57" s="166"/>
      <c r="AM57" s="166"/>
      <c r="AN57" s="166" t="s">
        <v>10</v>
      </c>
      <c r="AO57" s="166"/>
      <c r="AP57" s="166"/>
      <c r="AQ57" s="166"/>
      <c r="AR57" s="166"/>
      <c r="AS57" s="166" t="s">
        <v>10</v>
      </c>
      <c r="AT57" s="166"/>
      <c r="AU57" s="166"/>
      <c r="AV57" s="85" t="s">
        <v>10</v>
      </c>
      <c r="AW57" s="169"/>
      <c r="AX57" s="170"/>
    </row>
    <row r="58" spans="3:50" ht="15" hidden="1" customHeight="1" x14ac:dyDescent="0.25">
      <c r="C58" s="187" t="s">
        <v>174</v>
      </c>
      <c r="D58" s="188"/>
      <c r="E58" s="188"/>
      <c r="F58" s="188"/>
      <c r="G58" s="188"/>
      <c r="H58" s="188"/>
      <c r="I58" s="188"/>
      <c r="J58" s="188"/>
      <c r="K58" s="188"/>
      <c r="L58" s="189"/>
      <c r="M58" s="175"/>
      <c r="N58" s="175"/>
      <c r="O58" s="175"/>
      <c r="P58" s="164" t="s">
        <v>10</v>
      </c>
      <c r="Q58" s="164"/>
      <c r="R58" s="164"/>
      <c r="S58" s="164"/>
      <c r="T58" s="164"/>
      <c r="U58" s="164"/>
      <c r="V58" s="165" t="s">
        <v>10</v>
      </c>
      <c r="W58" s="165"/>
      <c r="X58" s="165"/>
      <c r="Y58" s="165"/>
      <c r="Z58" s="165"/>
      <c r="AA58" s="165"/>
      <c r="AB58" s="165" t="s">
        <v>10</v>
      </c>
      <c r="AC58" s="165"/>
      <c r="AD58" s="165"/>
      <c r="AE58" s="165"/>
      <c r="AF58" s="165"/>
      <c r="AG58" s="166" t="s">
        <v>10</v>
      </c>
      <c r="AH58" s="166"/>
      <c r="AI58" s="166"/>
      <c r="AJ58" s="166"/>
      <c r="AK58" s="166"/>
      <c r="AL58" s="166"/>
      <c r="AM58" s="166"/>
      <c r="AN58" s="166" t="s">
        <v>10</v>
      </c>
      <c r="AO58" s="166"/>
      <c r="AP58" s="166"/>
      <c r="AQ58" s="166"/>
      <c r="AR58" s="166"/>
      <c r="AS58" s="166" t="s">
        <v>10</v>
      </c>
      <c r="AT58" s="166"/>
      <c r="AU58" s="166"/>
      <c r="AV58" s="85" t="s">
        <v>10</v>
      </c>
      <c r="AW58" s="169"/>
      <c r="AX58" s="170"/>
    </row>
    <row r="59" spans="3:50" ht="15" hidden="1" customHeight="1" x14ac:dyDescent="0.25">
      <c r="C59" s="187" t="s">
        <v>110</v>
      </c>
      <c r="D59" s="188"/>
      <c r="E59" s="188"/>
      <c r="F59" s="188"/>
      <c r="G59" s="188"/>
      <c r="H59" s="188"/>
      <c r="I59" s="188"/>
      <c r="J59" s="188"/>
      <c r="K59" s="188"/>
      <c r="L59" s="189"/>
      <c r="M59" s="194"/>
      <c r="N59" s="188"/>
      <c r="O59" s="55"/>
      <c r="P59" s="164" t="s">
        <v>10</v>
      </c>
      <c r="Q59" s="164"/>
      <c r="R59" s="164"/>
      <c r="S59" s="164"/>
      <c r="T59" s="164"/>
      <c r="U59" s="164"/>
      <c r="V59" s="165" t="s">
        <v>10</v>
      </c>
      <c r="W59" s="165"/>
      <c r="X59" s="165"/>
      <c r="Y59" s="165"/>
      <c r="Z59" s="165"/>
      <c r="AA59" s="165"/>
      <c r="AB59" s="165" t="s">
        <v>10</v>
      </c>
      <c r="AC59" s="165"/>
      <c r="AD59" s="165"/>
      <c r="AE59" s="165"/>
      <c r="AF59" s="165"/>
      <c r="AG59" s="166" t="s">
        <v>10</v>
      </c>
      <c r="AH59" s="166"/>
      <c r="AI59" s="166"/>
      <c r="AJ59" s="166"/>
      <c r="AK59" s="166"/>
      <c r="AL59" s="166"/>
      <c r="AM59" s="166"/>
      <c r="AN59" s="166" t="s">
        <v>10</v>
      </c>
      <c r="AO59" s="166"/>
      <c r="AP59" s="166"/>
      <c r="AQ59" s="166"/>
      <c r="AR59" s="166"/>
      <c r="AS59" s="166" t="s">
        <v>10</v>
      </c>
      <c r="AT59" s="166"/>
      <c r="AU59" s="166"/>
      <c r="AV59" s="42" t="s">
        <v>10</v>
      </c>
      <c r="AW59" s="183"/>
      <c r="AX59" s="184"/>
    </row>
    <row r="60" spans="3:50" ht="15" hidden="1" customHeight="1" x14ac:dyDescent="0.25">
      <c r="C60" s="187" t="s">
        <v>157</v>
      </c>
      <c r="D60" s="188"/>
      <c r="E60" s="188"/>
      <c r="F60" s="188"/>
      <c r="G60" s="188"/>
      <c r="H60" s="188"/>
      <c r="I60" s="188"/>
      <c r="J60" s="188"/>
      <c r="K60" s="188"/>
      <c r="L60" s="189"/>
      <c r="M60" s="175"/>
      <c r="N60" s="175"/>
      <c r="O60" s="175"/>
      <c r="P60" s="164" t="s">
        <v>10</v>
      </c>
      <c r="Q60" s="164"/>
      <c r="R60" s="164"/>
      <c r="S60" s="164"/>
      <c r="T60" s="164"/>
      <c r="U60" s="164"/>
      <c r="V60" s="165" t="s">
        <v>10</v>
      </c>
      <c r="W60" s="165"/>
      <c r="X60" s="165"/>
      <c r="Y60" s="165"/>
      <c r="Z60" s="165"/>
      <c r="AA60" s="165"/>
      <c r="AB60" s="165" t="s">
        <v>10</v>
      </c>
      <c r="AC60" s="165"/>
      <c r="AD60" s="165"/>
      <c r="AE60" s="165"/>
      <c r="AF60" s="165"/>
      <c r="AG60" s="166" t="s">
        <v>10</v>
      </c>
      <c r="AH60" s="166"/>
      <c r="AI60" s="166"/>
      <c r="AJ60" s="166"/>
      <c r="AK60" s="166"/>
      <c r="AL60" s="166"/>
      <c r="AM60" s="166"/>
      <c r="AN60" s="166" t="s">
        <v>10</v>
      </c>
      <c r="AO60" s="166"/>
      <c r="AP60" s="166"/>
      <c r="AQ60" s="166"/>
      <c r="AR60" s="166"/>
      <c r="AS60" s="166" t="s">
        <v>10</v>
      </c>
      <c r="AT60" s="166"/>
      <c r="AU60" s="166"/>
      <c r="AV60" s="42" t="s">
        <v>10</v>
      </c>
      <c r="AW60" s="181"/>
      <c r="AX60" s="182"/>
    </row>
    <row r="61" spans="3:50" ht="15" hidden="1" customHeight="1" x14ac:dyDescent="0.25">
      <c r="C61" s="187" t="s">
        <v>158</v>
      </c>
      <c r="D61" s="188"/>
      <c r="E61" s="188"/>
      <c r="F61" s="188"/>
      <c r="G61" s="188"/>
      <c r="H61" s="188"/>
      <c r="I61" s="188"/>
      <c r="J61" s="188"/>
      <c r="K61" s="188"/>
      <c r="L61" s="189"/>
      <c r="M61" s="175"/>
      <c r="N61" s="175"/>
      <c r="O61" s="175"/>
      <c r="P61" s="164" t="s">
        <v>10</v>
      </c>
      <c r="Q61" s="164"/>
      <c r="R61" s="164"/>
      <c r="S61" s="164"/>
      <c r="T61" s="164"/>
      <c r="U61" s="164"/>
      <c r="V61" s="165" t="s">
        <v>10</v>
      </c>
      <c r="W61" s="165"/>
      <c r="X61" s="165"/>
      <c r="Y61" s="165"/>
      <c r="Z61" s="165"/>
      <c r="AA61" s="165"/>
      <c r="AB61" s="165" t="s">
        <v>10</v>
      </c>
      <c r="AC61" s="165"/>
      <c r="AD61" s="165"/>
      <c r="AE61" s="165"/>
      <c r="AF61" s="165"/>
      <c r="AG61" s="166" t="s">
        <v>10</v>
      </c>
      <c r="AH61" s="166"/>
      <c r="AI61" s="166"/>
      <c r="AJ61" s="166"/>
      <c r="AK61" s="166"/>
      <c r="AL61" s="166"/>
      <c r="AM61" s="166"/>
      <c r="AN61" s="166" t="s">
        <v>10</v>
      </c>
      <c r="AO61" s="166"/>
      <c r="AP61" s="166"/>
      <c r="AQ61" s="166"/>
      <c r="AR61" s="166"/>
      <c r="AS61" s="166" t="s">
        <v>10</v>
      </c>
      <c r="AT61" s="166"/>
      <c r="AU61" s="166"/>
      <c r="AV61" s="42" t="s">
        <v>10</v>
      </c>
      <c r="AW61" s="181"/>
      <c r="AX61" s="182"/>
    </row>
    <row r="62" spans="3:50" ht="15" hidden="1" customHeight="1" x14ac:dyDescent="0.25">
      <c r="C62" s="187" t="s">
        <v>159</v>
      </c>
      <c r="D62" s="188"/>
      <c r="E62" s="188"/>
      <c r="F62" s="188"/>
      <c r="G62" s="188"/>
      <c r="H62" s="188"/>
      <c r="I62" s="188"/>
      <c r="J62" s="188"/>
      <c r="K62" s="188"/>
      <c r="L62" s="189"/>
      <c r="M62" s="175"/>
      <c r="N62" s="175"/>
      <c r="O62" s="175"/>
      <c r="P62" s="164" t="s">
        <v>10</v>
      </c>
      <c r="Q62" s="164"/>
      <c r="R62" s="164"/>
      <c r="S62" s="164"/>
      <c r="T62" s="164"/>
      <c r="U62" s="164"/>
      <c r="V62" s="165" t="s">
        <v>10</v>
      </c>
      <c r="W62" s="165"/>
      <c r="X62" s="165"/>
      <c r="Y62" s="165"/>
      <c r="Z62" s="165"/>
      <c r="AA62" s="165"/>
      <c r="AB62" s="165" t="s">
        <v>10</v>
      </c>
      <c r="AC62" s="165"/>
      <c r="AD62" s="165"/>
      <c r="AE62" s="165"/>
      <c r="AF62" s="165"/>
      <c r="AG62" s="166" t="s">
        <v>10</v>
      </c>
      <c r="AH62" s="166"/>
      <c r="AI62" s="166"/>
      <c r="AJ62" s="166"/>
      <c r="AK62" s="166"/>
      <c r="AL62" s="166"/>
      <c r="AM62" s="166"/>
      <c r="AN62" s="166" t="s">
        <v>10</v>
      </c>
      <c r="AO62" s="166"/>
      <c r="AP62" s="166"/>
      <c r="AQ62" s="166"/>
      <c r="AR62" s="166"/>
      <c r="AS62" s="166" t="s">
        <v>10</v>
      </c>
      <c r="AT62" s="166"/>
      <c r="AU62" s="166"/>
      <c r="AV62" s="42" t="s">
        <v>10</v>
      </c>
      <c r="AW62" s="181"/>
      <c r="AX62" s="182"/>
    </row>
    <row r="63" spans="3:50" ht="15" hidden="1" customHeight="1" x14ac:dyDescent="0.25">
      <c r="C63" s="187" t="s">
        <v>160</v>
      </c>
      <c r="D63" s="188"/>
      <c r="E63" s="188"/>
      <c r="F63" s="188"/>
      <c r="G63" s="188"/>
      <c r="H63" s="188"/>
      <c r="I63" s="188"/>
      <c r="J63" s="188"/>
      <c r="K63" s="188"/>
      <c r="L63" s="189"/>
      <c r="M63" s="175"/>
      <c r="N63" s="175"/>
      <c r="O63" s="175"/>
      <c r="P63" s="164" t="s">
        <v>10</v>
      </c>
      <c r="Q63" s="164"/>
      <c r="R63" s="164"/>
      <c r="S63" s="164"/>
      <c r="T63" s="164"/>
      <c r="U63" s="164"/>
      <c r="V63" s="165" t="s">
        <v>10</v>
      </c>
      <c r="W63" s="165"/>
      <c r="X63" s="165"/>
      <c r="Y63" s="165"/>
      <c r="Z63" s="165"/>
      <c r="AA63" s="165"/>
      <c r="AB63" s="165" t="s">
        <v>10</v>
      </c>
      <c r="AC63" s="165"/>
      <c r="AD63" s="165"/>
      <c r="AE63" s="165"/>
      <c r="AF63" s="165"/>
      <c r="AG63" s="166" t="s">
        <v>10</v>
      </c>
      <c r="AH63" s="166"/>
      <c r="AI63" s="166"/>
      <c r="AJ63" s="166"/>
      <c r="AK63" s="166"/>
      <c r="AL63" s="166"/>
      <c r="AM63" s="166"/>
      <c r="AN63" s="166" t="s">
        <v>10</v>
      </c>
      <c r="AO63" s="166"/>
      <c r="AP63" s="166"/>
      <c r="AQ63" s="166"/>
      <c r="AR63" s="166"/>
      <c r="AS63" s="166" t="s">
        <v>10</v>
      </c>
      <c r="AT63" s="166"/>
      <c r="AU63" s="166"/>
      <c r="AV63" s="42" t="s">
        <v>10</v>
      </c>
      <c r="AW63" s="181"/>
      <c r="AX63" s="182"/>
    </row>
    <row r="64" spans="3:50" ht="15" hidden="1" customHeight="1" x14ac:dyDescent="0.25">
      <c r="C64" s="187" t="s">
        <v>161</v>
      </c>
      <c r="D64" s="188"/>
      <c r="E64" s="188"/>
      <c r="F64" s="188"/>
      <c r="G64" s="188"/>
      <c r="H64" s="188"/>
      <c r="I64" s="188"/>
      <c r="J64" s="188"/>
      <c r="K64" s="188"/>
      <c r="L64" s="189"/>
      <c r="M64" s="175"/>
      <c r="N64" s="175"/>
      <c r="O64" s="175"/>
      <c r="P64" s="164" t="s">
        <v>10</v>
      </c>
      <c r="Q64" s="164"/>
      <c r="R64" s="164"/>
      <c r="S64" s="164"/>
      <c r="T64" s="164"/>
      <c r="U64" s="164"/>
      <c r="V64" s="165" t="s">
        <v>10</v>
      </c>
      <c r="W64" s="165"/>
      <c r="X64" s="165"/>
      <c r="Y64" s="165"/>
      <c r="Z64" s="165"/>
      <c r="AA64" s="165"/>
      <c r="AB64" s="165" t="s">
        <v>10</v>
      </c>
      <c r="AC64" s="165"/>
      <c r="AD64" s="165"/>
      <c r="AE64" s="165"/>
      <c r="AF64" s="165"/>
      <c r="AG64" s="166" t="s">
        <v>10</v>
      </c>
      <c r="AH64" s="166"/>
      <c r="AI64" s="166"/>
      <c r="AJ64" s="166"/>
      <c r="AK64" s="166"/>
      <c r="AL64" s="166"/>
      <c r="AM64" s="166"/>
      <c r="AN64" s="166" t="s">
        <v>10</v>
      </c>
      <c r="AO64" s="166"/>
      <c r="AP64" s="166"/>
      <c r="AQ64" s="166"/>
      <c r="AR64" s="166"/>
      <c r="AS64" s="166" t="s">
        <v>10</v>
      </c>
      <c r="AT64" s="166"/>
      <c r="AU64" s="166"/>
      <c r="AV64" s="42" t="s">
        <v>10</v>
      </c>
      <c r="AW64" s="181"/>
      <c r="AX64" s="182"/>
    </row>
    <row r="65" spans="3:51" ht="15" hidden="1" customHeight="1" x14ac:dyDescent="0.25">
      <c r="C65" s="187" t="s">
        <v>162</v>
      </c>
      <c r="D65" s="188"/>
      <c r="E65" s="188"/>
      <c r="F65" s="188"/>
      <c r="G65" s="188"/>
      <c r="H65" s="188"/>
      <c r="I65" s="188"/>
      <c r="J65" s="188"/>
      <c r="K65" s="188"/>
      <c r="L65" s="189"/>
      <c r="M65" s="175"/>
      <c r="N65" s="175"/>
      <c r="O65" s="175"/>
      <c r="P65" s="164" t="s">
        <v>10</v>
      </c>
      <c r="Q65" s="164"/>
      <c r="R65" s="164"/>
      <c r="S65" s="164"/>
      <c r="T65" s="164"/>
      <c r="U65" s="164"/>
      <c r="V65" s="165" t="s">
        <v>10</v>
      </c>
      <c r="W65" s="165"/>
      <c r="X65" s="165"/>
      <c r="Y65" s="165"/>
      <c r="Z65" s="165"/>
      <c r="AA65" s="165"/>
      <c r="AB65" s="165" t="s">
        <v>10</v>
      </c>
      <c r="AC65" s="165"/>
      <c r="AD65" s="165"/>
      <c r="AE65" s="165"/>
      <c r="AF65" s="165"/>
      <c r="AG65" s="166" t="s">
        <v>10</v>
      </c>
      <c r="AH65" s="166"/>
      <c r="AI65" s="166"/>
      <c r="AJ65" s="166"/>
      <c r="AK65" s="166"/>
      <c r="AL65" s="166"/>
      <c r="AM65" s="166"/>
      <c r="AN65" s="166" t="s">
        <v>10</v>
      </c>
      <c r="AO65" s="166"/>
      <c r="AP65" s="166"/>
      <c r="AQ65" s="166"/>
      <c r="AR65" s="166"/>
      <c r="AS65" s="166" t="s">
        <v>10</v>
      </c>
      <c r="AT65" s="166"/>
      <c r="AU65" s="166"/>
      <c r="AV65" s="42" t="s">
        <v>10</v>
      </c>
      <c r="AW65" s="181"/>
      <c r="AX65" s="182"/>
    </row>
    <row r="66" spans="3:51" ht="15" hidden="1" customHeight="1" x14ac:dyDescent="0.25">
      <c r="C66" s="187" t="s">
        <v>163</v>
      </c>
      <c r="D66" s="188"/>
      <c r="E66" s="188"/>
      <c r="F66" s="188"/>
      <c r="G66" s="188"/>
      <c r="H66" s="188"/>
      <c r="I66" s="188"/>
      <c r="J66" s="188"/>
      <c r="K66" s="188"/>
      <c r="L66" s="189"/>
      <c r="M66" s="175"/>
      <c r="N66" s="175"/>
      <c r="O66" s="175"/>
      <c r="P66" s="164" t="s">
        <v>10</v>
      </c>
      <c r="Q66" s="164"/>
      <c r="R66" s="164"/>
      <c r="S66" s="164"/>
      <c r="T66" s="164"/>
      <c r="U66" s="164"/>
      <c r="V66" s="165" t="s">
        <v>10</v>
      </c>
      <c r="W66" s="165"/>
      <c r="X66" s="165"/>
      <c r="Y66" s="165"/>
      <c r="Z66" s="165"/>
      <c r="AA66" s="165"/>
      <c r="AB66" s="165" t="s">
        <v>10</v>
      </c>
      <c r="AC66" s="165"/>
      <c r="AD66" s="165"/>
      <c r="AE66" s="165"/>
      <c r="AF66" s="165"/>
      <c r="AG66" s="166" t="s">
        <v>10</v>
      </c>
      <c r="AH66" s="166"/>
      <c r="AI66" s="166"/>
      <c r="AJ66" s="166"/>
      <c r="AK66" s="166"/>
      <c r="AL66" s="166"/>
      <c r="AM66" s="166"/>
      <c r="AN66" s="166" t="s">
        <v>10</v>
      </c>
      <c r="AO66" s="166"/>
      <c r="AP66" s="166"/>
      <c r="AQ66" s="166"/>
      <c r="AR66" s="166"/>
      <c r="AS66" s="166" t="s">
        <v>10</v>
      </c>
      <c r="AT66" s="166"/>
      <c r="AU66" s="166"/>
      <c r="AV66" s="42" t="s">
        <v>10</v>
      </c>
      <c r="AW66" s="181"/>
      <c r="AX66" s="182"/>
    </row>
    <row r="67" spans="3:51" ht="15" hidden="1" customHeight="1" x14ac:dyDescent="0.25">
      <c r="C67" s="187" t="s">
        <v>164</v>
      </c>
      <c r="D67" s="188"/>
      <c r="E67" s="188"/>
      <c r="F67" s="188"/>
      <c r="G67" s="188"/>
      <c r="H67" s="188"/>
      <c r="I67" s="188"/>
      <c r="J67" s="188"/>
      <c r="K67" s="188"/>
      <c r="L67" s="189"/>
      <c r="M67" s="175"/>
      <c r="N67" s="175"/>
      <c r="O67" s="175"/>
      <c r="P67" s="164" t="s">
        <v>10</v>
      </c>
      <c r="Q67" s="164"/>
      <c r="R67" s="164"/>
      <c r="S67" s="164"/>
      <c r="T67" s="164"/>
      <c r="U67" s="164"/>
      <c r="V67" s="165" t="s">
        <v>10</v>
      </c>
      <c r="W67" s="165"/>
      <c r="X67" s="165"/>
      <c r="Y67" s="165"/>
      <c r="Z67" s="165"/>
      <c r="AA67" s="165"/>
      <c r="AB67" s="165" t="s">
        <v>10</v>
      </c>
      <c r="AC67" s="165"/>
      <c r="AD67" s="165"/>
      <c r="AE67" s="165"/>
      <c r="AF67" s="165"/>
      <c r="AG67" s="166" t="s">
        <v>10</v>
      </c>
      <c r="AH67" s="166"/>
      <c r="AI67" s="166"/>
      <c r="AJ67" s="166"/>
      <c r="AK67" s="166"/>
      <c r="AL67" s="166"/>
      <c r="AM67" s="166"/>
      <c r="AN67" s="166" t="s">
        <v>10</v>
      </c>
      <c r="AO67" s="166"/>
      <c r="AP67" s="166"/>
      <c r="AQ67" s="166"/>
      <c r="AR67" s="166"/>
      <c r="AS67" s="166" t="s">
        <v>10</v>
      </c>
      <c r="AT67" s="166"/>
      <c r="AU67" s="166"/>
      <c r="AV67" s="42" t="s">
        <v>10</v>
      </c>
      <c r="AW67" s="181"/>
      <c r="AX67" s="182"/>
    </row>
    <row r="68" spans="3:51" ht="15" hidden="1" customHeight="1" x14ac:dyDescent="0.25">
      <c r="C68" s="187" t="s">
        <v>165</v>
      </c>
      <c r="D68" s="188"/>
      <c r="E68" s="188"/>
      <c r="F68" s="188"/>
      <c r="G68" s="188"/>
      <c r="H68" s="188"/>
      <c r="I68" s="188"/>
      <c r="J68" s="188"/>
      <c r="K68" s="188"/>
      <c r="L68" s="189"/>
      <c r="M68" s="175"/>
      <c r="N68" s="175"/>
      <c r="O68" s="175"/>
      <c r="P68" s="164" t="s">
        <v>10</v>
      </c>
      <c r="Q68" s="164"/>
      <c r="R68" s="164"/>
      <c r="S68" s="164"/>
      <c r="T68" s="164"/>
      <c r="U68" s="164"/>
      <c r="V68" s="165" t="s">
        <v>10</v>
      </c>
      <c r="W68" s="165"/>
      <c r="X68" s="165"/>
      <c r="Y68" s="165"/>
      <c r="Z68" s="165"/>
      <c r="AA68" s="165"/>
      <c r="AB68" s="165" t="s">
        <v>10</v>
      </c>
      <c r="AC68" s="165"/>
      <c r="AD68" s="165"/>
      <c r="AE68" s="165"/>
      <c r="AF68" s="165"/>
      <c r="AG68" s="166" t="s">
        <v>10</v>
      </c>
      <c r="AH68" s="166"/>
      <c r="AI68" s="166"/>
      <c r="AJ68" s="166"/>
      <c r="AK68" s="166"/>
      <c r="AL68" s="166"/>
      <c r="AM68" s="166"/>
      <c r="AN68" s="166" t="s">
        <v>10</v>
      </c>
      <c r="AO68" s="166"/>
      <c r="AP68" s="166"/>
      <c r="AQ68" s="166"/>
      <c r="AR68" s="166"/>
      <c r="AS68" s="166" t="s">
        <v>10</v>
      </c>
      <c r="AT68" s="166"/>
      <c r="AU68" s="166"/>
      <c r="AV68" s="42" t="s">
        <v>10</v>
      </c>
      <c r="AW68" s="181"/>
      <c r="AX68" s="182"/>
    </row>
    <row r="69" spans="3:51" ht="15" hidden="1" customHeight="1" x14ac:dyDescent="0.25">
      <c r="C69" s="187" t="s">
        <v>166</v>
      </c>
      <c r="D69" s="188"/>
      <c r="E69" s="188"/>
      <c r="F69" s="188"/>
      <c r="G69" s="188"/>
      <c r="H69" s="188"/>
      <c r="I69" s="188"/>
      <c r="J69" s="188"/>
      <c r="K69" s="188"/>
      <c r="L69" s="189"/>
      <c r="M69" s="175"/>
      <c r="N69" s="175"/>
      <c r="O69" s="175"/>
      <c r="P69" s="164" t="s">
        <v>10</v>
      </c>
      <c r="Q69" s="164"/>
      <c r="R69" s="164"/>
      <c r="S69" s="164"/>
      <c r="T69" s="164"/>
      <c r="U69" s="164"/>
      <c r="V69" s="165" t="s">
        <v>10</v>
      </c>
      <c r="W69" s="165"/>
      <c r="X69" s="165"/>
      <c r="Y69" s="165"/>
      <c r="Z69" s="165"/>
      <c r="AA69" s="165"/>
      <c r="AB69" s="165" t="s">
        <v>10</v>
      </c>
      <c r="AC69" s="165"/>
      <c r="AD69" s="165"/>
      <c r="AE69" s="165"/>
      <c r="AF69" s="165"/>
      <c r="AG69" s="166" t="s">
        <v>10</v>
      </c>
      <c r="AH69" s="166"/>
      <c r="AI69" s="166"/>
      <c r="AJ69" s="166"/>
      <c r="AK69" s="166"/>
      <c r="AL69" s="166"/>
      <c r="AM69" s="166"/>
      <c r="AN69" s="166" t="s">
        <v>10</v>
      </c>
      <c r="AO69" s="166"/>
      <c r="AP69" s="166"/>
      <c r="AQ69" s="166"/>
      <c r="AR69" s="166"/>
      <c r="AS69" s="166" t="s">
        <v>10</v>
      </c>
      <c r="AT69" s="166"/>
      <c r="AU69" s="166"/>
      <c r="AV69" s="42" t="s">
        <v>10</v>
      </c>
      <c r="AW69" s="181"/>
      <c r="AX69" s="182"/>
    </row>
    <row r="70" spans="3:51" ht="15" hidden="1" customHeight="1" x14ac:dyDescent="0.25">
      <c r="C70" s="187" t="s">
        <v>167</v>
      </c>
      <c r="D70" s="188"/>
      <c r="E70" s="188"/>
      <c r="F70" s="188"/>
      <c r="G70" s="188"/>
      <c r="H70" s="188"/>
      <c r="I70" s="188"/>
      <c r="J70" s="188"/>
      <c r="K70" s="188"/>
      <c r="L70" s="189"/>
      <c r="M70" s="175"/>
      <c r="N70" s="175"/>
      <c r="O70" s="175"/>
      <c r="P70" s="164" t="s">
        <v>10</v>
      </c>
      <c r="Q70" s="164"/>
      <c r="R70" s="164"/>
      <c r="S70" s="164"/>
      <c r="T70" s="164"/>
      <c r="U70" s="164"/>
      <c r="V70" s="165" t="s">
        <v>10</v>
      </c>
      <c r="W70" s="165"/>
      <c r="X70" s="165"/>
      <c r="Y70" s="165"/>
      <c r="Z70" s="165"/>
      <c r="AA70" s="165"/>
      <c r="AB70" s="165" t="s">
        <v>10</v>
      </c>
      <c r="AC70" s="165"/>
      <c r="AD70" s="165"/>
      <c r="AE70" s="165"/>
      <c r="AF70" s="165"/>
      <c r="AG70" s="166" t="s">
        <v>10</v>
      </c>
      <c r="AH70" s="166"/>
      <c r="AI70" s="166"/>
      <c r="AJ70" s="166"/>
      <c r="AK70" s="166"/>
      <c r="AL70" s="166"/>
      <c r="AM70" s="166"/>
      <c r="AN70" s="166" t="s">
        <v>10</v>
      </c>
      <c r="AO70" s="166"/>
      <c r="AP70" s="166"/>
      <c r="AQ70" s="166"/>
      <c r="AR70" s="166"/>
      <c r="AS70" s="166" t="s">
        <v>10</v>
      </c>
      <c r="AT70" s="166"/>
      <c r="AU70" s="166"/>
      <c r="AV70" s="42" t="s">
        <v>10</v>
      </c>
      <c r="AW70" s="181"/>
      <c r="AX70" s="182"/>
    </row>
    <row r="71" spans="3:51" ht="15" customHeight="1" thickBot="1" x14ac:dyDescent="0.3">
      <c r="C71" s="187" t="s">
        <v>168</v>
      </c>
      <c r="D71" s="188"/>
      <c r="E71" s="188"/>
      <c r="F71" s="188"/>
      <c r="G71" s="188"/>
      <c r="H71" s="188"/>
      <c r="I71" s="188"/>
      <c r="J71" s="188"/>
      <c r="K71" s="188"/>
      <c r="L71" s="189"/>
      <c r="M71" s="175">
        <v>24</v>
      </c>
      <c r="N71" s="175"/>
      <c r="O71" s="175"/>
      <c r="P71" s="164" t="s">
        <v>10</v>
      </c>
      <c r="Q71" s="164"/>
      <c r="R71" s="164"/>
      <c r="S71" s="164"/>
      <c r="T71" s="164"/>
      <c r="U71" s="164"/>
      <c r="V71" s="165" t="s">
        <v>10</v>
      </c>
      <c r="W71" s="165"/>
      <c r="X71" s="165"/>
      <c r="Y71" s="165"/>
      <c r="Z71" s="165"/>
      <c r="AA71" s="165"/>
      <c r="AB71" s="165" t="s">
        <v>10</v>
      </c>
      <c r="AC71" s="165"/>
      <c r="AD71" s="165"/>
      <c r="AE71" s="165"/>
      <c r="AF71" s="165"/>
      <c r="AG71" s="166" t="s">
        <v>10</v>
      </c>
      <c r="AH71" s="166"/>
      <c r="AI71" s="166"/>
      <c r="AJ71" s="166"/>
      <c r="AK71" s="166"/>
      <c r="AL71" s="166"/>
      <c r="AM71" s="166"/>
      <c r="AN71" s="186"/>
      <c r="AO71" s="186"/>
      <c r="AP71" s="186"/>
      <c r="AQ71" s="186"/>
      <c r="AR71" s="186"/>
      <c r="AS71" s="166" t="s">
        <v>10</v>
      </c>
      <c r="AT71" s="166"/>
      <c r="AU71" s="166"/>
      <c r="AV71" s="56">
        <f>ББ!I85-ОПУ!R46</f>
        <v>5655000</v>
      </c>
      <c r="AW71" s="176">
        <f>AV71</f>
        <v>5655000</v>
      </c>
      <c r="AX71" s="177"/>
    </row>
    <row r="72" spans="3:51" ht="21.75" customHeight="1" thickBot="1" x14ac:dyDescent="0.3">
      <c r="C72" s="192" t="s">
        <v>240</v>
      </c>
      <c r="D72" s="193"/>
      <c r="E72" s="193"/>
      <c r="F72" s="193"/>
      <c r="G72" s="193"/>
      <c r="H72" s="193"/>
      <c r="I72" s="193"/>
      <c r="J72" s="193"/>
      <c r="K72" s="193"/>
      <c r="L72" s="193"/>
      <c r="M72" s="196"/>
      <c r="N72" s="196"/>
      <c r="O72" s="196"/>
      <c r="P72" s="197">
        <v>1316000000</v>
      </c>
      <c r="Q72" s="198"/>
      <c r="R72" s="198"/>
      <c r="S72" s="198"/>
      <c r="T72" s="198"/>
      <c r="U72" s="198"/>
      <c r="V72" s="198"/>
      <c r="W72" s="198"/>
      <c r="X72" s="198"/>
      <c r="Y72" s="198"/>
      <c r="Z72" s="198"/>
      <c r="AA72" s="198"/>
      <c r="AB72" s="198"/>
      <c r="AC72" s="198"/>
      <c r="AD72" s="198"/>
      <c r="AE72" s="198"/>
      <c r="AF72" s="198"/>
      <c r="AG72" s="199"/>
      <c r="AH72" s="199"/>
      <c r="AI72" s="199"/>
      <c r="AJ72" s="199"/>
      <c r="AK72" s="199"/>
      <c r="AL72" s="199"/>
      <c r="AM72" s="199"/>
      <c r="AN72" s="200">
        <f>AN43+AN56+AN42</f>
        <v>427468840.06999993</v>
      </c>
      <c r="AO72" s="200"/>
      <c r="AP72" s="200"/>
      <c r="AQ72" s="200"/>
      <c r="AR72" s="200"/>
      <c r="AS72" s="199"/>
      <c r="AT72" s="199"/>
      <c r="AU72" s="199"/>
      <c r="AV72" s="57">
        <f>AV42+AV43+AV56</f>
        <v>32744000</v>
      </c>
      <c r="AW72" s="162">
        <f>SUM(P72:AV72)</f>
        <v>1776212840.0699999</v>
      </c>
      <c r="AX72" s="163"/>
    </row>
    <row r="73" spans="3:51" x14ac:dyDescent="0.25">
      <c r="AV73" s="48"/>
      <c r="AX73" s="48">
        <f>AW72-ББ!I86</f>
        <v>-158.97000002861023</v>
      </c>
    </row>
    <row r="75" spans="3:51" x14ac:dyDescent="0.25">
      <c r="D75" s="24" t="s">
        <v>83</v>
      </c>
      <c r="E75" s="24"/>
      <c r="F75" s="24"/>
      <c r="G75" s="24"/>
      <c r="I75" s="253" t="s">
        <v>84</v>
      </c>
      <c r="J75" s="253"/>
      <c r="K75" s="253"/>
      <c r="V75" s="9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</row>
    <row r="76" spans="3:51" x14ac:dyDescent="0.25">
      <c r="I76" s="317" t="s">
        <v>85</v>
      </c>
      <c r="J76" s="317"/>
      <c r="K76" s="317"/>
      <c r="V76" s="98" t="s">
        <v>86</v>
      </c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</row>
    <row r="77" spans="3:51" x14ac:dyDescent="0.25"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</row>
    <row r="78" spans="3:51" x14ac:dyDescent="0.25"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</row>
    <row r="79" spans="3:51" x14ac:dyDescent="0.25">
      <c r="D79" s="24" t="s">
        <v>87</v>
      </c>
      <c r="E79" s="24"/>
      <c r="F79" s="24"/>
      <c r="G79" s="24"/>
      <c r="I79" s="127" t="s">
        <v>239</v>
      </c>
      <c r="J79" s="253"/>
      <c r="K79" s="253"/>
      <c r="V79" s="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</row>
    <row r="80" spans="3:51" x14ac:dyDescent="0.25">
      <c r="I80" s="317" t="s">
        <v>85</v>
      </c>
      <c r="J80" s="317"/>
      <c r="K80" s="317"/>
      <c r="V80" s="98" t="s">
        <v>86</v>
      </c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</row>
  </sheetData>
  <mergeCells count="603">
    <mergeCell ref="I75:K75"/>
    <mergeCell ref="I79:K79"/>
    <mergeCell ref="C2:AX2"/>
    <mergeCell ref="AN16:AR16"/>
    <mergeCell ref="AS16:AU16"/>
    <mergeCell ref="AW16:AX16"/>
    <mergeCell ref="C16:L16"/>
    <mergeCell ref="M16:O16"/>
    <mergeCell ref="P16:U16"/>
    <mergeCell ref="V16:AA16"/>
    <mergeCell ref="AB16:AF16"/>
    <mergeCell ref="AG16:AM16"/>
    <mergeCell ref="C15:L15"/>
    <mergeCell ref="M15:O15"/>
    <mergeCell ref="P15:U15"/>
    <mergeCell ref="V15:AA15"/>
    <mergeCell ref="AB15:AF15"/>
    <mergeCell ref="AG15:AM15"/>
    <mergeCell ref="AN15:AR15"/>
    <mergeCell ref="AS15:AU15"/>
    <mergeCell ref="AW15:AX15"/>
    <mergeCell ref="AN13:AR13"/>
    <mergeCell ref="AS13:AU13"/>
    <mergeCell ref="AW13:AX13"/>
    <mergeCell ref="C14:O14"/>
    <mergeCell ref="P14:U14"/>
    <mergeCell ref="AW14:AX14"/>
    <mergeCell ref="C12:L12"/>
    <mergeCell ref="M12:O12"/>
    <mergeCell ref="P12:U12"/>
    <mergeCell ref="V12:AA12"/>
    <mergeCell ref="AB12:AF12"/>
    <mergeCell ref="AG12:AM12"/>
    <mergeCell ref="AN12:AR12"/>
    <mergeCell ref="AS12:AU12"/>
    <mergeCell ref="AW12:AX12"/>
    <mergeCell ref="V14:AA14"/>
    <mergeCell ref="AB14:AF14"/>
    <mergeCell ref="AG14:AM14"/>
    <mergeCell ref="AN14:AR14"/>
    <mergeCell ref="AS14:AU14"/>
    <mergeCell ref="C13:L13"/>
    <mergeCell ref="M13:O13"/>
    <mergeCell ref="P13:U13"/>
    <mergeCell ref="V13:AA13"/>
    <mergeCell ref="AB13:AF13"/>
    <mergeCell ref="AG13:AM13"/>
    <mergeCell ref="AG9:AM9"/>
    <mergeCell ref="AS10:AU10"/>
    <mergeCell ref="AW10:AX10"/>
    <mergeCell ref="C11:L11"/>
    <mergeCell ref="M11:O11"/>
    <mergeCell ref="P11:U11"/>
    <mergeCell ref="V11:AA11"/>
    <mergeCell ref="AB11:AF11"/>
    <mergeCell ref="AG11:AM11"/>
    <mergeCell ref="AN11:AR11"/>
    <mergeCell ref="AS11:AU11"/>
    <mergeCell ref="AW11:AX11"/>
    <mergeCell ref="C9:L9"/>
    <mergeCell ref="M9:O9"/>
    <mergeCell ref="P9:U9"/>
    <mergeCell ref="V9:AA9"/>
    <mergeCell ref="AB9:AF9"/>
    <mergeCell ref="AW7:AX7"/>
    <mergeCell ref="C8:L8"/>
    <mergeCell ref="M8:O8"/>
    <mergeCell ref="P8:U8"/>
    <mergeCell ref="V8:AA8"/>
    <mergeCell ref="AB8:AF8"/>
    <mergeCell ref="AG8:AM8"/>
    <mergeCell ref="AN8:AR8"/>
    <mergeCell ref="AS8:AU8"/>
    <mergeCell ref="AW8:AX8"/>
    <mergeCell ref="C7:L7"/>
    <mergeCell ref="M7:O7"/>
    <mergeCell ref="P7:U7"/>
    <mergeCell ref="V7:AA7"/>
    <mergeCell ref="AB7:AF7"/>
    <mergeCell ref="AG7:AM7"/>
    <mergeCell ref="AN7:AR7"/>
    <mergeCell ref="AS7:AU7"/>
    <mergeCell ref="E3:AH3"/>
    <mergeCell ref="AS6:AU6"/>
    <mergeCell ref="C5:L6"/>
    <mergeCell ref="M5:O6"/>
    <mergeCell ref="P5:AU5"/>
    <mergeCell ref="C17:L17"/>
    <mergeCell ref="C18:L18"/>
    <mergeCell ref="AV5:AV6"/>
    <mergeCell ref="AW5:AX6"/>
    <mergeCell ref="P6:U6"/>
    <mergeCell ref="V6:AA6"/>
    <mergeCell ref="AB6:AF6"/>
    <mergeCell ref="AG6:AM6"/>
    <mergeCell ref="AN6:AR6"/>
    <mergeCell ref="AN9:AR9"/>
    <mergeCell ref="AS9:AU9"/>
    <mergeCell ref="AW9:AX9"/>
    <mergeCell ref="C10:L10"/>
    <mergeCell ref="M10:O10"/>
    <mergeCell ref="P10:U10"/>
    <mergeCell ref="V10:AA10"/>
    <mergeCell ref="AB10:AF10"/>
    <mergeCell ref="AG10:AM10"/>
    <mergeCell ref="AN10:AR10"/>
    <mergeCell ref="AW44:AX44"/>
    <mergeCell ref="AW43:AX43"/>
    <mergeCell ref="AW40:AX40"/>
    <mergeCell ref="AW42:AX42"/>
    <mergeCell ref="AN43:AR43"/>
    <mergeCell ref="AN44:AR44"/>
    <mergeCell ref="C69:L69"/>
    <mergeCell ref="M69:O69"/>
    <mergeCell ref="P69:U69"/>
    <mergeCell ref="V69:AA69"/>
    <mergeCell ref="AB69:AF69"/>
    <mergeCell ref="C44:L44"/>
    <mergeCell ref="C41:L41"/>
    <mergeCell ref="P41:U41"/>
    <mergeCell ref="V41:AA41"/>
    <mergeCell ref="AB41:AF41"/>
    <mergeCell ref="AG41:AM41"/>
    <mergeCell ref="AN41:AR41"/>
    <mergeCell ref="AS41:AU41"/>
    <mergeCell ref="C51:L51"/>
    <mergeCell ref="C52:L52"/>
    <mergeCell ref="P52:U52"/>
    <mergeCell ref="V52:AA52"/>
    <mergeCell ref="AB52:AF52"/>
    <mergeCell ref="C19:L19"/>
    <mergeCell ref="C20:L20"/>
    <mergeCell ref="M19:O19"/>
    <mergeCell ref="P19:U19"/>
    <mergeCell ref="V19:AA19"/>
    <mergeCell ref="AB19:AF19"/>
    <mergeCell ref="AG19:AM19"/>
    <mergeCell ref="AN19:AR19"/>
    <mergeCell ref="AS19:AU19"/>
    <mergeCell ref="C21:L21"/>
    <mergeCell ref="C22:L22"/>
    <mergeCell ref="M21:O21"/>
    <mergeCell ref="P21:U21"/>
    <mergeCell ref="V21:AA21"/>
    <mergeCell ref="AB21:AF21"/>
    <mergeCell ref="AG21:AM21"/>
    <mergeCell ref="AN21:AR21"/>
    <mergeCell ref="AS21:AU21"/>
    <mergeCell ref="C26:L26"/>
    <mergeCell ref="C23:L23"/>
    <mergeCell ref="M23:O23"/>
    <mergeCell ref="P23:U23"/>
    <mergeCell ref="V23:AA23"/>
    <mergeCell ref="AB23:AF23"/>
    <mergeCell ref="AG23:AM23"/>
    <mergeCell ref="AN23:AR23"/>
    <mergeCell ref="AS23:AU23"/>
    <mergeCell ref="C29:L29"/>
    <mergeCell ref="C30:L30"/>
    <mergeCell ref="P30:U30"/>
    <mergeCell ref="V30:AA30"/>
    <mergeCell ref="AB30:AF30"/>
    <mergeCell ref="AG30:AM30"/>
    <mergeCell ref="AN30:AR30"/>
    <mergeCell ref="AS30:AU30"/>
    <mergeCell ref="C28:L28"/>
    <mergeCell ref="P28:U28"/>
    <mergeCell ref="V28:AA28"/>
    <mergeCell ref="AB28:AF28"/>
    <mergeCell ref="AG28:AM28"/>
    <mergeCell ref="AN28:AR28"/>
    <mergeCell ref="AS28:AU28"/>
    <mergeCell ref="C33:L33"/>
    <mergeCell ref="C34:L34"/>
    <mergeCell ref="P34:U34"/>
    <mergeCell ref="V34:AA34"/>
    <mergeCell ref="AB34:AF34"/>
    <mergeCell ref="AG34:AM34"/>
    <mergeCell ref="AN34:AR34"/>
    <mergeCell ref="AS34:AU34"/>
    <mergeCell ref="C31:L31"/>
    <mergeCell ref="C32:L32"/>
    <mergeCell ref="P32:U32"/>
    <mergeCell ref="V32:AA32"/>
    <mergeCell ref="AB32:AF32"/>
    <mergeCell ref="AG32:AM32"/>
    <mergeCell ref="AN32:AR32"/>
    <mergeCell ref="AS32:AU32"/>
    <mergeCell ref="C37:L37"/>
    <mergeCell ref="C38:L38"/>
    <mergeCell ref="P38:U38"/>
    <mergeCell ref="V38:AA38"/>
    <mergeCell ref="AB38:AF38"/>
    <mergeCell ref="AG38:AM38"/>
    <mergeCell ref="AN38:AR38"/>
    <mergeCell ref="AS38:AU38"/>
    <mergeCell ref="C35:L35"/>
    <mergeCell ref="C36:L36"/>
    <mergeCell ref="P36:U36"/>
    <mergeCell ref="V36:AA36"/>
    <mergeCell ref="AB36:AF36"/>
    <mergeCell ref="AG36:AM36"/>
    <mergeCell ref="AN36:AR36"/>
    <mergeCell ref="AS36:AU36"/>
    <mergeCell ref="C39:L39"/>
    <mergeCell ref="C47:L47"/>
    <mergeCell ref="C48:L48"/>
    <mergeCell ref="P48:U48"/>
    <mergeCell ref="V48:AA48"/>
    <mergeCell ref="AB48:AF48"/>
    <mergeCell ref="AG48:AM48"/>
    <mergeCell ref="AN48:AR48"/>
    <mergeCell ref="AS48:AU48"/>
    <mergeCell ref="AG45:AM45"/>
    <mergeCell ref="AN45:AR45"/>
    <mergeCell ref="AS45:AU45"/>
    <mergeCell ref="AG52:AM52"/>
    <mergeCell ref="AN52:AR52"/>
    <mergeCell ref="AS52:AU52"/>
    <mergeCell ref="C49:L49"/>
    <mergeCell ref="C50:L50"/>
    <mergeCell ref="P50:U50"/>
    <mergeCell ref="V50:AA50"/>
    <mergeCell ref="AB50:AF50"/>
    <mergeCell ref="AG50:AM50"/>
    <mergeCell ref="AN50:AR50"/>
    <mergeCell ref="AS50:AU50"/>
    <mergeCell ref="AG51:AM51"/>
    <mergeCell ref="AN51:AR51"/>
    <mergeCell ref="AS51:AU51"/>
    <mergeCell ref="C55:L55"/>
    <mergeCell ref="C53:L53"/>
    <mergeCell ref="C54:L54"/>
    <mergeCell ref="M54:O54"/>
    <mergeCell ref="P54:U54"/>
    <mergeCell ref="V54:AA54"/>
    <mergeCell ref="AB54:AF54"/>
    <mergeCell ref="AG54:AM54"/>
    <mergeCell ref="AN54:AR54"/>
    <mergeCell ref="C60:L60"/>
    <mergeCell ref="C58:L58"/>
    <mergeCell ref="M58:O58"/>
    <mergeCell ref="P58:U58"/>
    <mergeCell ref="V58:AA58"/>
    <mergeCell ref="AB58:AF58"/>
    <mergeCell ref="AG58:AM58"/>
    <mergeCell ref="AN58:AR58"/>
    <mergeCell ref="AS58:AU58"/>
    <mergeCell ref="M60:O60"/>
    <mergeCell ref="P60:U60"/>
    <mergeCell ref="V60:AA60"/>
    <mergeCell ref="AB60:AF60"/>
    <mergeCell ref="AG60:AM60"/>
    <mergeCell ref="AN60:AR60"/>
    <mergeCell ref="AS60:AU60"/>
    <mergeCell ref="C61:L61"/>
    <mergeCell ref="C62:L62"/>
    <mergeCell ref="M61:O61"/>
    <mergeCell ref="P61:U61"/>
    <mergeCell ref="V61:AA61"/>
    <mergeCell ref="AB61:AF61"/>
    <mergeCell ref="AG61:AM61"/>
    <mergeCell ref="AN61:AR61"/>
    <mergeCell ref="AS61:AU61"/>
    <mergeCell ref="C63:L63"/>
    <mergeCell ref="C64:L64"/>
    <mergeCell ref="M63:O63"/>
    <mergeCell ref="P63:U63"/>
    <mergeCell ref="V63:AA63"/>
    <mergeCell ref="AB63:AF63"/>
    <mergeCell ref="AG63:AM63"/>
    <mergeCell ref="AN63:AR63"/>
    <mergeCell ref="AS63:AU63"/>
    <mergeCell ref="C65:L65"/>
    <mergeCell ref="C66:L66"/>
    <mergeCell ref="M65:O65"/>
    <mergeCell ref="P65:U65"/>
    <mergeCell ref="V65:AA65"/>
    <mergeCell ref="AB65:AF65"/>
    <mergeCell ref="AG65:AM65"/>
    <mergeCell ref="AN65:AR65"/>
    <mergeCell ref="AS65:AU65"/>
    <mergeCell ref="C67:L67"/>
    <mergeCell ref="C68:L68"/>
    <mergeCell ref="M67:O67"/>
    <mergeCell ref="P67:U67"/>
    <mergeCell ref="V67:AA67"/>
    <mergeCell ref="AB67:AF67"/>
    <mergeCell ref="AG67:AM67"/>
    <mergeCell ref="AN67:AR67"/>
    <mergeCell ref="AS67:AU67"/>
    <mergeCell ref="M71:O71"/>
    <mergeCell ref="P71:U71"/>
    <mergeCell ref="V71:AA71"/>
    <mergeCell ref="AB71:AF71"/>
    <mergeCell ref="AG71:AM71"/>
    <mergeCell ref="AN71:AR71"/>
    <mergeCell ref="AS71:AU71"/>
    <mergeCell ref="M72:O72"/>
    <mergeCell ref="P72:U72"/>
    <mergeCell ref="V72:AA72"/>
    <mergeCell ref="AB72:AF72"/>
    <mergeCell ref="AG72:AM72"/>
    <mergeCell ref="AN72:AR72"/>
    <mergeCell ref="AS72:AU72"/>
    <mergeCell ref="C70:L70"/>
    <mergeCell ref="C71:L71"/>
    <mergeCell ref="C24:L24"/>
    <mergeCell ref="C40:L40"/>
    <mergeCell ref="C42:L42"/>
    <mergeCell ref="C43:L43"/>
    <mergeCell ref="C45:L45"/>
    <mergeCell ref="C56:L56"/>
    <mergeCell ref="C72:L72"/>
    <mergeCell ref="C25:N25"/>
    <mergeCell ref="C27:N27"/>
    <mergeCell ref="C46:N46"/>
    <mergeCell ref="C57:N57"/>
    <mergeCell ref="C59:N59"/>
    <mergeCell ref="M28:O28"/>
    <mergeCell ref="M30:O30"/>
    <mergeCell ref="M32:O32"/>
    <mergeCell ref="M34:O34"/>
    <mergeCell ref="M36:O36"/>
    <mergeCell ref="M38:O38"/>
    <mergeCell ref="M41:O41"/>
    <mergeCell ref="M48:O48"/>
    <mergeCell ref="M50:O50"/>
    <mergeCell ref="M52:O52"/>
    <mergeCell ref="M17:O17"/>
    <mergeCell ref="P17:U17"/>
    <mergeCell ref="V17:AA17"/>
    <mergeCell ref="AB17:AF17"/>
    <mergeCell ref="AG17:AM17"/>
    <mergeCell ref="AN17:AR17"/>
    <mergeCell ref="AS17:AU17"/>
    <mergeCell ref="AW17:AX17"/>
    <mergeCell ref="M18:O18"/>
    <mergeCell ref="P18:U18"/>
    <mergeCell ref="V18:AA18"/>
    <mergeCell ref="AB18:AF18"/>
    <mergeCell ref="AG18:AM18"/>
    <mergeCell ref="AN18:AR18"/>
    <mergeCell ref="AS18:AU18"/>
    <mergeCell ref="AW18:AX18"/>
    <mergeCell ref="AW19:AX19"/>
    <mergeCell ref="M20:O20"/>
    <mergeCell ref="P20:U20"/>
    <mergeCell ref="V20:AA20"/>
    <mergeCell ref="AB20:AF20"/>
    <mergeCell ref="AG20:AM20"/>
    <mergeCell ref="AN20:AR20"/>
    <mergeCell ref="AS20:AU20"/>
    <mergeCell ref="AW20:AX20"/>
    <mergeCell ref="AW21:AX21"/>
    <mergeCell ref="M22:O22"/>
    <mergeCell ref="P22:U22"/>
    <mergeCell ref="V22:AA22"/>
    <mergeCell ref="AB22:AF22"/>
    <mergeCell ref="AG22:AM22"/>
    <mergeCell ref="AN22:AR22"/>
    <mergeCell ref="AS22:AU22"/>
    <mergeCell ref="AW22:AX22"/>
    <mergeCell ref="AW23:AX23"/>
    <mergeCell ref="M26:O26"/>
    <mergeCell ref="P26:U26"/>
    <mergeCell ref="V26:AA26"/>
    <mergeCell ref="AB26:AF26"/>
    <mergeCell ref="AG26:AM26"/>
    <mergeCell ref="AN26:AR26"/>
    <mergeCell ref="AS26:AU26"/>
    <mergeCell ref="AW26:AX26"/>
    <mergeCell ref="AW28:AX28"/>
    <mergeCell ref="M29:O29"/>
    <mergeCell ref="P29:U29"/>
    <mergeCell ref="V29:AA29"/>
    <mergeCell ref="AB29:AF29"/>
    <mergeCell ref="AG29:AM29"/>
    <mergeCell ref="AN29:AR29"/>
    <mergeCell ref="AS29:AU29"/>
    <mergeCell ref="AW29:AX29"/>
    <mergeCell ref="AW30:AX30"/>
    <mergeCell ref="M31:O31"/>
    <mergeCell ref="P31:U31"/>
    <mergeCell ref="V31:AA31"/>
    <mergeCell ref="AB31:AF31"/>
    <mergeCell ref="AG31:AM31"/>
    <mergeCell ref="AN31:AR31"/>
    <mergeCell ref="AS31:AU31"/>
    <mergeCell ref="AW31:AX31"/>
    <mergeCell ref="AW32:AX32"/>
    <mergeCell ref="M33:O33"/>
    <mergeCell ref="P33:U33"/>
    <mergeCell ref="V33:AA33"/>
    <mergeCell ref="AB33:AF33"/>
    <mergeCell ref="AG33:AM33"/>
    <mergeCell ref="AN33:AR33"/>
    <mergeCell ref="AS33:AU33"/>
    <mergeCell ref="AW33:AX33"/>
    <mergeCell ref="AW34:AX34"/>
    <mergeCell ref="M35:O35"/>
    <mergeCell ref="P35:U35"/>
    <mergeCell ref="V35:AA35"/>
    <mergeCell ref="AB35:AF35"/>
    <mergeCell ref="AG35:AM35"/>
    <mergeCell ref="AN35:AR35"/>
    <mergeCell ref="AS35:AU35"/>
    <mergeCell ref="AW35:AX35"/>
    <mergeCell ref="AW36:AX36"/>
    <mergeCell ref="M37:O37"/>
    <mergeCell ref="P37:U37"/>
    <mergeCell ref="V37:AA37"/>
    <mergeCell ref="AB37:AF37"/>
    <mergeCell ref="AG37:AM37"/>
    <mergeCell ref="AN37:AR37"/>
    <mergeCell ref="AS37:AU37"/>
    <mergeCell ref="AW37:AX37"/>
    <mergeCell ref="AW38:AX38"/>
    <mergeCell ref="M39:O39"/>
    <mergeCell ref="P39:U39"/>
    <mergeCell ref="V39:AA39"/>
    <mergeCell ref="AB39:AF39"/>
    <mergeCell ref="AG39:AM39"/>
    <mergeCell ref="AN39:AR39"/>
    <mergeCell ref="AS39:AU39"/>
    <mergeCell ref="AW39:AX39"/>
    <mergeCell ref="AW41:AX41"/>
    <mergeCell ref="M44:O44"/>
    <mergeCell ref="P44:U44"/>
    <mergeCell ref="V44:AA44"/>
    <mergeCell ref="AB44:AF44"/>
    <mergeCell ref="AG44:AM44"/>
    <mergeCell ref="AS44:AU44"/>
    <mergeCell ref="M47:O47"/>
    <mergeCell ref="P47:U47"/>
    <mergeCell ref="V47:AA47"/>
    <mergeCell ref="AB47:AF47"/>
    <mergeCell ref="AG47:AM47"/>
    <mergeCell ref="AN47:AR47"/>
    <mergeCell ref="AS47:AU47"/>
    <mergeCell ref="AW47:AX47"/>
    <mergeCell ref="P43:U43"/>
    <mergeCell ref="V43:AA43"/>
    <mergeCell ref="AB43:AF43"/>
    <mergeCell ref="AG43:AM43"/>
    <mergeCell ref="AS43:AU43"/>
    <mergeCell ref="M45:O45"/>
    <mergeCell ref="P45:U45"/>
    <mergeCell ref="V45:AA45"/>
    <mergeCell ref="AB45:AF45"/>
    <mergeCell ref="AW51:AX51"/>
    <mergeCell ref="AW48:AX48"/>
    <mergeCell ref="M49:O49"/>
    <mergeCell ref="P49:U49"/>
    <mergeCell ref="V49:AA49"/>
    <mergeCell ref="AB49:AF49"/>
    <mergeCell ref="AG49:AM49"/>
    <mergeCell ref="AN49:AR49"/>
    <mergeCell ref="AS49:AU49"/>
    <mergeCell ref="AW49:AX49"/>
    <mergeCell ref="AW60:AX60"/>
    <mergeCell ref="AW54:AX54"/>
    <mergeCell ref="M55:O55"/>
    <mergeCell ref="P55:U55"/>
    <mergeCell ref="V55:AA55"/>
    <mergeCell ref="AB55:AF55"/>
    <mergeCell ref="AG55:AM55"/>
    <mergeCell ref="AN55:AR55"/>
    <mergeCell ref="AS55:AU55"/>
    <mergeCell ref="AW55:AX55"/>
    <mergeCell ref="P57:U57"/>
    <mergeCell ref="V57:AA57"/>
    <mergeCell ref="AB57:AF57"/>
    <mergeCell ref="AG57:AM57"/>
    <mergeCell ref="AN57:AR57"/>
    <mergeCell ref="AS54:AU54"/>
    <mergeCell ref="V59:AA59"/>
    <mergeCell ref="AB59:AF59"/>
    <mergeCell ref="AG59:AM59"/>
    <mergeCell ref="AN59:AR59"/>
    <mergeCell ref="AS59:AU59"/>
    <mergeCell ref="AW59:AX59"/>
    <mergeCell ref="AW58:AX58"/>
    <mergeCell ref="AW61:AX61"/>
    <mergeCell ref="M62:O62"/>
    <mergeCell ref="P62:U62"/>
    <mergeCell ref="V62:AA62"/>
    <mergeCell ref="AB62:AF62"/>
    <mergeCell ref="AG62:AM62"/>
    <mergeCell ref="AN62:AR62"/>
    <mergeCell ref="AS62:AU62"/>
    <mergeCell ref="AW62:AX62"/>
    <mergeCell ref="AW63:AX63"/>
    <mergeCell ref="M64:O64"/>
    <mergeCell ref="P64:U64"/>
    <mergeCell ref="V64:AA64"/>
    <mergeCell ref="AB64:AF64"/>
    <mergeCell ref="AG64:AM64"/>
    <mergeCell ref="AN64:AR64"/>
    <mergeCell ref="AS64:AU64"/>
    <mergeCell ref="AW64:AX64"/>
    <mergeCell ref="AW65:AX65"/>
    <mergeCell ref="M66:O66"/>
    <mergeCell ref="P66:U66"/>
    <mergeCell ref="V66:AA66"/>
    <mergeCell ref="AB66:AF66"/>
    <mergeCell ref="AG66:AM66"/>
    <mergeCell ref="AN66:AR66"/>
    <mergeCell ref="AS66:AU66"/>
    <mergeCell ref="AW66:AX66"/>
    <mergeCell ref="AW67:AX67"/>
    <mergeCell ref="M68:O68"/>
    <mergeCell ref="P68:U68"/>
    <mergeCell ref="V68:AA68"/>
    <mergeCell ref="AB68:AF68"/>
    <mergeCell ref="AG68:AM68"/>
    <mergeCell ref="AN68:AR68"/>
    <mergeCell ref="AS68:AU68"/>
    <mergeCell ref="AW68:AX68"/>
    <mergeCell ref="AG69:AM69"/>
    <mergeCell ref="AN69:AR69"/>
    <mergeCell ref="AS69:AU69"/>
    <mergeCell ref="AW69:AX69"/>
    <mergeCell ref="M70:O70"/>
    <mergeCell ref="P70:U70"/>
    <mergeCell ref="V70:AA70"/>
    <mergeCell ref="AB70:AF70"/>
    <mergeCell ref="AG70:AM70"/>
    <mergeCell ref="AN70:AR70"/>
    <mergeCell ref="AS70:AU70"/>
    <mergeCell ref="AW70:AX70"/>
    <mergeCell ref="AW71:AX71"/>
    <mergeCell ref="M24:O24"/>
    <mergeCell ref="P24:U24"/>
    <mergeCell ref="V24:AA24"/>
    <mergeCell ref="AB24:AF24"/>
    <mergeCell ref="AG24:AM24"/>
    <mergeCell ref="AN24:AR24"/>
    <mergeCell ref="AS24:AU24"/>
    <mergeCell ref="AW24:AX24"/>
    <mergeCell ref="M40:O40"/>
    <mergeCell ref="P40:U40"/>
    <mergeCell ref="V40:AA40"/>
    <mergeCell ref="AB40:AF40"/>
    <mergeCell ref="AG40:AM40"/>
    <mergeCell ref="AN40:AR40"/>
    <mergeCell ref="AS40:AU40"/>
    <mergeCell ref="M42:O42"/>
    <mergeCell ref="P42:U42"/>
    <mergeCell ref="V42:AA42"/>
    <mergeCell ref="AB42:AF42"/>
    <mergeCell ref="AG42:AM42"/>
    <mergeCell ref="AN42:AR42"/>
    <mergeCell ref="AS42:AU42"/>
    <mergeCell ref="M43:O43"/>
    <mergeCell ref="AW45:AX45"/>
    <mergeCell ref="M56:O56"/>
    <mergeCell ref="P56:U56"/>
    <mergeCell ref="V56:AA56"/>
    <mergeCell ref="AB56:AF56"/>
    <mergeCell ref="AG56:AM56"/>
    <mergeCell ref="AN56:AR56"/>
    <mergeCell ref="AS56:AU56"/>
    <mergeCell ref="AW56:AX56"/>
    <mergeCell ref="AW46:AX46"/>
    <mergeCell ref="AW52:AX52"/>
    <mergeCell ref="M53:O53"/>
    <mergeCell ref="P53:U53"/>
    <mergeCell ref="V53:AA53"/>
    <mergeCell ref="AB53:AF53"/>
    <mergeCell ref="AG53:AM53"/>
    <mergeCell ref="AN53:AR53"/>
    <mergeCell ref="AS53:AU53"/>
    <mergeCell ref="AW53:AX53"/>
    <mergeCell ref="AW50:AX50"/>
    <mergeCell ref="M51:O51"/>
    <mergeCell ref="P51:U51"/>
    <mergeCell ref="V51:AA51"/>
    <mergeCell ref="AB51:AF51"/>
    <mergeCell ref="AW72:AX72"/>
    <mergeCell ref="P25:U25"/>
    <mergeCell ref="V25:AA25"/>
    <mergeCell ref="AB25:AF25"/>
    <mergeCell ref="AG25:AM25"/>
    <mergeCell ref="AN25:AR25"/>
    <mergeCell ref="AS25:AU25"/>
    <mergeCell ref="AW25:AX25"/>
    <mergeCell ref="P27:U27"/>
    <mergeCell ref="V27:AA27"/>
    <mergeCell ref="AB27:AF27"/>
    <mergeCell ref="AG27:AM27"/>
    <mergeCell ref="AN27:AR27"/>
    <mergeCell ref="AS27:AU27"/>
    <mergeCell ref="AW27:AX27"/>
    <mergeCell ref="P46:U46"/>
    <mergeCell ref="V46:AA46"/>
    <mergeCell ref="AB46:AF46"/>
    <mergeCell ref="AG46:AM46"/>
    <mergeCell ref="AN46:AR46"/>
    <mergeCell ref="AS46:AU46"/>
    <mergeCell ref="AS57:AU57"/>
    <mergeCell ref="AW57:AX57"/>
    <mergeCell ref="P59:U59"/>
  </mergeCells>
  <pageMargins left="0.25" right="0.25" top="0.75" bottom="0.75" header="0.3" footer="0.3"/>
  <pageSetup paperSize="9" scale="8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topLeftCell="A40" workbookViewId="0">
      <selection activeCell="AI58" sqref="AI58"/>
    </sheetView>
  </sheetViews>
  <sheetFormatPr defaultColWidth="9" defaultRowHeight="15" x14ac:dyDescent="0.25"/>
  <cols>
    <col min="1" max="1" width="1.5703125" style="1" customWidth="1"/>
    <col min="2" max="2" width="0.5703125" style="1" customWidth="1"/>
    <col min="3" max="3" width="0.140625" style="1" customWidth="1"/>
    <col min="4" max="4" width="1.7109375" style="1" customWidth="1"/>
    <col min="5" max="5" width="0.140625" style="1" customWidth="1"/>
    <col min="6" max="6" width="2" style="1" customWidth="1"/>
    <col min="7" max="7" width="1.5703125" style="1" customWidth="1"/>
    <col min="8" max="8" width="11.85546875" style="1" customWidth="1"/>
    <col min="9" max="9" width="3.42578125" style="1" customWidth="1"/>
    <col min="10" max="10" width="3" style="1" customWidth="1"/>
    <col min="11" max="11" width="10" style="1" customWidth="1"/>
    <col min="12" max="12" width="1.42578125" style="1" customWidth="1"/>
    <col min="13" max="13" width="0.42578125" style="1" customWidth="1"/>
    <col min="14" max="14" width="9" style="1" customWidth="1"/>
    <col min="15" max="15" width="4.42578125" style="1" customWidth="1"/>
    <col min="16" max="16" width="9" style="1" customWidth="1"/>
    <col min="17" max="17" width="4.5703125" style="1" customWidth="1"/>
    <col min="18" max="18" width="4.42578125" style="1" customWidth="1"/>
    <col min="19" max="19" width="6" style="1" customWidth="1"/>
    <col min="20" max="20" width="3" style="1" customWidth="1"/>
    <col min="21" max="21" width="1" style="1" customWidth="1"/>
    <col min="22" max="22" width="5" style="1" customWidth="1"/>
    <col min="23" max="23" width="3" style="1" customWidth="1"/>
    <col min="24" max="24" width="2" style="1" customWidth="1"/>
    <col min="25" max="25" width="3.140625" style="1" customWidth="1"/>
    <col min="26" max="26" width="3.5703125" style="1" customWidth="1"/>
    <col min="27" max="27" width="2.5703125" style="1" customWidth="1"/>
    <col min="28" max="28" width="7.85546875" style="1" customWidth="1"/>
    <col min="29" max="29" width="0.28515625" style="1" customWidth="1"/>
    <col min="30" max="30" width="17.5703125" style="1" customWidth="1"/>
    <col min="31" max="31" width="1.85546875" style="1" customWidth="1"/>
  </cols>
  <sheetData>
    <row r="1" spans="4:30" s="1" customFormat="1" ht="3.95" customHeight="1" x14ac:dyDescent="0.25"/>
    <row r="2" spans="4:30" ht="44.1" customHeight="1" x14ac:dyDescent="0.25">
      <c r="D2" s="106" t="s">
        <v>238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</row>
    <row r="3" spans="4:30" ht="12" customHeight="1" x14ac:dyDescent="0.25"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  <c r="Z3" s="314"/>
      <c r="AA3" s="314"/>
      <c r="AB3" s="314"/>
      <c r="AC3" s="314"/>
      <c r="AD3" s="314"/>
    </row>
    <row r="4" spans="4:30" ht="15.75" customHeight="1" x14ac:dyDescent="0.25">
      <c r="D4" s="1" t="s">
        <v>231</v>
      </c>
    </row>
    <row r="5" spans="4:30" s="1" customFormat="1" ht="21.95" customHeight="1" x14ac:dyDescent="0.25">
      <c r="D5" s="315" t="s">
        <v>88</v>
      </c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212" t="s">
        <v>233</v>
      </c>
      <c r="W5" s="316"/>
      <c r="X5" s="316"/>
      <c r="Y5" s="316" t="s">
        <v>89</v>
      </c>
      <c r="Z5" s="316"/>
      <c r="AA5" s="316"/>
      <c r="AB5" s="316"/>
      <c r="AC5" s="316"/>
      <c r="AD5" s="13" t="s">
        <v>90</v>
      </c>
    </row>
    <row r="6" spans="4:30" s="1" customFormat="1" ht="11.1" customHeight="1" x14ac:dyDescent="0.25">
      <c r="D6" s="312" t="s">
        <v>3</v>
      </c>
      <c r="E6" s="312"/>
      <c r="F6" s="312"/>
      <c r="G6" s="312"/>
      <c r="H6" s="312"/>
      <c r="I6" s="312"/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3" t="s">
        <v>4</v>
      </c>
      <c r="W6" s="313"/>
      <c r="X6" s="313"/>
      <c r="Y6" s="313" t="s">
        <v>5</v>
      </c>
      <c r="Z6" s="313"/>
      <c r="AA6" s="313"/>
      <c r="AB6" s="313"/>
      <c r="AC6" s="313"/>
      <c r="AD6" s="14" t="s">
        <v>6</v>
      </c>
    </row>
    <row r="7" spans="4:30" s="1" customFormat="1" ht="11.1" customHeight="1" x14ac:dyDescent="0.25">
      <c r="D7" s="304" t="s">
        <v>175</v>
      </c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4"/>
      <c r="Q7" s="304"/>
      <c r="R7" s="304"/>
      <c r="S7" s="304"/>
      <c r="T7" s="304"/>
      <c r="U7" s="304"/>
      <c r="V7" s="304"/>
      <c r="W7" s="304"/>
      <c r="X7" s="304"/>
      <c r="Y7" s="304"/>
      <c r="Z7" s="304"/>
      <c r="AA7" s="304"/>
      <c r="AB7" s="304"/>
      <c r="AC7" s="304"/>
      <c r="AD7" s="304"/>
    </row>
    <row r="8" spans="4:30" s="1" customFormat="1" ht="12" customHeight="1" x14ac:dyDescent="0.25">
      <c r="D8" s="305" t="s">
        <v>176</v>
      </c>
      <c r="E8" s="305"/>
      <c r="F8" s="305"/>
      <c r="G8" s="305"/>
      <c r="H8" s="305"/>
      <c r="I8" s="305"/>
      <c r="J8" s="305"/>
      <c r="K8" s="305"/>
      <c r="L8" s="305"/>
      <c r="M8" s="305"/>
      <c r="N8" s="305"/>
      <c r="O8" s="305"/>
      <c r="P8" s="305"/>
      <c r="Q8" s="305"/>
      <c r="R8" s="305"/>
      <c r="S8" s="305"/>
      <c r="T8" s="305"/>
      <c r="U8" s="305"/>
      <c r="V8" s="306"/>
      <c r="W8" s="306"/>
      <c r="X8" s="306"/>
      <c r="Y8" s="307">
        <f>SUM(Y10:AC15)</f>
        <v>3916265506</v>
      </c>
      <c r="Z8" s="307"/>
      <c r="AA8" s="307"/>
      <c r="AB8" s="307"/>
      <c r="AC8" s="307"/>
      <c r="AD8" s="66">
        <f>SUM(AD10:AD15)</f>
        <v>1354843639.3499999</v>
      </c>
    </row>
    <row r="9" spans="4:30" s="1" customFormat="1" ht="12" customHeight="1" x14ac:dyDescent="0.25">
      <c r="D9" s="117" t="s">
        <v>110</v>
      </c>
      <c r="E9" s="310"/>
      <c r="F9" s="310"/>
      <c r="G9" s="310"/>
      <c r="H9" s="310"/>
      <c r="I9" s="310"/>
      <c r="J9" s="310"/>
      <c r="K9" s="310"/>
      <c r="L9" s="310"/>
      <c r="M9" s="310"/>
      <c r="N9" s="310"/>
      <c r="O9" s="310"/>
      <c r="P9" s="310"/>
      <c r="Q9" s="310"/>
      <c r="R9" s="310"/>
      <c r="S9" s="310"/>
      <c r="T9" s="310"/>
      <c r="U9" s="311"/>
      <c r="V9" s="300"/>
      <c r="W9" s="301"/>
      <c r="X9" s="302"/>
      <c r="Y9" s="15"/>
      <c r="Z9" s="16"/>
      <c r="AA9" s="16"/>
      <c r="AB9" s="16"/>
      <c r="AC9" s="17"/>
      <c r="AD9" s="61"/>
    </row>
    <row r="10" spans="4:30" s="1" customFormat="1" ht="12" customHeight="1" x14ac:dyDescent="0.25">
      <c r="D10" s="115" t="s">
        <v>177</v>
      </c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74"/>
      <c r="S10" s="274"/>
      <c r="T10" s="274"/>
      <c r="U10" s="275"/>
      <c r="V10" s="242"/>
      <c r="W10" s="242"/>
      <c r="X10" s="242"/>
      <c r="Y10" s="272">
        <v>692701166</v>
      </c>
      <c r="Z10" s="272"/>
      <c r="AA10" s="272"/>
      <c r="AB10" s="272"/>
      <c r="AC10" s="272"/>
      <c r="AD10" s="64">
        <v>464718834.13999999</v>
      </c>
    </row>
    <row r="11" spans="4:30" s="1" customFormat="1" ht="12" hidden="1" customHeight="1" x14ac:dyDescent="0.25">
      <c r="D11" s="115" t="s">
        <v>178</v>
      </c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  <c r="Q11" s="274"/>
      <c r="R11" s="274"/>
      <c r="S11" s="274"/>
      <c r="T11" s="274"/>
      <c r="U11" s="275"/>
      <c r="V11" s="242"/>
      <c r="W11" s="242"/>
      <c r="X11" s="242"/>
      <c r="Y11" s="309" t="s">
        <v>10</v>
      </c>
      <c r="Z11" s="309"/>
      <c r="AA11" s="309"/>
      <c r="AB11" s="309"/>
      <c r="AC11" s="309"/>
      <c r="AD11" s="64" t="s">
        <v>10</v>
      </c>
    </row>
    <row r="12" spans="4:30" s="1" customFormat="1" ht="12" customHeight="1" x14ac:dyDescent="0.25">
      <c r="D12" s="115" t="s">
        <v>179</v>
      </c>
      <c r="E12" s="274"/>
      <c r="F12" s="274"/>
      <c r="G12" s="274"/>
      <c r="H12" s="274"/>
      <c r="I12" s="274"/>
      <c r="J12" s="274"/>
      <c r="K12" s="274"/>
      <c r="L12" s="274"/>
      <c r="M12" s="274"/>
      <c r="N12" s="274"/>
      <c r="O12" s="274"/>
      <c r="P12" s="274"/>
      <c r="Q12" s="274"/>
      <c r="R12" s="274"/>
      <c r="S12" s="274"/>
      <c r="T12" s="274"/>
      <c r="U12" s="275"/>
      <c r="V12" s="242"/>
      <c r="W12" s="242"/>
      <c r="X12" s="242"/>
      <c r="Y12" s="272">
        <v>19611239</v>
      </c>
      <c r="Z12" s="272"/>
      <c r="AA12" s="272"/>
      <c r="AB12" s="272"/>
      <c r="AC12" s="272"/>
      <c r="AD12" s="64">
        <v>-10778417.42</v>
      </c>
    </row>
    <row r="13" spans="4:30" s="1" customFormat="1" ht="12" hidden="1" customHeight="1" x14ac:dyDescent="0.25">
      <c r="D13" s="115" t="s">
        <v>180</v>
      </c>
      <c r="E13" s="274"/>
      <c r="F13" s="274"/>
      <c r="G13" s="274"/>
      <c r="H13" s="274"/>
      <c r="I13" s="274"/>
      <c r="J13" s="274"/>
      <c r="K13" s="274"/>
      <c r="L13" s="274"/>
      <c r="M13" s="274"/>
      <c r="N13" s="274"/>
      <c r="O13" s="274"/>
      <c r="P13" s="274"/>
      <c r="Q13" s="274"/>
      <c r="R13" s="274"/>
      <c r="S13" s="274"/>
      <c r="T13" s="274"/>
      <c r="U13" s="275"/>
      <c r="V13" s="242"/>
      <c r="W13" s="242"/>
      <c r="X13" s="242"/>
      <c r="Y13" s="309" t="s">
        <v>10</v>
      </c>
      <c r="Z13" s="309"/>
      <c r="AA13" s="309"/>
      <c r="AB13" s="309"/>
      <c r="AC13" s="309"/>
      <c r="AD13" s="65" t="s">
        <v>10</v>
      </c>
    </row>
    <row r="14" spans="4:30" s="1" customFormat="1" ht="12" hidden="1" customHeight="1" x14ac:dyDescent="0.25">
      <c r="D14" s="115" t="s">
        <v>181</v>
      </c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4"/>
      <c r="U14" s="275"/>
      <c r="V14" s="242"/>
      <c r="W14" s="242"/>
      <c r="X14" s="242"/>
      <c r="Y14" s="309" t="s">
        <v>10</v>
      </c>
      <c r="Z14" s="309"/>
      <c r="AA14" s="309"/>
      <c r="AB14" s="309"/>
      <c r="AC14" s="309"/>
      <c r="AD14" s="65" t="s">
        <v>10</v>
      </c>
    </row>
    <row r="15" spans="4:30" s="1" customFormat="1" ht="12" customHeight="1" x14ac:dyDescent="0.25">
      <c r="D15" s="115" t="s">
        <v>182</v>
      </c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  <c r="Q15" s="274"/>
      <c r="R15" s="274"/>
      <c r="S15" s="274"/>
      <c r="T15" s="274"/>
      <c r="U15" s="275"/>
      <c r="V15" s="242"/>
      <c r="W15" s="242"/>
      <c r="X15" s="242"/>
      <c r="Y15" s="272">
        <v>3203953101</v>
      </c>
      <c r="Z15" s="272"/>
      <c r="AA15" s="272"/>
      <c r="AB15" s="272"/>
      <c r="AC15" s="272"/>
      <c r="AD15" s="78">
        <v>900903222.63</v>
      </c>
    </row>
    <row r="16" spans="4:30" s="1" customFormat="1" ht="12" customHeight="1" x14ac:dyDescent="0.25">
      <c r="D16" s="303" t="s">
        <v>183</v>
      </c>
      <c r="E16" s="303"/>
      <c r="F16" s="303"/>
      <c r="G16" s="303"/>
      <c r="H16" s="303"/>
      <c r="I16" s="303"/>
      <c r="J16" s="303"/>
      <c r="K16" s="303"/>
      <c r="L16" s="303"/>
      <c r="M16" s="303"/>
      <c r="N16" s="303"/>
      <c r="O16" s="303"/>
      <c r="P16" s="303"/>
      <c r="Q16" s="303"/>
      <c r="R16" s="303"/>
      <c r="S16" s="303"/>
      <c r="T16" s="303"/>
      <c r="U16" s="303"/>
      <c r="V16" s="306"/>
      <c r="W16" s="306"/>
      <c r="X16" s="306"/>
      <c r="Y16" s="248">
        <f>SUM(Y18:AC24)</f>
        <v>3578167051</v>
      </c>
      <c r="Z16" s="248"/>
      <c r="AA16" s="248"/>
      <c r="AB16" s="248"/>
      <c r="AC16" s="248"/>
      <c r="AD16" s="46">
        <f>SUM(AD18:AD24)</f>
        <v>1652919544.1599998</v>
      </c>
    </row>
    <row r="17" spans="4:31" s="1" customFormat="1" ht="12.95" customHeight="1" x14ac:dyDescent="0.25">
      <c r="D17" s="281" t="s">
        <v>110</v>
      </c>
      <c r="E17" s="281"/>
      <c r="F17" s="281"/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81"/>
      <c r="R17" s="281"/>
      <c r="S17" s="281"/>
      <c r="T17" s="281"/>
      <c r="U17" s="281"/>
      <c r="V17" s="18"/>
      <c r="W17" s="19"/>
      <c r="X17" s="20"/>
      <c r="Y17" s="21"/>
      <c r="Z17" s="22"/>
      <c r="AA17" s="22"/>
      <c r="AB17" s="22"/>
      <c r="AC17" s="23"/>
      <c r="AD17" s="69"/>
    </row>
    <row r="18" spans="4:31" s="1" customFormat="1" ht="12" customHeight="1" x14ac:dyDescent="0.25">
      <c r="D18" s="115" t="s">
        <v>184</v>
      </c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4"/>
      <c r="P18" s="274"/>
      <c r="Q18" s="274"/>
      <c r="R18" s="274"/>
      <c r="S18" s="274"/>
      <c r="T18" s="274"/>
      <c r="U18" s="275"/>
      <c r="V18" s="242"/>
      <c r="W18" s="242"/>
      <c r="X18" s="242"/>
      <c r="Y18" s="272">
        <v>94802855</v>
      </c>
      <c r="Z18" s="272"/>
      <c r="AA18" s="272"/>
      <c r="AB18" s="272"/>
      <c r="AC18" s="272"/>
      <c r="AD18" s="64">
        <v>106708705.51000001</v>
      </c>
    </row>
    <row r="19" spans="4:31" s="1" customFormat="1" ht="12" customHeight="1" x14ac:dyDescent="0.25">
      <c r="D19" s="115" t="s">
        <v>185</v>
      </c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  <c r="Q19" s="274"/>
      <c r="R19" s="274"/>
      <c r="S19" s="274"/>
      <c r="T19" s="274"/>
      <c r="U19" s="275"/>
      <c r="V19" s="242"/>
      <c r="W19" s="242"/>
      <c r="X19" s="242"/>
      <c r="Y19" s="272">
        <v>176471352</v>
      </c>
      <c r="Z19" s="272"/>
      <c r="AA19" s="272"/>
      <c r="AB19" s="272"/>
      <c r="AC19" s="272"/>
      <c r="AD19" s="64">
        <v>114510203.18000001</v>
      </c>
    </row>
    <row r="20" spans="4:31" s="1" customFormat="1" ht="12" customHeight="1" x14ac:dyDescent="0.25">
      <c r="D20" s="115" t="s">
        <v>186</v>
      </c>
      <c r="E20" s="274"/>
      <c r="F20" s="274"/>
      <c r="G20" s="274"/>
      <c r="H20" s="274"/>
      <c r="I20" s="274"/>
      <c r="J20" s="274"/>
      <c r="K20" s="274"/>
      <c r="L20" s="274"/>
      <c r="M20" s="274"/>
      <c r="N20" s="274"/>
      <c r="O20" s="274"/>
      <c r="P20" s="274"/>
      <c r="Q20" s="274"/>
      <c r="R20" s="274"/>
      <c r="S20" s="274"/>
      <c r="T20" s="274"/>
      <c r="U20" s="275"/>
      <c r="V20" s="242"/>
      <c r="W20" s="242"/>
      <c r="X20" s="242"/>
      <c r="Y20" s="272">
        <v>168169299</v>
      </c>
      <c r="Z20" s="272"/>
      <c r="AA20" s="272"/>
      <c r="AB20" s="272"/>
      <c r="AC20" s="272"/>
      <c r="AD20" s="64">
        <v>86232373.739999995</v>
      </c>
    </row>
    <row r="21" spans="4:31" s="1" customFormat="1" ht="12" hidden="1" customHeight="1" x14ac:dyDescent="0.25">
      <c r="D21" s="115" t="s">
        <v>187</v>
      </c>
      <c r="E21" s="274"/>
      <c r="F21" s="274"/>
      <c r="G21" s="274"/>
      <c r="H21" s="274"/>
      <c r="I21" s="274"/>
      <c r="J21" s="274"/>
      <c r="K21" s="274"/>
      <c r="L21" s="274"/>
      <c r="M21" s="274"/>
      <c r="N21" s="274"/>
      <c r="O21" s="274"/>
      <c r="P21" s="274"/>
      <c r="Q21" s="274"/>
      <c r="R21" s="274"/>
      <c r="S21" s="274"/>
      <c r="T21" s="274"/>
      <c r="U21" s="275"/>
      <c r="V21" s="308"/>
      <c r="W21" s="308"/>
      <c r="X21" s="308"/>
      <c r="Y21" s="309" t="s">
        <v>10</v>
      </c>
      <c r="Z21" s="309"/>
      <c r="AA21" s="309"/>
      <c r="AB21" s="309"/>
      <c r="AC21" s="309"/>
      <c r="AD21" s="65" t="s">
        <v>10</v>
      </c>
      <c r="AE21" s="1" t="s">
        <v>63</v>
      </c>
    </row>
    <row r="22" spans="4:31" s="1" customFormat="1" ht="12" customHeight="1" x14ac:dyDescent="0.25">
      <c r="D22" s="115" t="s">
        <v>188</v>
      </c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4"/>
      <c r="P22" s="274"/>
      <c r="Q22" s="274"/>
      <c r="R22" s="274"/>
      <c r="S22" s="274"/>
      <c r="T22" s="274"/>
      <c r="U22" s="275"/>
      <c r="V22" s="242"/>
      <c r="W22" s="242"/>
      <c r="X22" s="242"/>
      <c r="Y22" s="309" t="s">
        <v>10</v>
      </c>
      <c r="Z22" s="309"/>
      <c r="AA22" s="309"/>
      <c r="AB22" s="309"/>
      <c r="AC22" s="309"/>
      <c r="AD22" s="47">
        <v>0</v>
      </c>
    </row>
    <row r="23" spans="4:31" s="1" customFormat="1" ht="12" customHeight="1" x14ac:dyDescent="0.25">
      <c r="D23" s="115" t="s">
        <v>189</v>
      </c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5"/>
      <c r="V23" s="276"/>
      <c r="W23" s="276"/>
      <c r="X23" s="276"/>
      <c r="Y23" s="277">
        <v>141835321</v>
      </c>
      <c r="Z23" s="277"/>
      <c r="AA23" s="277"/>
      <c r="AB23" s="277"/>
      <c r="AC23" s="277"/>
      <c r="AD23" s="47">
        <v>81750547.159999996</v>
      </c>
    </row>
    <row r="24" spans="4:31" s="1" customFormat="1" ht="12" customHeight="1" x14ac:dyDescent="0.25">
      <c r="D24" s="115" t="s">
        <v>190</v>
      </c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5"/>
      <c r="V24" s="276"/>
      <c r="W24" s="276"/>
      <c r="X24" s="276"/>
      <c r="Y24" s="277">
        <v>2996888224</v>
      </c>
      <c r="Z24" s="277"/>
      <c r="AA24" s="277"/>
      <c r="AB24" s="277"/>
      <c r="AC24" s="277"/>
      <c r="AD24" s="47">
        <v>1263717714.5699999</v>
      </c>
    </row>
    <row r="25" spans="4:31" s="1" customFormat="1" ht="24" customHeight="1" x14ac:dyDescent="0.25">
      <c r="D25" s="303" t="s">
        <v>191</v>
      </c>
      <c r="E25" s="303"/>
      <c r="F25" s="303"/>
      <c r="G25" s="303"/>
      <c r="H25" s="303"/>
      <c r="I25" s="303"/>
      <c r="J25" s="303"/>
      <c r="K25" s="303"/>
      <c r="L25" s="303"/>
      <c r="M25" s="303"/>
      <c r="N25" s="303"/>
      <c r="O25" s="303"/>
      <c r="P25" s="303"/>
      <c r="Q25" s="303"/>
      <c r="R25" s="303"/>
      <c r="S25" s="303"/>
      <c r="T25" s="303"/>
      <c r="U25" s="303"/>
      <c r="V25" s="279"/>
      <c r="W25" s="279"/>
      <c r="X25" s="279"/>
      <c r="Y25" s="248">
        <f>Y8-Y16</f>
        <v>338098455</v>
      </c>
      <c r="Z25" s="248"/>
      <c r="AA25" s="248"/>
      <c r="AB25" s="248"/>
      <c r="AC25" s="248"/>
      <c r="AD25" s="60">
        <f>AD8-AD16</f>
        <v>-298075904.80999994</v>
      </c>
    </row>
    <row r="26" spans="4:31" s="1" customFormat="1" ht="11.1" customHeight="1" x14ac:dyDescent="0.25">
      <c r="D26" s="304" t="s">
        <v>192</v>
      </c>
      <c r="E26" s="304"/>
      <c r="F26" s="304"/>
      <c r="G26" s="304"/>
      <c r="H26" s="304"/>
      <c r="I26" s="304"/>
      <c r="J26" s="304"/>
      <c r="K26" s="304"/>
      <c r="L26" s="304"/>
      <c r="M26" s="304"/>
      <c r="N26" s="304"/>
      <c r="O26" s="304"/>
      <c r="P26" s="304"/>
      <c r="Q26" s="304"/>
      <c r="R26" s="304"/>
      <c r="S26" s="304"/>
      <c r="T26" s="304"/>
      <c r="U26" s="304"/>
      <c r="V26" s="304"/>
      <c r="W26" s="304"/>
      <c r="X26" s="304"/>
      <c r="Y26" s="304"/>
      <c r="Z26" s="304"/>
      <c r="AA26" s="304"/>
      <c r="AB26" s="304"/>
      <c r="AC26" s="304"/>
      <c r="AD26" s="304"/>
    </row>
    <row r="27" spans="4:31" s="1" customFormat="1" ht="11.1" customHeight="1" x14ac:dyDescent="0.25">
      <c r="D27" s="305" t="s">
        <v>193</v>
      </c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6"/>
      <c r="W27" s="306"/>
      <c r="X27" s="306"/>
      <c r="Y27" s="307">
        <f>SUM(Y39:AC40)</f>
        <v>0</v>
      </c>
      <c r="Z27" s="307"/>
      <c r="AA27" s="307"/>
      <c r="AB27" s="307"/>
      <c r="AC27" s="307"/>
      <c r="AD27" s="63">
        <f>SUM(AD39:AD40)</f>
        <v>0</v>
      </c>
    </row>
    <row r="28" spans="4:31" s="1" customFormat="1" ht="15" hidden="1" customHeight="1" x14ac:dyDescent="0.25">
      <c r="D28" s="117" t="s">
        <v>110</v>
      </c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6"/>
      <c r="V28" s="18"/>
      <c r="W28" s="19"/>
      <c r="X28" s="20"/>
      <c r="Y28" s="297"/>
      <c r="Z28" s="298"/>
      <c r="AA28" s="298"/>
      <c r="AB28" s="298"/>
      <c r="AC28" s="299"/>
      <c r="AD28" s="46"/>
    </row>
    <row r="29" spans="4:31" s="1" customFormat="1" ht="15" hidden="1" customHeight="1" x14ac:dyDescent="0.25">
      <c r="D29" s="115" t="s">
        <v>194</v>
      </c>
      <c r="E29" s="290"/>
      <c r="F29" s="290"/>
      <c r="G29" s="290"/>
      <c r="H29" s="290"/>
      <c r="I29" s="290"/>
      <c r="J29" s="290"/>
      <c r="K29" s="290"/>
      <c r="L29" s="290"/>
      <c r="M29" s="290"/>
      <c r="N29" s="290"/>
      <c r="O29" s="290"/>
      <c r="P29" s="290"/>
      <c r="Q29" s="290"/>
      <c r="R29" s="290"/>
      <c r="S29" s="290"/>
      <c r="T29" s="290"/>
      <c r="U29" s="291"/>
      <c r="V29" s="300"/>
      <c r="W29" s="301"/>
      <c r="X29" s="302"/>
      <c r="Y29" s="292" t="s">
        <v>10</v>
      </c>
      <c r="Z29" s="293"/>
      <c r="AA29" s="293"/>
      <c r="AB29" s="293"/>
      <c r="AC29" s="294"/>
      <c r="AD29" s="65" t="s">
        <v>10</v>
      </c>
    </row>
    <row r="30" spans="4:31" s="1" customFormat="1" ht="15" hidden="1" customHeight="1" x14ac:dyDescent="0.25">
      <c r="D30" s="115" t="s">
        <v>195</v>
      </c>
      <c r="E30" s="290"/>
      <c r="F30" s="290"/>
      <c r="G30" s="290"/>
      <c r="H30" s="290"/>
      <c r="I30" s="290"/>
      <c r="J30" s="290"/>
      <c r="K30" s="290"/>
      <c r="L30" s="290"/>
      <c r="M30" s="290"/>
      <c r="N30" s="290"/>
      <c r="O30" s="290"/>
      <c r="P30" s="290"/>
      <c r="Q30" s="290"/>
      <c r="R30" s="290"/>
      <c r="S30" s="290"/>
      <c r="T30" s="290"/>
      <c r="U30" s="291"/>
      <c r="V30" s="300"/>
      <c r="W30" s="301"/>
      <c r="X30" s="302"/>
      <c r="Y30" s="292" t="s">
        <v>10</v>
      </c>
      <c r="Z30" s="293"/>
      <c r="AA30" s="293"/>
      <c r="AB30" s="293"/>
      <c r="AC30" s="294"/>
      <c r="AD30" s="62" t="s">
        <v>10</v>
      </c>
    </row>
    <row r="31" spans="4:31" s="1" customFormat="1" ht="15" hidden="1" customHeight="1" x14ac:dyDescent="0.25">
      <c r="D31" s="115" t="s">
        <v>196</v>
      </c>
      <c r="E31" s="290"/>
      <c r="F31" s="290"/>
      <c r="G31" s="290"/>
      <c r="H31" s="290"/>
      <c r="I31" s="290"/>
      <c r="J31" s="290"/>
      <c r="K31" s="290"/>
      <c r="L31" s="290"/>
      <c r="M31" s="290"/>
      <c r="N31" s="290"/>
      <c r="O31" s="290"/>
      <c r="P31" s="290"/>
      <c r="Q31" s="290"/>
      <c r="R31" s="290"/>
      <c r="S31" s="290"/>
      <c r="T31" s="290"/>
      <c r="U31" s="291"/>
      <c r="V31" s="255"/>
      <c r="W31" s="285"/>
      <c r="X31" s="286"/>
      <c r="Y31" s="292" t="s">
        <v>10</v>
      </c>
      <c r="Z31" s="293"/>
      <c r="AA31" s="293"/>
      <c r="AB31" s="293"/>
      <c r="AC31" s="294"/>
      <c r="AD31" s="62" t="s">
        <v>10</v>
      </c>
    </row>
    <row r="32" spans="4:31" s="1" customFormat="1" ht="15" hidden="1" customHeight="1" x14ac:dyDescent="0.25">
      <c r="D32" s="116" t="s">
        <v>197</v>
      </c>
      <c r="E32" s="283"/>
      <c r="F32" s="283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83"/>
      <c r="U32" s="284"/>
      <c r="V32" s="255"/>
      <c r="W32" s="285"/>
      <c r="X32" s="286"/>
      <c r="Y32" s="292" t="s">
        <v>10</v>
      </c>
      <c r="Z32" s="293"/>
      <c r="AA32" s="293"/>
      <c r="AB32" s="293"/>
      <c r="AC32" s="294"/>
      <c r="AD32" s="65" t="s">
        <v>10</v>
      </c>
    </row>
    <row r="33" spans="4:30" s="1" customFormat="1" ht="15" hidden="1" customHeight="1" x14ac:dyDescent="0.25">
      <c r="D33" s="116" t="s">
        <v>198</v>
      </c>
      <c r="E33" s="283"/>
      <c r="F33" s="283"/>
      <c r="G33" s="283"/>
      <c r="H33" s="283"/>
      <c r="I33" s="283"/>
      <c r="J33" s="283"/>
      <c r="K33" s="283"/>
      <c r="L33" s="283"/>
      <c r="M33" s="283"/>
      <c r="N33" s="283"/>
      <c r="O33" s="283"/>
      <c r="P33" s="283"/>
      <c r="Q33" s="283"/>
      <c r="R33" s="283"/>
      <c r="S33" s="283"/>
      <c r="T33" s="283"/>
      <c r="U33" s="284"/>
      <c r="V33" s="255"/>
      <c r="W33" s="285"/>
      <c r="X33" s="286"/>
      <c r="Y33" s="292" t="s">
        <v>10</v>
      </c>
      <c r="Z33" s="293"/>
      <c r="AA33" s="293"/>
      <c r="AB33" s="293"/>
      <c r="AC33" s="294"/>
      <c r="AD33" s="62" t="s">
        <v>10</v>
      </c>
    </row>
    <row r="34" spans="4:30" s="1" customFormat="1" ht="15" hidden="1" customHeight="1" x14ac:dyDescent="0.25">
      <c r="D34" s="116" t="s">
        <v>199</v>
      </c>
      <c r="E34" s="283"/>
      <c r="F34" s="283"/>
      <c r="G34" s="283"/>
      <c r="H34" s="283"/>
      <c r="I34" s="283"/>
      <c r="J34" s="283"/>
      <c r="K34" s="283"/>
      <c r="L34" s="283"/>
      <c r="M34" s="283"/>
      <c r="N34" s="283"/>
      <c r="O34" s="283"/>
      <c r="P34" s="283"/>
      <c r="Q34" s="283"/>
      <c r="R34" s="283"/>
      <c r="S34" s="283"/>
      <c r="T34" s="283"/>
      <c r="U34" s="284"/>
      <c r="V34" s="255"/>
      <c r="W34" s="285"/>
      <c r="X34" s="286"/>
      <c r="Y34" s="292" t="s">
        <v>10</v>
      </c>
      <c r="Z34" s="293"/>
      <c r="AA34" s="293"/>
      <c r="AB34" s="293"/>
      <c r="AC34" s="294"/>
      <c r="AD34" s="62" t="s">
        <v>10</v>
      </c>
    </row>
    <row r="35" spans="4:30" s="1" customFormat="1" ht="15" hidden="1" customHeight="1" x14ac:dyDescent="0.25">
      <c r="D35" s="116" t="s">
        <v>200</v>
      </c>
      <c r="E35" s="283"/>
      <c r="F35" s="283"/>
      <c r="G35" s="283"/>
      <c r="H35" s="283"/>
      <c r="I35" s="283"/>
      <c r="J35" s="283"/>
      <c r="K35" s="283"/>
      <c r="L35" s="283"/>
      <c r="M35" s="283"/>
      <c r="N35" s="283"/>
      <c r="O35" s="283"/>
      <c r="P35" s="283"/>
      <c r="Q35" s="283"/>
      <c r="R35" s="283"/>
      <c r="S35" s="283"/>
      <c r="T35" s="283"/>
      <c r="U35" s="284"/>
      <c r="V35" s="255"/>
      <c r="W35" s="285"/>
      <c r="X35" s="286"/>
      <c r="Y35" s="292" t="s">
        <v>10</v>
      </c>
      <c r="Z35" s="293"/>
      <c r="AA35" s="293"/>
      <c r="AB35" s="293"/>
      <c r="AC35" s="294"/>
      <c r="AD35" s="62" t="s">
        <v>10</v>
      </c>
    </row>
    <row r="36" spans="4:30" s="1" customFormat="1" ht="15" hidden="1" customHeight="1" x14ac:dyDescent="0.25">
      <c r="D36" s="116" t="s">
        <v>201</v>
      </c>
      <c r="E36" s="283"/>
      <c r="F36" s="283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3"/>
      <c r="U36" s="284"/>
      <c r="V36" s="255"/>
      <c r="W36" s="285"/>
      <c r="X36" s="286"/>
      <c r="Y36" s="292" t="s">
        <v>10</v>
      </c>
      <c r="Z36" s="293"/>
      <c r="AA36" s="293"/>
      <c r="AB36" s="293"/>
      <c r="AC36" s="294"/>
      <c r="AD36" s="62" t="s">
        <v>10</v>
      </c>
    </row>
    <row r="37" spans="4:30" s="1" customFormat="1" ht="15" hidden="1" customHeight="1" x14ac:dyDescent="0.25">
      <c r="D37" s="116" t="s">
        <v>202</v>
      </c>
      <c r="E37" s="283"/>
      <c r="F37" s="283"/>
      <c r="G37" s="283"/>
      <c r="H37" s="283"/>
      <c r="I37" s="283"/>
      <c r="J37" s="283"/>
      <c r="K37" s="283"/>
      <c r="L37" s="283"/>
      <c r="M37" s="283"/>
      <c r="N37" s="283"/>
      <c r="O37" s="283"/>
      <c r="P37" s="283"/>
      <c r="Q37" s="283"/>
      <c r="R37" s="283"/>
      <c r="S37" s="283"/>
      <c r="T37" s="283"/>
      <c r="U37" s="284"/>
      <c r="V37" s="255"/>
      <c r="W37" s="285"/>
      <c r="X37" s="286"/>
      <c r="Y37" s="292" t="s">
        <v>10</v>
      </c>
      <c r="Z37" s="293"/>
      <c r="AA37" s="293"/>
      <c r="AB37" s="293"/>
      <c r="AC37" s="294"/>
      <c r="AD37" s="62" t="s">
        <v>10</v>
      </c>
    </row>
    <row r="38" spans="4:30" s="1" customFormat="1" ht="15" hidden="1" customHeight="1" x14ac:dyDescent="0.25">
      <c r="D38" s="116" t="s">
        <v>203</v>
      </c>
      <c r="E38" s="283"/>
      <c r="F38" s="283"/>
      <c r="G38" s="283"/>
      <c r="H38" s="283"/>
      <c r="I38" s="283"/>
      <c r="J38" s="283"/>
      <c r="K38" s="283"/>
      <c r="L38" s="283"/>
      <c r="M38" s="283"/>
      <c r="N38" s="283"/>
      <c r="O38" s="283"/>
      <c r="P38" s="283"/>
      <c r="Q38" s="283"/>
      <c r="R38" s="283"/>
      <c r="S38" s="283"/>
      <c r="T38" s="283"/>
      <c r="U38" s="284"/>
      <c r="V38" s="255"/>
      <c r="W38" s="285"/>
      <c r="X38" s="286"/>
      <c r="Y38" s="292" t="s">
        <v>10</v>
      </c>
      <c r="Z38" s="293"/>
      <c r="AA38" s="293"/>
      <c r="AB38" s="293"/>
      <c r="AC38" s="294"/>
      <c r="AD38" s="62" t="s">
        <v>10</v>
      </c>
    </row>
    <row r="39" spans="4:30" s="1" customFormat="1" ht="15" hidden="1" customHeight="1" x14ac:dyDescent="0.25">
      <c r="D39" s="116" t="s">
        <v>181</v>
      </c>
      <c r="E39" s="283"/>
      <c r="F39" s="283"/>
      <c r="G39" s="283"/>
      <c r="H39" s="283"/>
      <c r="I39" s="283"/>
      <c r="J39" s="283"/>
      <c r="K39" s="283"/>
      <c r="L39" s="283"/>
      <c r="M39" s="283"/>
      <c r="N39" s="283"/>
      <c r="O39" s="283"/>
      <c r="P39" s="283"/>
      <c r="Q39" s="283"/>
      <c r="R39" s="283"/>
      <c r="S39" s="283"/>
      <c r="T39" s="283"/>
      <c r="U39" s="284"/>
      <c r="V39" s="255"/>
      <c r="W39" s="285"/>
      <c r="X39" s="286"/>
      <c r="Y39" s="287" t="s">
        <v>10</v>
      </c>
      <c r="Z39" s="288"/>
      <c r="AA39" s="288"/>
      <c r="AB39" s="288"/>
      <c r="AC39" s="289"/>
      <c r="AD39" s="47" t="s">
        <v>10</v>
      </c>
    </row>
    <row r="40" spans="4:30" s="1" customFormat="1" ht="9.75" customHeight="1" x14ac:dyDescent="0.25">
      <c r="D40" s="115" t="s">
        <v>182</v>
      </c>
      <c r="E40" s="290"/>
      <c r="F40" s="290"/>
      <c r="G40" s="290"/>
      <c r="H40" s="290"/>
      <c r="I40" s="290"/>
      <c r="J40" s="290"/>
      <c r="K40" s="290"/>
      <c r="L40" s="290"/>
      <c r="M40" s="290"/>
      <c r="N40" s="290"/>
      <c r="O40" s="290"/>
      <c r="P40" s="290"/>
      <c r="Q40" s="290"/>
      <c r="R40" s="290"/>
      <c r="S40" s="290"/>
      <c r="T40" s="290"/>
      <c r="U40" s="291"/>
      <c r="V40" s="255"/>
      <c r="W40" s="285"/>
      <c r="X40" s="286"/>
      <c r="Y40" s="287" t="s">
        <v>10</v>
      </c>
      <c r="Z40" s="288"/>
      <c r="AA40" s="288"/>
      <c r="AB40" s="288"/>
      <c r="AC40" s="289"/>
      <c r="AD40" s="47" t="s">
        <v>10</v>
      </c>
    </row>
    <row r="41" spans="4:30" s="1" customFormat="1" x14ac:dyDescent="0.25">
      <c r="D41" s="278" t="s">
        <v>204</v>
      </c>
      <c r="E41" s="278"/>
      <c r="F41" s="278"/>
      <c r="G41" s="278"/>
      <c r="H41" s="278"/>
      <c r="I41" s="278"/>
      <c r="J41" s="278"/>
      <c r="K41" s="278"/>
      <c r="L41" s="278"/>
      <c r="M41" s="278"/>
      <c r="N41" s="278"/>
      <c r="O41" s="278"/>
      <c r="P41" s="278"/>
      <c r="Q41" s="278"/>
      <c r="R41" s="278"/>
      <c r="S41" s="278"/>
      <c r="T41" s="278"/>
      <c r="U41" s="278"/>
      <c r="V41" s="279"/>
      <c r="W41" s="279"/>
      <c r="X41" s="279"/>
      <c r="Y41" s="280">
        <f>SUM(Y43:AC54)</f>
        <v>105571636</v>
      </c>
      <c r="Z41" s="280"/>
      <c r="AA41" s="280"/>
      <c r="AB41" s="280"/>
      <c r="AC41" s="280"/>
      <c r="AD41" s="60">
        <f>SUM(AD43:AD54)</f>
        <v>60000000</v>
      </c>
    </row>
    <row r="42" spans="4:30" s="1" customFormat="1" x14ac:dyDescent="0.25">
      <c r="D42" s="281" t="s">
        <v>110</v>
      </c>
      <c r="E42" s="281"/>
      <c r="F42" s="281"/>
      <c r="G42" s="281"/>
      <c r="H42" s="281"/>
      <c r="I42" s="281"/>
      <c r="J42" s="281"/>
      <c r="K42" s="281"/>
      <c r="L42" s="281"/>
      <c r="M42" s="281"/>
      <c r="N42" s="281"/>
      <c r="O42" s="281"/>
      <c r="P42" s="281"/>
      <c r="Q42" s="281"/>
      <c r="R42" s="281"/>
      <c r="S42" s="281"/>
      <c r="T42" s="281"/>
      <c r="U42" s="281"/>
      <c r="V42" s="18"/>
      <c r="W42" s="19"/>
      <c r="X42" s="20"/>
      <c r="Y42" s="282">
        <v>0</v>
      </c>
      <c r="Z42" s="282"/>
      <c r="AA42" s="282"/>
      <c r="AB42" s="282"/>
      <c r="AC42" s="282"/>
      <c r="AD42" s="67"/>
    </row>
    <row r="43" spans="4:30" s="1" customFormat="1" x14ac:dyDescent="0.25">
      <c r="D43" s="115" t="s">
        <v>205</v>
      </c>
      <c r="E43" s="274"/>
      <c r="F43" s="274"/>
      <c r="G43" s="274"/>
      <c r="H43" s="274"/>
      <c r="I43" s="274"/>
      <c r="J43" s="274"/>
      <c r="K43" s="274"/>
      <c r="L43" s="274"/>
      <c r="M43" s="274"/>
      <c r="N43" s="274"/>
      <c r="O43" s="274"/>
      <c r="P43" s="274"/>
      <c r="Q43" s="274"/>
      <c r="R43" s="274"/>
      <c r="S43" s="274"/>
      <c r="T43" s="274"/>
      <c r="U43" s="275"/>
      <c r="V43" s="276"/>
      <c r="W43" s="276"/>
      <c r="X43" s="276"/>
      <c r="Y43" s="277">
        <v>2751636</v>
      </c>
      <c r="Z43" s="277"/>
      <c r="AA43" s="277"/>
      <c r="AB43" s="277"/>
      <c r="AC43" s="277"/>
      <c r="AD43" s="47" t="s">
        <v>10</v>
      </c>
    </row>
    <row r="44" spans="4:30" s="1" customFormat="1" x14ac:dyDescent="0.25">
      <c r="D44" s="115" t="s">
        <v>206</v>
      </c>
      <c r="E44" s="274"/>
      <c r="F44" s="274"/>
      <c r="G44" s="274"/>
      <c r="H44" s="274"/>
      <c r="I44" s="274"/>
      <c r="J44" s="274"/>
      <c r="K44" s="274"/>
      <c r="L44" s="274"/>
      <c r="M44" s="274"/>
      <c r="N44" s="274"/>
      <c r="O44" s="274"/>
      <c r="P44" s="274"/>
      <c r="Q44" s="274"/>
      <c r="R44" s="274"/>
      <c r="S44" s="274"/>
      <c r="T44" s="274"/>
      <c r="U44" s="275"/>
      <c r="V44" s="276"/>
      <c r="W44" s="276"/>
      <c r="X44" s="276"/>
      <c r="Y44" s="277" t="s">
        <v>10</v>
      </c>
      <c r="Z44" s="277"/>
      <c r="AA44" s="277"/>
      <c r="AB44" s="277"/>
      <c r="AC44" s="277"/>
      <c r="AD44" s="47" t="s">
        <v>10</v>
      </c>
    </row>
    <row r="45" spans="4:30" s="1" customFormat="1" x14ac:dyDescent="0.25">
      <c r="D45" s="273" t="s">
        <v>207</v>
      </c>
      <c r="E45" s="273"/>
      <c r="F45" s="273"/>
      <c r="G45" s="273"/>
      <c r="H45" s="273"/>
      <c r="I45" s="273"/>
      <c r="J45" s="273"/>
      <c r="K45" s="273"/>
      <c r="L45" s="273"/>
      <c r="M45" s="273"/>
      <c r="N45" s="273"/>
      <c r="O45" s="273"/>
      <c r="P45" s="273"/>
      <c r="Q45" s="273"/>
      <c r="R45" s="273"/>
      <c r="S45" s="273"/>
      <c r="T45" s="273"/>
      <c r="U45" s="273"/>
      <c r="V45" s="242"/>
      <c r="W45" s="242"/>
      <c r="X45" s="242"/>
      <c r="Y45" s="272" t="s">
        <v>10</v>
      </c>
      <c r="Z45" s="272"/>
      <c r="AA45" s="272"/>
      <c r="AB45" s="272"/>
      <c r="AC45" s="272"/>
      <c r="AD45" s="64" t="s">
        <v>10</v>
      </c>
    </row>
    <row r="46" spans="4:30" s="1" customFormat="1" x14ac:dyDescent="0.25">
      <c r="D46" s="244" t="s">
        <v>208</v>
      </c>
      <c r="E46" s="244"/>
      <c r="F46" s="244"/>
      <c r="G46" s="244"/>
      <c r="H46" s="244"/>
      <c r="I46" s="244"/>
      <c r="J46" s="244"/>
      <c r="K46" s="244"/>
      <c r="L46" s="244"/>
      <c r="M46" s="244"/>
      <c r="N46" s="244"/>
      <c r="O46" s="244"/>
      <c r="P46" s="244"/>
      <c r="Q46" s="244"/>
      <c r="R46" s="244"/>
      <c r="S46" s="244"/>
      <c r="T46" s="244"/>
      <c r="U46" s="244"/>
      <c r="V46" s="242"/>
      <c r="W46" s="242"/>
      <c r="X46" s="242"/>
      <c r="Y46" s="272" t="s">
        <v>10</v>
      </c>
      <c r="Z46" s="272"/>
      <c r="AA46" s="272"/>
      <c r="AB46" s="272"/>
      <c r="AC46" s="272"/>
      <c r="AD46" s="64" t="s">
        <v>10</v>
      </c>
    </row>
    <row r="47" spans="4:30" s="1" customFormat="1" x14ac:dyDescent="0.25">
      <c r="D47" s="273" t="s">
        <v>209</v>
      </c>
      <c r="E47" s="273"/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73"/>
      <c r="Q47" s="273"/>
      <c r="R47" s="273"/>
      <c r="S47" s="273"/>
      <c r="T47" s="273"/>
      <c r="U47" s="273"/>
      <c r="V47" s="242"/>
      <c r="W47" s="242"/>
      <c r="X47" s="242"/>
      <c r="Y47" s="272" t="s">
        <v>10</v>
      </c>
      <c r="Z47" s="272"/>
      <c r="AA47" s="272"/>
      <c r="AB47" s="272"/>
      <c r="AC47" s="272"/>
      <c r="AD47" s="64" t="s">
        <v>10</v>
      </c>
    </row>
    <row r="48" spans="4:30" s="1" customFormat="1" x14ac:dyDescent="0.25">
      <c r="D48" s="273" t="s">
        <v>210</v>
      </c>
      <c r="E48" s="273"/>
      <c r="F48" s="273"/>
      <c r="G48" s="273"/>
      <c r="H48" s="273"/>
      <c r="I48" s="273"/>
      <c r="J48" s="273"/>
      <c r="K48" s="273"/>
      <c r="L48" s="273"/>
      <c r="M48" s="273"/>
      <c r="N48" s="273"/>
      <c r="O48" s="273"/>
      <c r="P48" s="273"/>
      <c r="Q48" s="273"/>
      <c r="R48" s="273"/>
      <c r="S48" s="273"/>
      <c r="T48" s="273"/>
      <c r="U48" s="273"/>
      <c r="V48" s="242"/>
      <c r="W48" s="242"/>
      <c r="X48" s="242"/>
      <c r="Y48" s="272" t="s">
        <v>10</v>
      </c>
      <c r="Z48" s="272"/>
      <c r="AA48" s="272"/>
      <c r="AB48" s="272"/>
      <c r="AC48" s="272"/>
      <c r="AD48" s="64" t="s">
        <v>10</v>
      </c>
    </row>
    <row r="49" spans="4:30" s="1" customFormat="1" x14ac:dyDescent="0.25">
      <c r="D49" s="244" t="s">
        <v>211</v>
      </c>
      <c r="E49" s="244"/>
      <c r="F49" s="244"/>
      <c r="G49" s="244"/>
      <c r="H49" s="244"/>
      <c r="I49" s="244"/>
      <c r="J49" s="244"/>
      <c r="K49" s="244"/>
      <c r="L49" s="244"/>
      <c r="M49" s="244"/>
      <c r="N49" s="244"/>
      <c r="O49" s="244"/>
      <c r="P49" s="244"/>
      <c r="Q49" s="244"/>
      <c r="R49" s="244"/>
      <c r="S49" s="244"/>
      <c r="T49" s="244"/>
      <c r="U49" s="244"/>
      <c r="V49" s="242"/>
      <c r="W49" s="242"/>
      <c r="X49" s="242"/>
      <c r="Y49" s="272" t="s">
        <v>10</v>
      </c>
      <c r="Z49" s="272"/>
      <c r="AA49" s="272"/>
      <c r="AB49" s="272"/>
      <c r="AC49" s="272"/>
      <c r="AD49" s="64" t="s">
        <v>10</v>
      </c>
    </row>
    <row r="50" spans="4:30" s="1" customFormat="1" x14ac:dyDescent="0.25">
      <c r="D50" s="244" t="s">
        <v>187</v>
      </c>
      <c r="E50" s="244"/>
      <c r="F50" s="244"/>
      <c r="G50" s="244"/>
      <c r="H50" s="244"/>
      <c r="I50" s="244"/>
      <c r="J50" s="244"/>
      <c r="K50" s="244"/>
      <c r="L50" s="244"/>
      <c r="M50" s="244"/>
      <c r="N50" s="244"/>
      <c r="O50" s="244"/>
      <c r="P50" s="244"/>
      <c r="Q50" s="244"/>
      <c r="R50" s="244"/>
      <c r="S50" s="244"/>
      <c r="T50" s="244"/>
      <c r="U50" s="244"/>
      <c r="V50" s="242"/>
      <c r="W50" s="242"/>
      <c r="X50" s="242"/>
      <c r="Y50" s="272" t="s">
        <v>10</v>
      </c>
      <c r="Z50" s="272"/>
      <c r="AA50" s="272"/>
      <c r="AB50" s="272"/>
      <c r="AC50" s="272"/>
      <c r="AD50" s="64" t="s">
        <v>10</v>
      </c>
    </row>
    <row r="51" spans="4:30" s="1" customFormat="1" x14ac:dyDescent="0.25">
      <c r="D51" s="244" t="s">
        <v>212</v>
      </c>
      <c r="E51" s="244"/>
      <c r="F51" s="244"/>
      <c r="G51" s="244"/>
      <c r="H51" s="244"/>
      <c r="I51" s="244"/>
      <c r="J51" s="244"/>
      <c r="K51" s="244"/>
      <c r="L51" s="244"/>
      <c r="M51" s="244"/>
      <c r="N51" s="244"/>
      <c r="O51" s="244"/>
      <c r="P51" s="244"/>
      <c r="Q51" s="244"/>
      <c r="R51" s="244"/>
      <c r="S51" s="244"/>
      <c r="T51" s="244"/>
      <c r="U51" s="244"/>
      <c r="V51" s="242"/>
      <c r="W51" s="242"/>
      <c r="X51" s="242"/>
      <c r="Y51" s="259" t="s">
        <v>10</v>
      </c>
      <c r="Z51" s="258"/>
      <c r="AA51" s="258"/>
      <c r="AB51" s="258"/>
      <c r="AC51" s="262"/>
      <c r="AD51" s="64" t="s">
        <v>10</v>
      </c>
    </row>
    <row r="52" spans="4:30" x14ac:dyDescent="0.25">
      <c r="D52" s="244" t="s">
        <v>213</v>
      </c>
      <c r="E52" s="244"/>
      <c r="F52" s="244"/>
      <c r="G52" s="244"/>
      <c r="H52" s="244"/>
      <c r="I52" s="244"/>
      <c r="J52" s="244"/>
      <c r="K52" s="244"/>
      <c r="L52" s="244"/>
      <c r="M52" s="244"/>
      <c r="N52" s="244"/>
      <c r="O52" s="244"/>
      <c r="P52" s="244"/>
      <c r="Q52" s="244"/>
      <c r="R52" s="244"/>
      <c r="S52" s="244"/>
      <c r="T52" s="244"/>
      <c r="U52" s="244"/>
      <c r="V52" s="242"/>
      <c r="W52" s="242"/>
      <c r="X52" s="242"/>
      <c r="Y52" s="257">
        <v>32820000</v>
      </c>
      <c r="Z52" s="258"/>
      <c r="AA52" s="258"/>
      <c r="AB52" s="258"/>
      <c r="AC52" s="48"/>
      <c r="AD52" s="64" t="s">
        <v>10</v>
      </c>
    </row>
    <row r="53" spans="4:30" x14ac:dyDescent="0.25">
      <c r="D53" s="244" t="s">
        <v>202</v>
      </c>
      <c r="E53" s="244"/>
      <c r="F53" s="244"/>
      <c r="G53" s="244"/>
      <c r="H53" s="244"/>
      <c r="I53" s="244"/>
      <c r="J53" s="244"/>
      <c r="K53" s="244"/>
      <c r="L53" s="244"/>
      <c r="M53" s="244"/>
      <c r="N53" s="244"/>
      <c r="O53" s="244"/>
      <c r="P53" s="244"/>
      <c r="Q53" s="244"/>
      <c r="R53" s="244"/>
      <c r="S53" s="244"/>
      <c r="T53" s="244"/>
      <c r="U53" s="244"/>
      <c r="V53" s="242"/>
      <c r="W53" s="242"/>
      <c r="X53" s="242"/>
      <c r="Y53" s="259" t="s">
        <v>10</v>
      </c>
      <c r="Z53" s="258"/>
      <c r="AA53" s="258"/>
      <c r="AB53" s="258"/>
      <c r="AC53" s="48"/>
      <c r="AD53" s="64" t="s">
        <v>10</v>
      </c>
    </row>
    <row r="54" spans="4:30" x14ac:dyDescent="0.25">
      <c r="D54" s="244" t="s">
        <v>214</v>
      </c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2"/>
      <c r="W54" s="242"/>
      <c r="X54" s="242"/>
      <c r="Y54" s="257">
        <v>70000000</v>
      </c>
      <c r="Z54" s="258"/>
      <c r="AA54" s="258"/>
      <c r="AB54" s="258"/>
      <c r="AC54" s="48"/>
      <c r="AD54" s="64">
        <v>60000000</v>
      </c>
    </row>
    <row r="55" spans="4:30" ht="15" customHeight="1" x14ac:dyDescent="0.25">
      <c r="D55" s="245" t="s">
        <v>215</v>
      </c>
      <c r="E55" s="245"/>
      <c r="F55" s="245"/>
      <c r="G55" s="245"/>
      <c r="H55" s="245"/>
      <c r="I55" s="245"/>
      <c r="J55" s="245"/>
      <c r="K55" s="245"/>
      <c r="L55" s="245"/>
      <c r="M55" s="245"/>
      <c r="N55" s="245"/>
      <c r="O55" s="245"/>
      <c r="P55" s="245"/>
      <c r="Q55" s="245"/>
      <c r="R55" s="245"/>
      <c r="S55" s="245"/>
      <c r="T55" s="245"/>
      <c r="U55" s="245"/>
      <c r="V55" s="270"/>
      <c r="W55" s="270"/>
      <c r="X55" s="270"/>
      <c r="Y55" s="266">
        <f>Y27-Y41</f>
        <v>-105571636</v>
      </c>
      <c r="Z55" s="266"/>
      <c r="AA55" s="266"/>
      <c r="AB55" s="266"/>
      <c r="AC55" s="266"/>
      <c r="AD55" s="68">
        <f>AD27-AD41</f>
        <v>-60000000</v>
      </c>
    </row>
    <row r="56" spans="4:30" x14ac:dyDescent="0.25">
      <c r="D56" s="260" t="s">
        <v>216</v>
      </c>
      <c r="E56" s="261"/>
      <c r="F56" s="261"/>
      <c r="G56" s="261"/>
      <c r="H56" s="261"/>
      <c r="I56" s="261"/>
      <c r="J56" s="261"/>
      <c r="K56" s="261"/>
      <c r="L56" s="261"/>
      <c r="M56" s="261"/>
      <c r="N56" s="261"/>
      <c r="O56" s="261"/>
      <c r="P56" s="261"/>
      <c r="Q56" s="261"/>
      <c r="R56" s="261"/>
      <c r="S56" s="261"/>
      <c r="T56" s="261"/>
      <c r="U56" s="261"/>
      <c r="V56" s="261"/>
      <c r="W56" s="261"/>
      <c r="X56" s="261"/>
      <c r="Y56" s="261"/>
      <c r="Z56" s="261"/>
      <c r="AA56" s="261"/>
      <c r="AB56" s="261"/>
      <c r="AC56" s="261"/>
      <c r="AD56" s="261"/>
    </row>
    <row r="57" spans="4:30" x14ac:dyDescent="0.25">
      <c r="D57" s="246" t="s">
        <v>217</v>
      </c>
      <c r="E57" s="247"/>
      <c r="F57" s="247"/>
      <c r="G57" s="247"/>
      <c r="H57" s="247"/>
      <c r="I57" s="247"/>
      <c r="J57" s="247"/>
      <c r="K57" s="247"/>
      <c r="L57" s="247"/>
      <c r="M57" s="247"/>
      <c r="N57" s="247"/>
      <c r="O57" s="247"/>
      <c r="P57" s="247"/>
      <c r="Q57" s="247"/>
      <c r="R57" s="247"/>
      <c r="S57" s="247"/>
      <c r="T57" s="247"/>
      <c r="U57" s="247"/>
      <c r="V57" s="271"/>
      <c r="W57" s="271"/>
      <c r="X57" s="271"/>
      <c r="Y57" s="269">
        <f>SUM(Y59:AB62)</f>
        <v>46581105</v>
      </c>
      <c r="Z57" s="269"/>
      <c r="AA57" s="269"/>
      <c r="AB57" s="269"/>
      <c r="AC57" s="269"/>
      <c r="AD57" s="52">
        <f>SUM(AD59:AD62)</f>
        <v>17257742</v>
      </c>
    </row>
    <row r="58" spans="4:30" x14ac:dyDescent="0.25">
      <c r="D58" s="243" t="s">
        <v>110</v>
      </c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2"/>
      <c r="W58" s="242"/>
      <c r="X58" s="242"/>
      <c r="Y58" s="248"/>
      <c r="Z58" s="248"/>
      <c r="AA58" s="248"/>
      <c r="AB58" s="248"/>
      <c r="AC58" s="248"/>
      <c r="AD58" s="70"/>
    </row>
    <row r="59" spans="4:30" hidden="1" x14ac:dyDescent="0.25">
      <c r="D59" s="243" t="s">
        <v>218</v>
      </c>
      <c r="E59" s="244"/>
      <c r="F59" s="244"/>
      <c r="G59" s="244"/>
      <c r="H59" s="244"/>
      <c r="I59" s="244"/>
      <c r="J59" s="244"/>
      <c r="K59" s="244"/>
      <c r="L59" s="244"/>
      <c r="M59" s="244"/>
      <c r="N59" s="244"/>
      <c r="O59" s="244"/>
      <c r="P59" s="244"/>
      <c r="Q59" s="244"/>
      <c r="R59" s="244"/>
      <c r="S59" s="244"/>
      <c r="T59" s="244"/>
      <c r="U59" s="244"/>
      <c r="V59" s="242"/>
      <c r="W59" s="242"/>
      <c r="X59" s="242"/>
      <c r="Y59" s="259" t="s">
        <v>10</v>
      </c>
      <c r="Z59" s="258"/>
      <c r="AA59" s="258"/>
      <c r="AB59" s="258"/>
      <c r="AC59" s="53"/>
      <c r="AD59" s="71" t="s">
        <v>10</v>
      </c>
    </row>
    <row r="60" spans="4:30" hidden="1" x14ac:dyDescent="0.25">
      <c r="D60" s="243" t="s">
        <v>219</v>
      </c>
      <c r="E60" s="244"/>
      <c r="F60" s="244"/>
      <c r="G60" s="244"/>
      <c r="H60" s="244"/>
      <c r="I60" s="244"/>
      <c r="J60" s="244"/>
      <c r="K60" s="244"/>
      <c r="L60" s="244"/>
      <c r="M60" s="244"/>
      <c r="N60" s="244"/>
      <c r="O60" s="244"/>
      <c r="P60" s="244"/>
      <c r="Q60" s="244"/>
      <c r="R60" s="244"/>
      <c r="S60" s="244"/>
      <c r="T60" s="244"/>
      <c r="U60" s="244"/>
      <c r="V60" s="242"/>
      <c r="W60" s="242"/>
      <c r="X60" s="242"/>
      <c r="Y60" s="259" t="s">
        <v>10</v>
      </c>
      <c r="Z60" s="258"/>
      <c r="AA60" s="258"/>
      <c r="AB60" s="258"/>
      <c r="AC60" s="53"/>
      <c r="AD60" s="71" t="s">
        <v>10</v>
      </c>
    </row>
    <row r="61" spans="4:30" x14ac:dyDescent="0.25">
      <c r="D61" s="243" t="s">
        <v>181</v>
      </c>
      <c r="E61" s="244"/>
      <c r="F61" s="244"/>
      <c r="G61" s="244"/>
      <c r="H61" s="244"/>
      <c r="I61" s="244"/>
      <c r="J61" s="244"/>
      <c r="K61" s="244"/>
      <c r="L61" s="244"/>
      <c r="M61" s="244"/>
      <c r="N61" s="244"/>
      <c r="O61" s="244"/>
      <c r="P61" s="244"/>
      <c r="Q61" s="244"/>
      <c r="R61" s="244"/>
      <c r="S61" s="244"/>
      <c r="T61" s="244"/>
      <c r="U61" s="244"/>
      <c r="V61" s="242"/>
      <c r="W61" s="242"/>
      <c r="X61" s="242"/>
      <c r="Y61" s="257">
        <v>46581105</v>
      </c>
      <c r="Z61" s="258"/>
      <c r="AA61" s="258"/>
      <c r="AB61" s="258"/>
      <c r="AC61" s="53"/>
      <c r="AD61" s="71">
        <v>17257742</v>
      </c>
    </row>
    <row r="62" spans="4:30" hidden="1" x14ac:dyDescent="0.25">
      <c r="D62" s="243" t="s">
        <v>182</v>
      </c>
      <c r="E62" s="244"/>
      <c r="F62" s="244"/>
      <c r="G62" s="244"/>
      <c r="H62" s="244"/>
      <c r="I62" s="244"/>
      <c r="J62" s="244"/>
      <c r="K62" s="244"/>
      <c r="L62" s="244"/>
      <c r="M62" s="244"/>
      <c r="N62" s="244"/>
      <c r="O62" s="244"/>
      <c r="P62" s="244"/>
      <c r="Q62" s="244"/>
      <c r="R62" s="244"/>
      <c r="S62" s="244"/>
      <c r="T62" s="244"/>
      <c r="U62" s="244"/>
      <c r="V62" s="242"/>
      <c r="W62" s="242"/>
      <c r="X62" s="242"/>
      <c r="Y62" s="257" t="s">
        <v>10</v>
      </c>
      <c r="Z62" s="258"/>
      <c r="AA62" s="258"/>
      <c r="AB62" s="258"/>
      <c r="AC62" s="53"/>
      <c r="AD62" s="71" t="s">
        <v>10</v>
      </c>
    </row>
    <row r="63" spans="4:30" x14ac:dyDescent="0.25">
      <c r="D63" s="243" t="s">
        <v>220</v>
      </c>
      <c r="E63" s="244"/>
      <c r="F63" s="244"/>
      <c r="G63" s="244"/>
      <c r="H63" s="244"/>
      <c r="I63" s="244"/>
      <c r="J63" s="244"/>
      <c r="K63" s="244"/>
      <c r="L63" s="244"/>
      <c r="M63" s="244"/>
      <c r="N63" s="244"/>
      <c r="O63" s="244"/>
      <c r="P63" s="244"/>
      <c r="Q63" s="244"/>
      <c r="R63" s="244"/>
      <c r="S63" s="244"/>
      <c r="T63" s="244"/>
      <c r="U63" s="244"/>
      <c r="V63" s="242"/>
      <c r="W63" s="242"/>
      <c r="X63" s="255"/>
      <c r="Y63" s="249">
        <v>0</v>
      </c>
      <c r="Z63" s="250"/>
      <c r="AA63" s="250"/>
      <c r="AB63" s="250"/>
      <c r="AC63" s="251"/>
      <c r="AD63" s="72">
        <f>SUM(AD64)</f>
        <v>0</v>
      </c>
    </row>
    <row r="64" spans="4:30" hidden="1" x14ac:dyDescent="0.25">
      <c r="D64" s="243" t="s">
        <v>110</v>
      </c>
      <c r="E64" s="244"/>
      <c r="F64" s="244"/>
      <c r="G64" s="244"/>
      <c r="H64" s="244"/>
      <c r="I64" s="244"/>
      <c r="J64" s="244"/>
      <c r="K64" s="244"/>
      <c r="L64" s="244"/>
      <c r="M64" s="244"/>
      <c r="N64" s="244"/>
      <c r="O64" s="244"/>
      <c r="P64" s="244"/>
      <c r="Q64" s="244"/>
      <c r="R64" s="244"/>
      <c r="S64" s="244"/>
      <c r="T64" s="244"/>
      <c r="U64" s="244"/>
      <c r="V64" s="242"/>
      <c r="W64" s="242"/>
      <c r="X64" s="242"/>
      <c r="Y64" s="248">
        <v>0</v>
      </c>
      <c r="Z64" s="248"/>
      <c r="AA64" s="248"/>
      <c r="AB64" s="248"/>
      <c r="AC64" s="248"/>
      <c r="AD64" s="70">
        <v>0</v>
      </c>
    </row>
    <row r="65" spans="4:30" hidden="1" x14ac:dyDescent="0.25">
      <c r="D65" s="243" t="s">
        <v>221</v>
      </c>
      <c r="E65" s="244"/>
      <c r="F65" s="244"/>
      <c r="G65" s="244"/>
      <c r="H65" s="244"/>
      <c r="I65" s="244"/>
      <c r="J65" s="244"/>
      <c r="K65" s="244"/>
      <c r="L65" s="244"/>
      <c r="M65" s="244"/>
      <c r="N65" s="244"/>
      <c r="O65" s="244"/>
      <c r="P65" s="244"/>
      <c r="Q65" s="244"/>
      <c r="R65" s="244"/>
      <c r="S65" s="244"/>
      <c r="T65" s="244"/>
      <c r="U65" s="244"/>
      <c r="V65" s="242"/>
      <c r="W65" s="242"/>
      <c r="X65" s="242"/>
      <c r="Y65" s="259" t="s">
        <v>10</v>
      </c>
      <c r="Z65" s="258"/>
      <c r="AA65" s="258"/>
      <c r="AB65" s="258"/>
      <c r="AC65" s="53"/>
      <c r="AD65" s="71" t="s">
        <v>10</v>
      </c>
    </row>
    <row r="66" spans="4:30" hidden="1" x14ac:dyDescent="0.25">
      <c r="D66" s="243" t="s">
        <v>187</v>
      </c>
      <c r="E66" s="244"/>
      <c r="F66" s="244"/>
      <c r="G66" s="244"/>
      <c r="H66" s="244"/>
      <c r="I66" s="244"/>
      <c r="J66" s="244"/>
      <c r="K66" s="244"/>
      <c r="L66" s="244"/>
      <c r="M66" s="244"/>
      <c r="N66" s="244"/>
      <c r="O66" s="244"/>
      <c r="P66" s="244"/>
      <c r="Q66" s="244"/>
      <c r="R66" s="244"/>
      <c r="S66" s="244"/>
      <c r="T66" s="244"/>
      <c r="U66" s="244"/>
      <c r="V66" s="242"/>
      <c r="W66" s="242"/>
      <c r="X66" s="242"/>
      <c r="Y66" s="259" t="s">
        <v>10</v>
      </c>
      <c r="Z66" s="258"/>
      <c r="AA66" s="258"/>
      <c r="AB66" s="258"/>
      <c r="AC66" s="53"/>
      <c r="AD66" s="71" t="s">
        <v>10</v>
      </c>
    </row>
    <row r="67" spans="4:30" hidden="1" x14ac:dyDescent="0.25">
      <c r="D67" s="243" t="s">
        <v>222</v>
      </c>
      <c r="E67" s="244"/>
      <c r="F67" s="244"/>
      <c r="G67" s="244"/>
      <c r="H67" s="244"/>
      <c r="I67" s="244"/>
      <c r="J67" s="244"/>
      <c r="K67" s="244"/>
      <c r="L67" s="244"/>
      <c r="M67" s="244"/>
      <c r="N67" s="244"/>
      <c r="O67" s="244"/>
      <c r="P67" s="244"/>
      <c r="Q67" s="244"/>
      <c r="R67" s="244"/>
      <c r="S67" s="244"/>
      <c r="T67" s="244"/>
      <c r="U67" s="244"/>
      <c r="V67" s="242"/>
      <c r="W67" s="242"/>
      <c r="X67" s="242"/>
      <c r="Y67" s="259" t="s">
        <v>10</v>
      </c>
      <c r="Z67" s="258"/>
      <c r="AA67" s="258"/>
      <c r="AB67" s="258"/>
      <c r="AC67" s="53"/>
      <c r="AD67" s="71" t="s">
        <v>10</v>
      </c>
    </row>
    <row r="68" spans="4:30" hidden="1" x14ac:dyDescent="0.25">
      <c r="D68" s="243" t="s">
        <v>223</v>
      </c>
      <c r="E68" s="244"/>
      <c r="F68" s="244"/>
      <c r="G68" s="244"/>
      <c r="H68" s="244"/>
      <c r="I68" s="244"/>
      <c r="J68" s="244"/>
      <c r="K68" s="244"/>
      <c r="L68" s="244"/>
      <c r="M68" s="244"/>
      <c r="N68" s="244"/>
      <c r="O68" s="244"/>
      <c r="P68" s="244"/>
      <c r="Q68" s="244"/>
      <c r="R68" s="244"/>
      <c r="S68" s="244"/>
      <c r="T68" s="244"/>
      <c r="U68" s="244"/>
      <c r="V68" s="242"/>
      <c r="W68" s="242"/>
      <c r="X68" s="242"/>
      <c r="Y68" s="259" t="s">
        <v>10</v>
      </c>
      <c r="Z68" s="258"/>
      <c r="AA68" s="258"/>
      <c r="AB68" s="258"/>
      <c r="AC68" s="53"/>
      <c r="AD68" s="71" t="s">
        <v>10</v>
      </c>
    </row>
    <row r="69" spans="4:30" hidden="1" x14ac:dyDescent="0.25">
      <c r="D69" s="243" t="s">
        <v>224</v>
      </c>
      <c r="E69" s="244"/>
      <c r="F69" s="244"/>
      <c r="G69" s="244"/>
      <c r="H69" s="244"/>
      <c r="I69" s="244"/>
      <c r="J69" s="244"/>
      <c r="K69" s="244"/>
      <c r="L69" s="244"/>
      <c r="M69" s="244"/>
      <c r="N69" s="244"/>
      <c r="O69" s="244"/>
      <c r="P69" s="244"/>
      <c r="Q69" s="244"/>
      <c r="R69" s="244"/>
      <c r="S69" s="244"/>
      <c r="T69" s="244"/>
      <c r="U69" s="244"/>
      <c r="V69" s="242"/>
      <c r="W69" s="242"/>
      <c r="X69" s="255"/>
      <c r="Y69" s="263"/>
      <c r="Z69" s="264"/>
      <c r="AA69" s="264"/>
      <c r="AB69" s="265"/>
      <c r="AC69" s="53"/>
      <c r="AD69" s="71" t="s">
        <v>10</v>
      </c>
    </row>
    <row r="70" spans="4:30" ht="15" customHeight="1" x14ac:dyDescent="0.25">
      <c r="D70" s="243" t="s">
        <v>225</v>
      </c>
      <c r="E70" s="244"/>
      <c r="F70" s="244"/>
      <c r="G70" s="244"/>
      <c r="H70" s="244"/>
      <c r="I70" s="244"/>
      <c r="J70" s="244"/>
      <c r="K70" s="244"/>
      <c r="L70" s="244"/>
      <c r="M70" s="244"/>
      <c r="N70" s="244"/>
      <c r="O70" s="244"/>
      <c r="P70" s="244"/>
      <c r="Q70" s="244"/>
      <c r="R70" s="244"/>
      <c r="S70" s="244"/>
      <c r="T70" s="244"/>
      <c r="U70" s="244"/>
      <c r="V70" s="242"/>
      <c r="W70" s="242"/>
      <c r="X70" s="242"/>
      <c r="Y70" s="252">
        <f>Y57+Y63</f>
        <v>46581105</v>
      </c>
      <c r="Z70" s="252"/>
      <c r="AA70" s="252"/>
      <c r="AB70" s="252"/>
      <c r="AC70" s="252"/>
      <c r="AD70" s="54">
        <f>AD57-AD63</f>
        <v>17257742</v>
      </c>
    </row>
    <row r="71" spans="4:30" ht="15" customHeight="1" x14ac:dyDescent="0.25">
      <c r="D71" s="243" t="s">
        <v>226</v>
      </c>
      <c r="E71" s="244"/>
      <c r="F71" s="244"/>
      <c r="G71" s="244"/>
      <c r="H71" s="244"/>
      <c r="I71" s="244"/>
      <c r="J71" s="244"/>
      <c r="K71" s="244"/>
      <c r="L71" s="244"/>
      <c r="M71" s="244"/>
      <c r="N71" s="244"/>
      <c r="O71" s="244"/>
      <c r="P71" s="244"/>
      <c r="Q71" s="244"/>
      <c r="R71" s="244"/>
      <c r="S71" s="244"/>
      <c r="T71" s="244"/>
      <c r="U71" s="244"/>
      <c r="V71" s="242"/>
      <c r="W71" s="242"/>
      <c r="X71" s="255"/>
      <c r="Y71" s="266">
        <v>7937580</v>
      </c>
      <c r="Z71" s="266"/>
      <c r="AA71" s="266"/>
      <c r="AB71" s="266"/>
      <c r="AC71" s="266"/>
      <c r="AD71" s="72">
        <v>-89857</v>
      </c>
    </row>
    <row r="72" spans="4:30" ht="15" hidden="1" customHeight="1" x14ac:dyDescent="0.25">
      <c r="D72" s="243" t="s">
        <v>227</v>
      </c>
      <c r="E72" s="244"/>
      <c r="F72" s="244"/>
      <c r="G72" s="244"/>
      <c r="H72" s="244"/>
      <c r="I72" s="244"/>
      <c r="J72" s="244"/>
      <c r="K72" s="244"/>
      <c r="L72" s="244"/>
      <c r="M72" s="244"/>
      <c r="N72" s="244"/>
      <c r="O72" s="244"/>
      <c r="P72" s="244"/>
      <c r="Q72" s="244"/>
      <c r="R72" s="244"/>
      <c r="S72" s="244"/>
      <c r="T72" s="244"/>
      <c r="U72" s="244"/>
      <c r="V72" s="242"/>
      <c r="W72" s="242"/>
      <c r="X72" s="255"/>
      <c r="Y72" s="321" t="s">
        <v>10</v>
      </c>
      <c r="Z72" s="322"/>
      <c r="AA72" s="322"/>
      <c r="AB72" s="322"/>
      <c r="AC72" s="96"/>
      <c r="AD72" s="319" t="s">
        <v>10</v>
      </c>
    </row>
    <row r="73" spans="4:30" ht="15" customHeight="1" x14ac:dyDescent="0.25">
      <c r="D73" s="243" t="s">
        <v>228</v>
      </c>
      <c r="E73" s="244"/>
      <c r="F73" s="244"/>
      <c r="G73" s="244"/>
      <c r="H73" s="244"/>
      <c r="I73" s="244"/>
      <c r="J73" s="244"/>
      <c r="K73" s="244"/>
      <c r="L73" s="244"/>
      <c r="M73" s="244"/>
      <c r="N73" s="244"/>
      <c r="O73" s="244"/>
      <c r="P73" s="244"/>
      <c r="Q73" s="244"/>
      <c r="R73" s="244"/>
      <c r="S73" s="244"/>
      <c r="T73" s="244"/>
      <c r="U73" s="244"/>
      <c r="V73" s="242"/>
      <c r="W73" s="242"/>
      <c r="X73" s="255"/>
      <c r="Y73" s="266">
        <f>Y25+Y55+Y71+Y70</f>
        <v>287045504</v>
      </c>
      <c r="Z73" s="266"/>
      <c r="AA73" s="266"/>
      <c r="AB73" s="266"/>
      <c r="AC73" s="266"/>
      <c r="AD73" s="320">
        <f>AD25+AD55+AD70+AD71</f>
        <v>-340908019.80999994</v>
      </c>
    </row>
    <row r="74" spans="4:30" ht="15" customHeight="1" x14ac:dyDescent="0.25">
      <c r="D74" s="243" t="s">
        <v>229</v>
      </c>
      <c r="E74" s="244"/>
      <c r="F74" s="244"/>
      <c r="G74" s="244"/>
      <c r="H74" s="244"/>
      <c r="I74" s="244"/>
      <c r="J74" s="244"/>
      <c r="K74" s="244"/>
      <c r="L74" s="244"/>
      <c r="M74" s="244"/>
      <c r="N74" s="244"/>
      <c r="O74" s="244"/>
      <c r="P74" s="244"/>
      <c r="Q74" s="244"/>
      <c r="R74" s="244"/>
      <c r="S74" s="244"/>
      <c r="T74" s="244"/>
      <c r="U74" s="244"/>
      <c r="V74" s="242"/>
      <c r="W74" s="242"/>
      <c r="X74" s="242"/>
      <c r="Y74" s="248">
        <v>624965623</v>
      </c>
      <c r="Z74" s="248"/>
      <c r="AA74" s="248"/>
      <c r="AB74" s="248"/>
      <c r="AC74" s="248"/>
      <c r="AD74" s="73">
        <v>657346593.13999999</v>
      </c>
    </row>
    <row r="75" spans="4:30" ht="15" customHeight="1" x14ac:dyDescent="0.25">
      <c r="D75" s="267" t="s">
        <v>230</v>
      </c>
      <c r="E75" s="268"/>
      <c r="F75" s="268"/>
      <c r="G75" s="268"/>
      <c r="H75" s="268"/>
      <c r="I75" s="268"/>
      <c r="J75" s="268"/>
      <c r="K75" s="268"/>
      <c r="L75" s="268"/>
      <c r="M75" s="268"/>
      <c r="N75" s="268"/>
      <c r="O75" s="268"/>
      <c r="P75" s="268"/>
      <c r="Q75" s="268"/>
      <c r="R75" s="268"/>
      <c r="S75" s="268"/>
      <c r="T75" s="268"/>
      <c r="U75" s="268"/>
      <c r="V75" s="256"/>
      <c r="W75" s="256"/>
      <c r="X75" s="256"/>
      <c r="Y75" s="254">
        <f>Y73+Y74</f>
        <v>912011127</v>
      </c>
      <c r="Z75" s="254"/>
      <c r="AA75" s="254"/>
      <c r="AB75" s="254"/>
      <c r="AC75" s="254"/>
      <c r="AD75" s="52">
        <f>AD73+AD74</f>
        <v>316438573.33000004</v>
      </c>
    </row>
    <row r="76" spans="4:30" x14ac:dyDescent="0.25">
      <c r="AB76" s="48">
        <f>ББ!I8-ДДС!Y75</f>
        <v>-1.3700000047683716</v>
      </c>
    </row>
    <row r="79" spans="4:30" x14ac:dyDescent="0.25">
      <c r="D79" s="24" t="s">
        <v>83</v>
      </c>
      <c r="E79" s="24"/>
      <c r="F79" s="24"/>
      <c r="G79" s="24"/>
      <c r="I79" s="253" t="s">
        <v>84</v>
      </c>
      <c r="J79" s="253"/>
      <c r="K79" s="253"/>
      <c r="P79" s="1" t="s">
        <v>241</v>
      </c>
    </row>
    <row r="80" spans="4:30" x14ac:dyDescent="0.25">
      <c r="I80" s="317" t="s">
        <v>85</v>
      </c>
      <c r="J80" s="317"/>
      <c r="K80" s="317"/>
      <c r="Q80" s="98" t="s">
        <v>86</v>
      </c>
    </row>
    <row r="82" spans="4:18" x14ac:dyDescent="0.25">
      <c r="R82" s="9"/>
    </row>
    <row r="83" spans="4:18" x14ac:dyDescent="0.25">
      <c r="D83" s="24" t="s">
        <v>87</v>
      </c>
      <c r="E83" s="24"/>
      <c r="F83" s="24"/>
      <c r="G83" s="24"/>
      <c r="I83" s="127" t="s">
        <v>239</v>
      </c>
      <c r="J83" s="253"/>
      <c r="K83" s="253"/>
      <c r="P83" s="1" t="s">
        <v>241</v>
      </c>
      <c r="Q83" s="9"/>
    </row>
    <row r="84" spans="4:18" x14ac:dyDescent="0.25">
      <c r="I84" s="317" t="s">
        <v>85</v>
      </c>
      <c r="J84" s="317"/>
      <c r="K84" s="317"/>
      <c r="Q84" s="98" t="s">
        <v>86</v>
      </c>
    </row>
  </sheetData>
  <mergeCells count="205">
    <mergeCell ref="D2:AD2"/>
    <mergeCell ref="D9:X9"/>
    <mergeCell ref="D10:U10"/>
    <mergeCell ref="V10:X10"/>
    <mergeCell ref="Y10:AC10"/>
    <mergeCell ref="D6:U6"/>
    <mergeCell ref="V6:X6"/>
    <mergeCell ref="Y6:AC6"/>
    <mergeCell ref="D7:AD7"/>
    <mergeCell ref="D8:U8"/>
    <mergeCell ref="V8:X8"/>
    <mergeCell ref="Y8:AC8"/>
    <mergeCell ref="G3:AD3"/>
    <mergeCell ref="D5:U5"/>
    <mergeCell ref="V5:X5"/>
    <mergeCell ref="Y5:AC5"/>
    <mergeCell ref="D12:U12"/>
    <mergeCell ref="V12:X12"/>
    <mergeCell ref="Y12:AC12"/>
    <mergeCell ref="D13:U13"/>
    <mergeCell ref="V13:X13"/>
    <mergeCell ref="Y13:AC13"/>
    <mergeCell ref="D11:U11"/>
    <mergeCell ref="V11:X11"/>
    <mergeCell ref="Y11:AC11"/>
    <mergeCell ref="D16:U16"/>
    <mergeCell ref="V16:X16"/>
    <mergeCell ref="Y16:AC16"/>
    <mergeCell ref="D17:U17"/>
    <mergeCell ref="D18:U18"/>
    <mergeCell ref="V18:X18"/>
    <mergeCell ref="Y18:AC18"/>
    <mergeCell ref="D14:U14"/>
    <mergeCell ref="V14:X14"/>
    <mergeCell ref="Y14:AC14"/>
    <mergeCell ref="D15:U15"/>
    <mergeCell ref="V15:X15"/>
    <mergeCell ref="Y15:AC15"/>
    <mergeCell ref="D21:U21"/>
    <mergeCell ref="V21:X21"/>
    <mergeCell ref="Y21:AC21"/>
    <mergeCell ref="D22:U22"/>
    <mergeCell ref="V22:X22"/>
    <mergeCell ref="Y22:AC22"/>
    <mergeCell ref="D19:U19"/>
    <mergeCell ref="V19:X19"/>
    <mergeCell ref="Y19:AC19"/>
    <mergeCell ref="D20:U20"/>
    <mergeCell ref="V20:X20"/>
    <mergeCell ref="Y20:AC20"/>
    <mergeCell ref="D25:U25"/>
    <mergeCell ref="V25:X25"/>
    <mergeCell ref="Y25:AC25"/>
    <mergeCell ref="D26:AD26"/>
    <mergeCell ref="D27:U27"/>
    <mergeCell ref="V27:X27"/>
    <mergeCell ref="Y27:AC27"/>
    <mergeCell ref="D23:U23"/>
    <mergeCell ref="V23:X23"/>
    <mergeCell ref="Y23:AC23"/>
    <mergeCell ref="D24:U24"/>
    <mergeCell ref="V24:X24"/>
    <mergeCell ref="Y24:AC24"/>
    <mergeCell ref="D31:U31"/>
    <mergeCell ref="V31:X31"/>
    <mergeCell ref="Y31:AC31"/>
    <mergeCell ref="D32:U32"/>
    <mergeCell ref="V32:X32"/>
    <mergeCell ref="Y32:AC32"/>
    <mergeCell ref="D28:U28"/>
    <mergeCell ref="Y28:AC28"/>
    <mergeCell ref="D29:U29"/>
    <mergeCell ref="V29:X29"/>
    <mergeCell ref="Y29:AC29"/>
    <mergeCell ref="D30:U30"/>
    <mergeCell ref="V30:X30"/>
    <mergeCell ref="Y30:AC30"/>
    <mergeCell ref="D35:U35"/>
    <mergeCell ref="V35:X35"/>
    <mergeCell ref="Y35:AC35"/>
    <mergeCell ref="D36:U36"/>
    <mergeCell ref="V36:X36"/>
    <mergeCell ref="Y36:AC36"/>
    <mergeCell ref="D33:U33"/>
    <mergeCell ref="V33:X33"/>
    <mergeCell ref="Y33:AC33"/>
    <mergeCell ref="D34:U34"/>
    <mergeCell ref="V34:X34"/>
    <mergeCell ref="Y34:AC34"/>
    <mergeCell ref="D39:U39"/>
    <mergeCell ref="V39:X39"/>
    <mergeCell ref="Y39:AC39"/>
    <mergeCell ref="D40:U40"/>
    <mergeCell ref="V40:X40"/>
    <mergeCell ref="Y40:AC40"/>
    <mergeCell ref="D37:U37"/>
    <mergeCell ref="V37:X37"/>
    <mergeCell ref="Y37:AC37"/>
    <mergeCell ref="D38:U38"/>
    <mergeCell ref="V38:X38"/>
    <mergeCell ref="Y38:AC38"/>
    <mergeCell ref="D44:U44"/>
    <mergeCell ref="V44:X44"/>
    <mergeCell ref="Y44:AC44"/>
    <mergeCell ref="D45:U45"/>
    <mergeCell ref="V45:X45"/>
    <mergeCell ref="Y45:AC45"/>
    <mergeCell ref="D41:U41"/>
    <mergeCell ref="V41:X41"/>
    <mergeCell ref="Y41:AC41"/>
    <mergeCell ref="D42:U42"/>
    <mergeCell ref="Y42:AC42"/>
    <mergeCell ref="D43:U43"/>
    <mergeCell ref="V43:X43"/>
    <mergeCell ref="Y43:AC43"/>
    <mergeCell ref="V52:X52"/>
    <mergeCell ref="V53:X53"/>
    <mergeCell ref="V54:X54"/>
    <mergeCell ref="V55:X55"/>
    <mergeCell ref="V57:X57"/>
    <mergeCell ref="D46:U46"/>
    <mergeCell ref="V46:X46"/>
    <mergeCell ref="Y46:AC46"/>
    <mergeCell ref="D47:U47"/>
    <mergeCell ref="V47:X47"/>
    <mergeCell ref="Y47:AC47"/>
    <mergeCell ref="D50:U50"/>
    <mergeCell ref="V50:X50"/>
    <mergeCell ref="Y50:AC50"/>
    <mergeCell ref="D48:U48"/>
    <mergeCell ref="V48:X48"/>
    <mergeCell ref="Y48:AC48"/>
    <mergeCell ref="D49:U49"/>
    <mergeCell ref="V49:X49"/>
    <mergeCell ref="Y49:AC49"/>
    <mergeCell ref="Y52:AB52"/>
    <mergeCell ref="Y53:AB53"/>
    <mergeCell ref="Y54:AB54"/>
    <mergeCell ref="D56:AD56"/>
    <mergeCell ref="Y51:AC51"/>
    <mergeCell ref="Y59:AB59"/>
    <mergeCell ref="Y60:AB60"/>
    <mergeCell ref="Y61:AB61"/>
    <mergeCell ref="Y62:AB62"/>
    <mergeCell ref="Y65:AB65"/>
    <mergeCell ref="Y66:AB66"/>
    <mergeCell ref="Y67:AB67"/>
    <mergeCell ref="Y68:AB68"/>
    <mergeCell ref="Y69:AB69"/>
    <mergeCell ref="Y72:AB72"/>
    <mergeCell ref="Y55:AC55"/>
    <mergeCell ref="I79:K79"/>
    <mergeCell ref="D72:U72"/>
    <mergeCell ref="D73:U73"/>
    <mergeCell ref="D74:U74"/>
    <mergeCell ref="D75:U75"/>
    <mergeCell ref="Y57:AC57"/>
    <mergeCell ref="V51:X51"/>
    <mergeCell ref="Y58:AC58"/>
    <mergeCell ref="Y63:AC63"/>
    <mergeCell ref="Y64:AC64"/>
    <mergeCell ref="Y70:AC70"/>
    <mergeCell ref="Y71:AC71"/>
    <mergeCell ref="Y73:AC73"/>
    <mergeCell ref="I83:K83"/>
    <mergeCell ref="Y74:AC74"/>
    <mergeCell ref="Y75:AC75"/>
    <mergeCell ref="V69:X69"/>
    <mergeCell ref="V70:X70"/>
    <mergeCell ref="V71:X71"/>
    <mergeCell ref="V72:X72"/>
    <mergeCell ref="V73:X73"/>
    <mergeCell ref="V74:X74"/>
    <mergeCell ref="V75:X75"/>
    <mergeCell ref="D69:U69"/>
    <mergeCell ref="D70:U70"/>
    <mergeCell ref="D71:U71"/>
    <mergeCell ref="V60:X60"/>
    <mergeCell ref="V61:X61"/>
    <mergeCell ref="V62:X62"/>
    <mergeCell ref="V63:X63"/>
    <mergeCell ref="V58:X58"/>
    <mergeCell ref="V59:X59"/>
    <mergeCell ref="V64:X64"/>
    <mergeCell ref="V65:X65"/>
    <mergeCell ref="V66:X66"/>
    <mergeCell ref="V67:X67"/>
    <mergeCell ref="D68:U68"/>
    <mergeCell ref="D51:U51"/>
    <mergeCell ref="D52:U52"/>
    <mergeCell ref="D53:U53"/>
    <mergeCell ref="D54:U54"/>
    <mergeCell ref="D55:U55"/>
    <mergeCell ref="D57:U57"/>
    <mergeCell ref="D58:U58"/>
    <mergeCell ref="D59:U59"/>
    <mergeCell ref="D60:U60"/>
    <mergeCell ref="D61:U61"/>
    <mergeCell ref="D62:U62"/>
    <mergeCell ref="D63:U63"/>
    <mergeCell ref="D64:U64"/>
    <mergeCell ref="D65:U65"/>
    <mergeCell ref="D66:U66"/>
    <mergeCell ref="D67:U67"/>
    <mergeCell ref="V68:X68"/>
  </mergeCells>
  <pageMargins left="0.31496062992125984" right="0.31496062992125984" top="0.74803149606299213" bottom="0.74803149606299213" header="0.31496062992125984" footer="0.31496062992125984"/>
  <pageSetup paperSize="9" scale="8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ББ</vt:lpstr>
      <vt:lpstr>ОПУ</vt:lpstr>
      <vt:lpstr>ОСК</vt:lpstr>
      <vt:lpstr>ДДС</vt:lpstr>
      <vt:lpstr>ОПУ!Область_печати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2022-11-07T06:04:06Z</dcterms:modified>
</cp:coreProperties>
</file>