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EE4C84C7-174C-4AAF-A229-D96100565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Б" sheetId="1" r:id="rId1"/>
    <sheet name="ОПУ" sheetId="3" r:id="rId2"/>
    <sheet name="ОСК" sheetId="5" r:id="rId3"/>
    <sheet name="ДДС" sheetId="9" r:id="rId4"/>
  </sheets>
  <definedNames>
    <definedName name="_xlnm.Print_Area" localSheetId="1">ОПУ!$A$1:$AG$66</definedName>
  </definedNames>
  <calcPr calcId="191029"/>
</workbook>
</file>

<file path=xl/calcChain.xml><?xml version="1.0" encoding="utf-8"?>
<calcChain xmlns="http://schemas.openxmlformats.org/spreadsheetml/2006/main">
  <c r="Z46" i="3" l="1"/>
  <c r="Z43" i="3"/>
  <c r="Z45" i="3" s="1"/>
  <c r="Z49" i="3" s="1"/>
  <c r="Z24" i="3"/>
  <c r="Z9" i="3"/>
  <c r="Z12" i="3" s="1"/>
  <c r="Z18" i="3" s="1"/>
  <c r="Z20" i="3" s="1"/>
  <c r="Z22" i="3" s="1"/>
  <c r="Z23" i="3" s="1"/>
  <c r="Y72" i="9" l="1"/>
  <c r="AD27" i="9"/>
  <c r="AD16" i="9"/>
  <c r="AW42" i="5" l="1"/>
  <c r="AV42" i="5"/>
  <c r="AN42" i="5"/>
  <c r="AV40" i="5"/>
  <c r="AH45" i="3"/>
  <c r="AN71" i="5"/>
  <c r="AW71" i="5" s="1"/>
  <c r="R24" i="3"/>
  <c r="AN10" i="5"/>
  <c r="R46" i="3"/>
  <c r="Y75" i="9"/>
  <c r="AD41" i="9" l="1"/>
  <c r="I43" i="1" l="1"/>
  <c r="I21" i="1"/>
  <c r="Y27" i="9" l="1"/>
  <c r="J76" i="1"/>
  <c r="J61" i="1"/>
  <c r="AV44" i="5"/>
  <c r="AV43" i="5" s="1"/>
  <c r="AV72" i="5" s="1"/>
  <c r="AV73" i="5" l="1"/>
  <c r="Y8" i="9"/>
  <c r="Y16" i="9"/>
  <c r="P40" i="5"/>
  <c r="Y64" i="9"/>
  <c r="AD58" i="9"/>
  <c r="AD71" i="9" s="1"/>
  <c r="Y58" i="9"/>
  <c r="I76" i="1"/>
  <c r="J84" i="1"/>
  <c r="I84" i="1"/>
  <c r="I86" i="1" s="1"/>
  <c r="J86" i="1" l="1"/>
  <c r="J87" i="1" s="1"/>
  <c r="P42" i="5"/>
  <c r="Y71" i="9"/>
  <c r="P72" i="5" l="1"/>
  <c r="AN11" i="5"/>
  <c r="AN40" i="5" s="1"/>
  <c r="AW40" i="5" s="1"/>
  <c r="AZ40" i="5" s="1"/>
  <c r="AW12" i="5"/>
  <c r="AW10" i="5"/>
  <c r="AW8" i="5"/>
  <c r="AW11" i="5" l="1"/>
  <c r="J43" i="1" l="1"/>
  <c r="J21" i="1"/>
  <c r="J44" i="1" l="1"/>
  <c r="J88" i="1" s="1"/>
  <c r="I44" i="1"/>
  <c r="R9" i="3" l="1"/>
  <c r="R12" i="3" s="1"/>
  <c r="R18" i="3" l="1"/>
  <c r="R20" i="3" s="1"/>
  <c r="R22" i="3" s="1"/>
  <c r="AD56" i="9"/>
  <c r="AD8" i="9"/>
  <c r="R23" i="3" l="1"/>
  <c r="AN44" i="5" s="1"/>
  <c r="AN43" i="5" s="1"/>
  <c r="R43" i="3"/>
  <c r="R45" i="3" s="1"/>
  <c r="AD25" i="9"/>
  <c r="AD74" i="9" s="1"/>
  <c r="AD76" i="9" s="1"/>
  <c r="Y25" i="9"/>
  <c r="AN72" i="5" l="1"/>
  <c r="AW72" i="5" s="1"/>
  <c r="AX73" i="5" s="1"/>
  <c r="AW44" i="5"/>
  <c r="AW43" i="5" s="1"/>
  <c r="R49" i="3"/>
  <c r="Y41" i="9" l="1"/>
  <c r="Y56" i="9" s="1"/>
  <c r="Y74" i="9" s="1"/>
  <c r="Y76" i="9" s="1"/>
  <c r="AB77" i="9" s="1"/>
  <c r="I61" i="1" l="1"/>
  <c r="I87" i="1" s="1"/>
  <c r="I88" i="1" s="1"/>
</calcChain>
</file>

<file path=xl/sharedStrings.xml><?xml version="1.0" encoding="utf-8"?>
<sst xmlns="http://schemas.openxmlformats.org/spreadsheetml/2006/main" count="855" uniqueCount="242">
  <si>
    <t>Активы</t>
  </si>
  <si>
    <t>Код
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</si>
  <si>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</si>
  <si>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</si>
  <si>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</si>
  <si>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</si>
  <si>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</si>
  <si>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</si>
  <si>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</si>
  <si>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</si>
  <si>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</si>
  <si>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</si>
  <si>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</si>
  <si>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</si>
  <si>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</si>
  <si>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</si>
  <si>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</si>
  <si>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</si>
  <si>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</si>
  <si>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</si>
  <si>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</si>
  <si>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</si>
  <si>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</si>
  <si>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</si>
  <si>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</si>
  <si>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</si>
  <si>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</si>
  <si>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</si>
  <si>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</si>
  <si>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</si>
  <si>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</si>
  <si>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</si>
  <si>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</si>
  <si>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</si>
  <si>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</si>
  <si>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</si>
  <si>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</si>
  <si>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</si>
  <si>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</si>
  <si>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</si>
  <si>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</si>
  <si>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</si>
  <si>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</si>
  <si>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</si>
  <si>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</si>
  <si>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</si>
  <si>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</si>
  <si>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</si>
  <si>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</si>
  <si>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</si>
  <si>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</si>
  <si>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</si>
  <si>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</si>
  <si>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</si>
  <si>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</si>
  <si>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</si>
  <si>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</si>
  <si>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</si>
  <si>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</si>
  <si>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</si>
  <si>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</si>
  <si>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</si>
  <si>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</si>
  <si>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</si>
  <si>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</si>
  <si>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</si>
  <si>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</si>
  <si>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</si>
  <si>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</si>
  <si>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</si>
  <si>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</si>
  <si>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</si>
  <si>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</si>
  <si>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</si>
  <si>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</si>
  <si>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</si>
  <si>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</si>
  <si>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</si>
  <si>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</si>
  <si>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</si>
  <si>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</si>
  <si>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</si>
  <si>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</si>
  <si>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</si>
  <si>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</si>
  <si>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</si>
  <si>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</si>
  <si>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</si>
  <si>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</si>
  <si>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Глашева А. С.</t>
  </si>
  <si>
    <t>Место печати</t>
  </si>
  <si>
    <t>(при наличии)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</si>
  <si>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</si>
  <si>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</si>
  <si>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</si>
  <si>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</si>
  <si>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</si>
  <si>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</si>
  <si>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</si>
  <si>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</si>
  <si>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</si>
  <si>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</si>
  <si>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</si>
  <si>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</si>
  <si>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</si>
  <si>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</si>
  <si>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</si>
  <si>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</si>
  <si>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</si>
  <si>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</si>
  <si>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</si>
  <si>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</si>
  <si>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</si>
  <si>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</si>
  <si>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</si>
  <si>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</si>
  <si>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</si>
  <si>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</si>
  <si>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</si>
  <si>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</si>
  <si>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</si>
  <si>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</si>
  <si>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</si>
  <si>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</si>
  <si>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</si>
  <si>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</si>
  <si>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</si>
  <si>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</si>
  <si>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</si>
  <si>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</si>
  <si>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</si>
  <si>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</si>
  <si>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</si>
  <si>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</si>
  <si>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</si>
  <si>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</si>
  <si>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</si>
  <si>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</si>
  <si>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</si>
  <si>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</si>
  <si>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</si>
  <si>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</si>
  <si>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</si>
  <si>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</si>
  <si>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</si>
  <si>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</si>
  <si>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</si>
  <si>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</si>
  <si>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</si>
  <si>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</si>
  <si>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</si>
  <si>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</si>
  <si>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</si>
  <si>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</si>
  <si>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</si>
  <si>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</si>
  <si>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</si>
  <si>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</si>
  <si>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</si>
  <si>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</si>
  <si>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</si>
  <si>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</si>
  <si>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</si>
  <si>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</si>
  <si>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</si>
  <si>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</si>
  <si>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</si>
  <si>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</si>
  <si>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</si>
  <si>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</si>
  <si>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</si>
  <si>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</si>
  <si>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</si>
  <si>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</si>
  <si>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</si>
  <si>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</si>
  <si>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</si>
  <si>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</si>
  <si>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</si>
  <si>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</si>
  <si>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</si>
  <si>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</si>
  <si>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</si>
  <si>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</si>
  <si>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</si>
  <si>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</si>
  <si>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</si>
  <si>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</si>
  <si>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</si>
  <si>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</si>
  <si>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</si>
  <si>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</si>
  <si>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</si>
  <si>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</si>
  <si>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</si>
  <si>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</si>
  <si>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</si>
  <si>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</si>
  <si>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</si>
  <si>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</si>
  <si>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</si>
  <si>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</si>
  <si>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</si>
  <si>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</si>
  <si>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</si>
  <si>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</si>
  <si>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</si>
  <si>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</si>
  <si>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</si>
  <si>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</si>
  <si>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</si>
  <si>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</si>
  <si>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</si>
  <si>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</si>
  <si>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</si>
  <si>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</si>
  <si>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</si>
  <si>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</si>
  <si>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</si>
  <si>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</si>
  <si>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</si>
  <si>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</si>
  <si>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</si>
  <si>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</si>
  <si>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</si>
  <si>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</si>
  <si>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</si>
  <si>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</si>
  <si>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</si>
  <si>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</si>
  <si>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</si>
  <si>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</si>
  <si>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</si>
  <si>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</si>
  <si>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</si>
  <si>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</si>
  <si>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</si>
  <si>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АО «Товарная Биржа «Каспий»
КОНСОЛИДИРОВАННЫЙ ОТЧЕТ О ФИНАНСОВОМ ПОЛОЖЕНИИ по состоянию 30 июня 2021 г.</t>
  </si>
  <si>
    <t>АО «Товарная Биржа «Каспий»
КОНСОЛИДИРОВАННЫЙ ОТЧЕТ О ПРИБЫЛЯХ И УБЫТКАХ за период, закончившийся 30 июня 2021 г.</t>
  </si>
  <si>
    <t>АО «Товарная Биржа «Каспий»
КОНСОЛИДИРОВАННЫЙ ОТЧЕТ ОБ ИЗМЕНЕНИЯХ В КАПИТАЛЕ за период, закончившийся 30 июня 2021 г.</t>
  </si>
  <si>
    <t>Сальдо на 30 июня отчетного года (строка 500 + строка 600 + строка 700 + строка 719)</t>
  </si>
  <si>
    <t>АО «Товарная Биржа «Каспий»
КОНСОЛИДИРОВАННЫЙ ОТЧЕТ О ДВИЖЕНИИ ДЕНЕЖНЫХ СРЕДСТВ за период, закончившийся 30 июня 2021 г.
 (Прямой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</si>
</sst>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#,##0,"/>
    <numFmt numFmtId="166" formatCode="[=0]&quot;&quot;;General"/>
    <numFmt numFmtId="167" formatCode="#,##0.00,"/>
    <numFmt numFmtId="168" formatCode="_-* #,##0\ _₽_-;\-* #,##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9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10" fillId="0" borderId="3" xfId="0" applyFont="1" applyBorder="1" applyAlignment="1">
      <alignment horizontal="center" vertical="top"/>
    </xf>
    <xf numFmtId="165" fontId="5" fillId="0" borderId="3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top"/>
    </xf>
    <xf numFmtId="165" fontId="0" fillId="0" borderId="0" xfId="0" applyNumberFormat="1" applyAlignment="1">
      <alignment horizontal="left"/>
    </xf>
    <xf numFmtId="165" fontId="2" fillId="0" borderId="3" xfId="0" applyNumberFormat="1" applyFont="1" applyBorder="1" applyAlignment="1">
      <alignment horizontal="center" vertical="top" wrapText="1"/>
    </xf>
    <xf numFmtId="165" fontId="0" fillId="0" borderId="4" xfId="0" applyNumberFormat="1" applyBorder="1" applyAlignment="1">
      <alignment horizontal="left" vertical="top"/>
    </xf>
    <xf numFmtId="165" fontId="0" fillId="0" borderId="4" xfId="0" applyNumberFormat="1" applyBorder="1" applyAlignment="1">
      <alignment horizontal="left"/>
    </xf>
    <xf numFmtId="165" fontId="10" fillId="0" borderId="34" xfId="0" applyNumberFormat="1" applyFont="1" applyBorder="1" applyAlignment="1">
      <alignment horizontal="right" vertical="center"/>
    </xf>
    <xf numFmtId="165" fontId="0" fillId="0" borderId="0" xfId="0" applyNumberFormat="1" applyBorder="1" applyAlignment="1">
      <alignment horizontal="left"/>
    </xf>
    <xf numFmtId="165" fontId="10" fillId="0" borderId="37" xfId="0" applyNumberFormat="1" applyFont="1" applyBorder="1" applyAlignment="1">
      <alignment horizontal="right" vertical="center"/>
    </xf>
    <xf numFmtId="165" fontId="5" fillId="2" borderId="3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5" fillId="2" borderId="5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165" fontId="2" fillId="2" borderId="3" xfId="0" applyNumberFormat="1" applyFont="1" applyFill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5" fillId="0" borderId="59" xfId="0" applyNumberFormat="1" applyFont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vertical="center"/>
    </xf>
    <xf numFmtId="165" fontId="0" fillId="0" borderId="0" xfId="0" applyNumberFormat="1"/>
    <xf numFmtId="165" fontId="2" fillId="2" borderId="3" xfId="0" applyNumberFormat="1" applyFont="1" applyFill="1" applyBorder="1" applyAlignment="1">
      <alignment horizontal="right" vertical="center"/>
    </xf>
    <xf numFmtId="165" fontId="10" fillId="0" borderId="6" xfId="1" applyNumberFormat="1" applyFont="1" applyBorder="1" applyAlignment="1">
      <alignment horizontal="right" vertical="center"/>
    </xf>
    <xf numFmtId="168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5" fontId="10" fillId="0" borderId="3" xfId="1" applyNumberFormat="1" applyFont="1" applyBorder="1" applyAlignment="1">
      <alignment horizontal="right" vertical="center"/>
    </xf>
    <xf numFmtId="165" fontId="9" fillId="0" borderId="3" xfId="1" applyNumberFormat="1" applyFont="1" applyBorder="1" applyAlignment="1">
      <alignment horizontal="right" vertical="top"/>
    </xf>
    <xf numFmtId="165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5" fontId="2" fillId="2" borderId="4" xfId="0" applyNumberFormat="1" applyFont="1" applyFill="1" applyBorder="1" applyAlignment="1">
      <alignment horizontal="right" vertical="center"/>
    </xf>
    <xf numFmtId="165" fontId="2" fillId="0" borderId="36" xfId="0" applyNumberFormat="1" applyFont="1" applyBorder="1" applyAlignment="1">
      <alignment horizontal="right" vertical="top"/>
    </xf>
    <xf numFmtId="165" fontId="2" fillId="2" borderId="36" xfId="0" applyNumberFormat="1" applyFont="1" applyFill="1" applyBorder="1" applyAlignment="1">
      <alignment horizontal="right" vertical="center"/>
    </xf>
    <xf numFmtId="165" fontId="5" fillId="0" borderId="42" xfId="0" applyNumberFormat="1" applyFont="1" applyBorder="1" applyAlignment="1">
      <alignment horizontal="right" vertical="center"/>
    </xf>
    <xf numFmtId="165" fontId="5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65" fontId="10" fillId="0" borderId="15" xfId="0" applyNumberFormat="1" applyFont="1" applyBorder="1" applyAlignment="1">
      <alignment horizontal="right" vertical="center" wrapText="1"/>
    </xf>
    <xf numFmtId="165" fontId="10" fillId="0" borderId="19" xfId="0" applyNumberFormat="1" applyFont="1" applyBorder="1" applyAlignment="1">
      <alignment horizontal="right" vertical="center" wrapText="1"/>
    </xf>
    <xf numFmtId="165" fontId="10" fillId="0" borderId="26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right" vertical="center" wrapText="1"/>
    </xf>
    <xf numFmtId="167" fontId="10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/>
    </xf>
    <xf numFmtId="0" fontId="9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168" fontId="9" fillId="2" borderId="15" xfId="1" applyNumberFormat="1" applyFont="1" applyFill="1" applyBorder="1" applyAlignment="1">
      <alignment horizontal="right" vertical="center" wrapText="1"/>
    </xf>
    <xf numFmtId="165" fontId="5" fillId="0" borderId="19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68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8" fontId="2" fillId="0" borderId="15" xfId="1" applyNumberFormat="1" applyFont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8" fontId="2" fillId="2" borderId="15" xfId="1" applyNumberFormat="1" applyFont="1" applyFill="1" applyBorder="1" applyAlignment="1">
      <alignment horizontal="right" vertical="center" wrapText="1"/>
    </xf>
    <xf numFmtId="168" fontId="5" fillId="0" borderId="15" xfId="1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wrapText="1"/>
    </xf>
    <xf numFmtId="0" fontId="9" fillId="0" borderId="14" xfId="0" applyFont="1" applyBorder="1" applyAlignment="1">
      <alignment horizontal="left" vertical="top" wrapText="1"/>
    </xf>
    <xf numFmtId="165" fontId="2" fillId="2" borderId="3" xfId="0" applyNumberFormat="1" applyFont="1" applyFill="1" applyBorder="1" applyAlignment="1">
      <alignment horizontal="right" vertical="top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65" fontId="5" fillId="0" borderId="26" xfId="0" applyNumberFormat="1" applyFont="1" applyBorder="1" applyAlignment="1">
      <alignment horizontal="right" vertical="center"/>
    </xf>
    <xf numFmtId="165" fontId="5" fillId="0" borderId="62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165" fontId="5" fillId="0" borderId="15" xfId="0" applyNumberFormat="1" applyFont="1" applyBorder="1" applyAlignment="1">
      <alignment horizontal="right" vertical="center"/>
    </xf>
    <xf numFmtId="165" fontId="5" fillId="0" borderId="56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65" fontId="5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5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5" fillId="0" borderId="60" xfId="0" applyFont="1" applyBorder="1" applyAlignment="1">
      <alignment horizontal="center" vertical="top" wrapText="1"/>
    </xf>
    <xf numFmtId="165" fontId="5" fillId="0" borderId="61" xfId="0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right" vertical="center"/>
    </xf>
    <xf numFmtId="0" fontId="5" fillId="0" borderId="59" xfId="0" applyFont="1" applyBorder="1" applyAlignment="1">
      <alignment horizontal="left" vertical="center"/>
    </xf>
    <xf numFmtId="165" fontId="5" fillId="0" borderId="59" xfId="0" applyNumberFormat="1" applyFont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165" fontId="5" fillId="2" borderId="50" xfId="0" applyNumberFormat="1" applyFont="1" applyFill="1" applyBorder="1" applyAlignment="1">
      <alignment horizontal="right" vertical="center"/>
    </xf>
    <xf numFmtId="0" fontId="5" fillId="2" borderId="52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165" fontId="5" fillId="0" borderId="53" xfId="0" applyNumberFormat="1" applyFont="1" applyBorder="1" applyAlignment="1">
      <alignment horizontal="right" vertical="center"/>
    </xf>
    <xf numFmtId="165" fontId="5" fillId="0" borderId="5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165" fontId="10" fillId="0" borderId="6" xfId="0" applyNumberFormat="1" applyFont="1" applyBorder="1" applyAlignment="1">
      <alignment horizontal="right" vertical="center"/>
    </xf>
    <xf numFmtId="165" fontId="10" fillId="0" borderId="43" xfId="0" applyNumberFormat="1" applyFont="1" applyBorder="1" applyAlignment="1">
      <alignment horizontal="right" vertical="center"/>
    </xf>
    <xf numFmtId="165" fontId="10" fillId="0" borderId="44" xfId="0" applyNumberFormat="1" applyFont="1" applyBorder="1" applyAlignment="1">
      <alignment horizontal="right" vertical="center"/>
    </xf>
    <xf numFmtId="165" fontId="10" fillId="0" borderId="45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top"/>
    </xf>
    <xf numFmtId="0" fontId="10" fillId="2" borderId="1" xfId="0" applyFont="1" applyFill="1" applyBorder="1" applyAlignment="1">
      <alignment horizontal="left" wrapText="1"/>
    </xf>
    <xf numFmtId="165" fontId="10" fillId="0" borderId="4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9" fillId="2" borderId="29" xfId="0" applyNumberFormat="1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5" fontId="9" fillId="2" borderId="30" xfId="0" applyNumberFormat="1" applyFont="1" applyFill="1" applyBorder="1" applyAlignment="1">
      <alignment horizontal="right" vertical="center"/>
    </xf>
    <xf numFmtId="165" fontId="9" fillId="2" borderId="46" xfId="0" applyNumberFormat="1" applyFont="1" applyFill="1" applyBorder="1" applyAlignment="1">
      <alignment horizontal="right" vertical="center"/>
    </xf>
    <xf numFmtId="165" fontId="9" fillId="2" borderId="47" xfId="0" applyNumberFormat="1" applyFont="1" applyFill="1" applyBorder="1" applyAlignment="1">
      <alignment horizontal="right" vertical="center"/>
    </xf>
    <xf numFmtId="165" fontId="9" fillId="2" borderId="48" xfId="0" applyNumberFormat="1" applyFont="1" applyFill="1" applyBorder="1" applyAlignment="1">
      <alignment horizontal="right" vertical="center"/>
    </xf>
    <xf numFmtId="165" fontId="10" fillId="0" borderId="27" xfId="0" applyNumberFormat="1" applyFont="1" applyBorder="1" applyAlignment="1">
      <alignment horizontal="right" vertical="center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5" fontId="10" fillId="0" borderId="33" xfId="0" applyNumberFormat="1" applyFont="1" applyBorder="1" applyAlignment="1">
      <alignment horizontal="right" vertical="center"/>
    </xf>
    <xf numFmtId="165" fontId="9" fillId="2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5" fontId="10" fillId="0" borderId="6" xfId="1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166" fontId="9" fillId="0" borderId="3" xfId="0" applyNumberFormat="1" applyFont="1" applyBorder="1" applyAlignment="1">
      <alignment horizontal="right" vertical="top"/>
    </xf>
    <xf numFmtId="0" fontId="9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tabSelected="1" workbookViewId="0">
      <selection activeCell="H88" sqref="H88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0.140625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93"/>
      <c r="J1" s="93"/>
    </row>
    <row r="2" spans="2:10" s="1" customFormat="1" ht="48" customHeight="1" x14ac:dyDescent="0.25">
      <c r="C2" s="94" t="s">
        <v>237</v>
      </c>
      <c r="D2" s="95"/>
      <c r="E2" s="95"/>
      <c r="F2" s="95"/>
      <c r="G2" s="95"/>
      <c r="H2" s="95"/>
      <c r="I2" s="95"/>
      <c r="J2" s="95"/>
    </row>
    <row r="3" spans="2:10" s="1" customFormat="1" ht="11.1" customHeight="1" x14ac:dyDescent="0.25">
      <c r="B3" s="99"/>
      <c r="C3" s="99"/>
      <c r="D3" s="99"/>
      <c r="E3" s="99"/>
      <c r="F3" s="99"/>
      <c r="G3" s="99"/>
      <c r="H3" s="99"/>
      <c r="I3" s="99"/>
    </row>
    <row r="4" spans="2:10" s="1" customFormat="1" ht="12.75" customHeight="1" x14ac:dyDescent="0.25">
      <c r="B4" s="1" t="s">
        <v>235</v>
      </c>
      <c r="J4" s="37"/>
    </row>
    <row r="5" spans="2:10" s="1" customFormat="1" ht="24" customHeight="1" x14ac:dyDescent="0.25">
      <c r="B5" s="100" t="s">
        <v>0</v>
      </c>
      <c r="C5" s="100"/>
      <c r="D5" s="100"/>
      <c r="E5" s="100"/>
      <c r="F5" s="100"/>
      <c r="G5" s="100"/>
      <c r="H5" s="25" t="s">
        <v>1</v>
      </c>
      <c r="I5" s="54" t="s">
        <v>2</v>
      </c>
      <c r="J5" s="54" t="s">
        <v>3</v>
      </c>
    </row>
    <row r="6" spans="2:10" s="1" customFormat="1" ht="11.1" customHeight="1" x14ac:dyDescent="0.25">
      <c r="B6" s="101" t="s">
        <v>4</v>
      </c>
      <c r="C6" s="101"/>
      <c r="D6" s="101"/>
      <c r="E6" s="101"/>
      <c r="F6" s="101"/>
      <c r="G6" s="101"/>
      <c r="H6" s="27" t="s">
        <v>5</v>
      </c>
      <c r="I6" s="53"/>
      <c r="J6" s="53"/>
    </row>
    <row r="7" spans="2:10" s="1" customFormat="1" ht="12.95" customHeight="1" x14ac:dyDescent="0.25">
      <c r="B7" s="102" t="s">
        <v>8</v>
      </c>
      <c r="C7" s="102"/>
      <c r="D7" s="102"/>
      <c r="E7" s="102"/>
      <c r="F7" s="102"/>
      <c r="G7" s="102"/>
      <c r="H7" s="2"/>
      <c r="I7" s="53"/>
      <c r="J7" s="53"/>
    </row>
    <row r="8" spans="2:10" s="1" customFormat="1" ht="12" customHeight="1" x14ac:dyDescent="0.25">
      <c r="B8" s="103" t="s">
        <v>9</v>
      </c>
      <c r="C8" s="103"/>
      <c r="D8" s="103"/>
      <c r="E8" s="103"/>
      <c r="F8" s="103"/>
      <c r="G8" s="103"/>
      <c r="H8" s="29">
        <v>6</v>
      </c>
      <c r="I8" s="51">
        <v>346838727.98000002</v>
      </c>
      <c r="J8" s="51">
        <v>657346593.13999999</v>
      </c>
    </row>
    <row r="9" spans="2:10" s="1" customFormat="1" ht="24" customHeight="1" x14ac:dyDescent="0.25">
      <c r="B9" s="98" t="s">
        <v>10</v>
      </c>
      <c r="C9" s="98"/>
      <c r="D9" s="98"/>
      <c r="E9" s="98"/>
      <c r="F9" s="98"/>
      <c r="G9" s="98"/>
      <c r="H9" s="26"/>
      <c r="I9" s="51"/>
      <c r="J9" s="51"/>
    </row>
    <row r="10" spans="2:10" s="1" customFormat="1" ht="24" customHeight="1" x14ac:dyDescent="0.25">
      <c r="B10" s="98" t="s">
        <v>12</v>
      </c>
      <c r="C10" s="98"/>
      <c r="D10" s="98"/>
      <c r="E10" s="98"/>
      <c r="F10" s="98"/>
      <c r="G10" s="98"/>
      <c r="H10" s="26"/>
      <c r="I10" s="51"/>
      <c r="J10" s="51"/>
    </row>
    <row r="11" spans="2:10" s="1" customFormat="1" ht="24" customHeight="1" x14ac:dyDescent="0.25">
      <c r="B11" s="98" t="s">
        <v>13</v>
      </c>
      <c r="C11" s="98"/>
      <c r="D11" s="98"/>
      <c r="E11" s="98"/>
      <c r="F11" s="98"/>
      <c r="G11" s="98"/>
      <c r="H11" s="26"/>
      <c r="I11" s="51"/>
      <c r="J11" s="51"/>
    </row>
    <row r="12" spans="2:10" s="1" customFormat="1" ht="12" customHeight="1" x14ac:dyDescent="0.25">
      <c r="B12" s="98" t="s">
        <v>14</v>
      </c>
      <c r="C12" s="98"/>
      <c r="D12" s="98"/>
      <c r="E12" s="98"/>
      <c r="F12" s="98"/>
      <c r="G12" s="98"/>
      <c r="H12" s="26">
        <v>7</v>
      </c>
      <c r="I12" s="51">
        <v>850000</v>
      </c>
      <c r="J12" s="51">
        <v>28336000</v>
      </c>
    </row>
    <row r="13" spans="2:10" s="1" customFormat="1" ht="12" customHeight="1" x14ac:dyDescent="0.25">
      <c r="B13" s="105" t="s">
        <v>15</v>
      </c>
      <c r="C13" s="105"/>
      <c r="D13" s="105"/>
      <c r="E13" s="105"/>
      <c r="F13" s="105"/>
      <c r="G13" s="105"/>
      <c r="H13" s="26">
        <v>8</v>
      </c>
      <c r="I13" s="51"/>
      <c r="J13" s="51">
        <v>1150983.6499999999</v>
      </c>
    </row>
    <row r="14" spans="2:10" s="1" customFormat="1" ht="12" customHeight="1" x14ac:dyDescent="0.25">
      <c r="B14" s="103" t="s">
        <v>16</v>
      </c>
      <c r="C14" s="103"/>
      <c r="D14" s="103"/>
      <c r="E14" s="103"/>
      <c r="F14" s="103"/>
      <c r="G14" s="103"/>
      <c r="H14" s="26">
        <v>9</v>
      </c>
      <c r="I14" s="51">
        <v>233724754.49000001</v>
      </c>
      <c r="J14" s="51">
        <v>142752027.30000001</v>
      </c>
    </row>
    <row r="15" spans="2:10" s="1" customFormat="1" ht="12" customHeight="1" x14ac:dyDescent="0.25">
      <c r="B15" s="103" t="s">
        <v>17</v>
      </c>
      <c r="C15" s="103"/>
      <c r="D15" s="103"/>
      <c r="E15" s="103"/>
      <c r="F15" s="103"/>
      <c r="G15" s="103"/>
      <c r="H15" s="26"/>
      <c r="I15" s="51"/>
      <c r="J15" s="51"/>
    </row>
    <row r="16" spans="2:10" s="1" customFormat="1" ht="12" customHeight="1" x14ac:dyDescent="0.25">
      <c r="B16" s="104" t="s">
        <v>18</v>
      </c>
      <c r="C16" s="104"/>
      <c r="D16" s="104"/>
      <c r="E16" s="104"/>
      <c r="F16" s="104"/>
      <c r="G16" s="104"/>
      <c r="H16" s="26"/>
      <c r="I16" s="51"/>
      <c r="J16" s="51"/>
    </row>
    <row r="17" spans="2:10" s="1" customFormat="1" ht="12" customHeight="1" x14ac:dyDescent="0.25">
      <c r="B17" s="103" t="s">
        <v>19</v>
      </c>
      <c r="C17" s="103"/>
      <c r="D17" s="103"/>
      <c r="E17" s="103"/>
      <c r="F17" s="103"/>
      <c r="G17" s="103"/>
      <c r="H17" s="26">
        <v>10</v>
      </c>
      <c r="I17" s="51">
        <v>3834407.8200000003</v>
      </c>
      <c r="J17" s="51">
        <v>3600045.92</v>
      </c>
    </row>
    <row r="18" spans="2:10" s="1" customFormat="1" ht="12" customHeight="1" x14ac:dyDescent="0.25">
      <c r="B18" s="105" t="s">
        <v>20</v>
      </c>
      <c r="C18" s="105"/>
      <c r="D18" s="105"/>
      <c r="E18" s="105"/>
      <c r="F18" s="105"/>
      <c r="G18" s="105"/>
      <c r="H18" s="26"/>
      <c r="I18" s="51"/>
      <c r="J18" s="51"/>
    </row>
    <row r="19" spans="2:10" s="1" customFormat="1" ht="12" customHeight="1" x14ac:dyDescent="0.25">
      <c r="B19" s="103" t="s">
        <v>21</v>
      </c>
      <c r="C19" s="103"/>
      <c r="D19" s="103"/>
      <c r="E19" s="103"/>
      <c r="F19" s="103"/>
      <c r="G19" s="103"/>
      <c r="H19" s="26"/>
      <c r="I19" s="51"/>
      <c r="J19" s="51"/>
    </row>
    <row r="20" spans="2:10" s="1" customFormat="1" ht="12" customHeight="1" x14ac:dyDescent="0.25">
      <c r="B20" s="103" t="s">
        <v>22</v>
      </c>
      <c r="C20" s="103"/>
      <c r="D20" s="103"/>
      <c r="E20" s="103"/>
      <c r="F20" s="103"/>
      <c r="G20" s="103"/>
      <c r="H20" s="26">
        <v>11</v>
      </c>
      <c r="I20" s="51">
        <v>15979077.84</v>
      </c>
      <c r="J20" s="51">
        <v>21384499.239999998</v>
      </c>
    </row>
    <row r="21" spans="2:10" s="1" customFormat="1" ht="12" customHeight="1" x14ac:dyDescent="0.25">
      <c r="B21" s="106" t="s">
        <v>23</v>
      </c>
      <c r="C21" s="106"/>
      <c r="D21" s="106"/>
      <c r="E21" s="106"/>
      <c r="F21" s="106"/>
      <c r="G21" s="106"/>
      <c r="H21" s="38"/>
      <c r="I21" s="39">
        <f>SUM(I7:I20)</f>
        <v>601226968.13000011</v>
      </c>
      <c r="J21" s="39">
        <f>SUM(J7:J20)</f>
        <v>854570149.24999988</v>
      </c>
    </row>
    <row r="22" spans="2:10" s="1" customFormat="1" ht="24" customHeight="1" x14ac:dyDescent="0.25">
      <c r="B22" s="104" t="s">
        <v>24</v>
      </c>
      <c r="C22" s="104"/>
      <c r="D22" s="104"/>
      <c r="E22" s="104"/>
      <c r="F22" s="104"/>
      <c r="G22" s="104"/>
      <c r="H22" s="26"/>
      <c r="I22" s="41"/>
      <c r="J22" s="41"/>
    </row>
    <row r="23" spans="2:10" s="1" customFormat="1" ht="12.95" customHeight="1" x14ac:dyDescent="0.25">
      <c r="B23" s="102" t="s">
        <v>25</v>
      </c>
      <c r="C23" s="102"/>
      <c r="D23" s="102"/>
      <c r="E23" s="102"/>
      <c r="F23" s="102"/>
      <c r="G23" s="102"/>
      <c r="H23" s="4"/>
      <c r="I23" s="41"/>
      <c r="J23" s="41"/>
    </row>
    <row r="24" spans="2:10" s="1" customFormat="1" ht="24" customHeight="1" x14ac:dyDescent="0.25">
      <c r="B24" s="104" t="s">
        <v>26</v>
      </c>
      <c r="C24" s="104"/>
      <c r="D24" s="104"/>
      <c r="E24" s="104"/>
      <c r="F24" s="104"/>
      <c r="G24" s="104"/>
      <c r="H24" s="29">
        <v>12</v>
      </c>
      <c r="I24" s="51">
        <v>2230000</v>
      </c>
      <c r="J24" s="51">
        <v>11331000</v>
      </c>
    </row>
    <row r="25" spans="2:10" s="1" customFormat="1" ht="24" customHeight="1" x14ac:dyDescent="0.25">
      <c r="B25" s="104" t="s">
        <v>27</v>
      </c>
      <c r="C25" s="104"/>
      <c r="D25" s="104"/>
      <c r="E25" s="104"/>
      <c r="F25" s="104"/>
      <c r="G25" s="104"/>
      <c r="H25" s="29"/>
      <c r="I25" s="41"/>
      <c r="J25" s="41"/>
    </row>
    <row r="26" spans="2:10" s="1" customFormat="1" ht="24" customHeight="1" x14ac:dyDescent="0.25">
      <c r="B26" s="104" t="s">
        <v>28</v>
      </c>
      <c r="C26" s="104"/>
      <c r="D26" s="104"/>
      <c r="E26" s="104"/>
      <c r="F26" s="104"/>
      <c r="G26" s="104"/>
      <c r="H26" s="29"/>
      <c r="I26" s="41"/>
      <c r="J26" s="41"/>
    </row>
    <row r="27" spans="2:10" s="1" customFormat="1" ht="12" customHeight="1" x14ac:dyDescent="0.25">
      <c r="B27" s="103" t="s">
        <v>29</v>
      </c>
      <c r="C27" s="103"/>
      <c r="D27" s="103"/>
      <c r="E27" s="103"/>
      <c r="F27" s="103"/>
      <c r="G27" s="103"/>
      <c r="H27" s="29"/>
      <c r="I27" s="41"/>
      <c r="J27" s="41"/>
    </row>
    <row r="28" spans="2:10" s="1" customFormat="1" ht="12" customHeight="1" x14ac:dyDescent="0.25">
      <c r="B28" s="103" t="s">
        <v>30</v>
      </c>
      <c r="C28" s="103"/>
      <c r="D28" s="103"/>
      <c r="E28" s="103"/>
      <c r="F28" s="103"/>
      <c r="G28" s="103"/>
      <c r="H28" s="29"/>
      <c r="I28" s="41"/>
      <c r="J28" s="41"/>
    </row>
    <row r="29" spans="2:10" s="1" customFormat="1" ht="12" customHeight="1" x14ac:dyDescent="0.25">
      <c r="B29" s="103" t="s">
        <v>31</v>
      </c>
      <c r="C29" s="103"/>
      <c r="D29" s="103"/>
      <c r="E29" s="103"/>
      <c r="F29" s="103"/>
      <c r="G29" s="103"/>
      <c r="H29" s="29"/>
      <c r="I29" s="41"/>
      <c r="J29" s="41"/>
    </row>
    <row r="30" spans="2:10" s="1" customFormat="1" ht="12" customHeight="1" x14ac:dyDescent="0.25">
      <c r="B30" s="103" t="s">
        <v>32</v>
      </c>
      <c r="C30" s="103"/>
      <c r="D30" s="103"/>
      <c r="E30" s="103"/>
      <c r="F30" s="103"/>
      <c r="G30" s="103"/>
      <c r="H30" s="29">
        <v>16</v>
      </c>
      <c r="I30" s="51">
        <v>100000</v>
      </c>
      <c r="J30" s="51">
        <v>100000</v>
      </c>
    </row>
    <row r="31" spans="2:10" s="1" customFormat="1" ht="12" customHeight="1" x14ac:dyDescent="0.25">
      <c r="B31" s="103" t="s">
        <v>33</v>
      </c>
      <c r="C31" s="103"/>
      <c r="D31" s="103"/>
      <c r="E31" s="103"/>
      <c r="F31" s="103"/>
      <c r="G31" s="103"/>
      <c r="H31" s="29"/>
      <c r="I31" s="41"/>
      <c r="J31" s="41"/>
    </row>
    <row r="32" spans="2:10" s="1" customFormat="1" ht="12" customHeight="1" x14ac:dyDescent="0.25">
      <c r="B32" s="103" t="s">
        <v>34</v>
      </c>
      <c r="C32" s="103"/>
      <c r="D32" s="103"/>
      <c r="E32" s="103"/>
      <c r="F32" s="103"/>
      <c r="G32" s="103"/>
      <c r="H32" s="29"/>
      <c r="I32" s="41"/>
      <c r="J32" s="41"/>
    </row>
    <row r="33" spans="2:10" s="1" customFormat="1" ht="12" customHeight="1" x14ac:dyDescent="0.25">
      <c r="B33" s="104" t="s">
        <v>35</v>
      </c>
      <c r="C33" s="104"/>
      <c r="D33" s="104"/>
      <c r="E33" s="104"/>
      <c r="F33" s="104"/>
      <c r="G33" s="104"/>
      <c r="H33" s="29"/>
      <c r="I33" s="41"/>
      <c r="J33" s="41"/>
    </row>
    <row r="34" spans="2:10" s="1" customFormat="1" ht="12" customHeight="1" x14ac:dyDescent="0.25">
      <c r="B34" s="103" t="s">
        <v>36</v>
      </c>
      <c r="C34" s="103"/>
      <c r="D34" s="103"/>
      <c r="E34" s="103"/>
      <c r="F34" s="103"/>
      <c r="G34" s="103"/>
      <c r="H34" s="29"/>
      <c r="I34" s="41"/>
      <c r="J34" s="41"/>
    </row>
    <row r="35" spans="2:10" s="1" customFormat="1" ht="12" customHeight="1" x14ac:dyDescent="0.25">
      <c r="B35" s="103" t="s">
        <v>37</v>
      </c>
      <c r="C35" s="103"/>
      <c r="D35" s="103"/>
      <c r="E35" s="103"/>
      <c r="F35" s="103"/>
      <c r="G35" s="103"/>
      <c r="H35" s="29">
        <v>13</v>
      </c>
      <c r="I35" s="51">
        <v>20652023.379999999</v>
      </c>
      <c r="J35" s="51">
        <v>23168548.029999997</v>
      </c>
    </row>
    <row r="36" spans="2:10" s="1" customFormat="1" ht="12" customHeight="1" x14ac:dyDescent="0.25">
      <c r="B36" s="103" t="s">
        <v>38</v>
      </c>
      <c r="C36" s="103"/>
      <c r="D36" s="103"/>
      <c r="E36" s="103"/>
      <c r="F36" s="103"/>
      <c r="G36" s="103"/>
      <c r="H36" s="29"/>
      <c r="I36" s="51"/>
      <c r="J36" s="51"/>
    </row>
    <row r="37" spans="2:10" s="1" customFormat="1" ht="12" customHeight="1" x14ac:dyDescent="0.25">
      <c r="B37" s="103" t="s">
        <v>21</v>
      </c>
      <c r="C37" s="103"/>
      <c r="D37" s="103"/>
      <c r="E37" s="103"/>
      <c r="F37" s="103"/>
      <c r="G37" s="103"/>
      <c r="H37" s="29"/>
      <c r="I37" s="51"/>
      <c r="J37" s="51"/>
    </row>
    <row r="38" spans="2:10" s="1" customFormat="1" ht="12" customHeight="1" x14ac:dyDescent="0.25">
      <c r="B38" s="103" t="s">
        <v>39</v>
      </c>
      <c r="C38" s="103"/>
      <c r="D38" s="103"/>
      <c r="E38" s="103"/>
      <c r="F38" s="103"/>
      <c r="G38" s="103"/>
      <c r="H38" s="29"/>
      <c r="I38" s="41"/>
      <c r="J38" s="41"/>
    </row>
    <row r="39" spans="2:10" s="1" customFormat="1" ht="12" customHeight="1" x14ac:dyDescent="0.25">
      <c r="B39" s="103" t="s">
        <v>40</v>
      </c>
      <c r="C39" s="103"/>
      <c r="D39" s="103"/>
      <c r="E39" s="103"/>
      <c r="F39" s="103"/>
      <c r="G39" s="103"/>
      <c r="H39" s="29">
        <v>14</v>
      </c>
      <c r="I39" s="51">
        <v>1015693330.9000001</v>
      </c>
      <c r="J39" s="51">
        <v>1052440779.9400001</v>
      </c>
    </row>
    <row r="40" spans="2:10" s="1" customFormat="1" ht="12" customHeight="1" x14ac:dyDescent="0.25">
      <c r="B40" s="103" t="s">
        <v>236</v>
      </c>
      <c r="C40" s="103"/>
      <c r="D40" s="103"/>
      <c r="E40" s="103"/>
      <c r="F40" s="103"/>
      <c r="G40" s="103"/>
      <c r="H40" s="67">
        <v>5</v>
      </c>
      <c r="I40" s="51">
        <v>74679428.660399988</v>
      </c>
      <c r="J40" s="51">
        <v>26489001</v>
      </c>
    </row>
    <row r="41" spans="2:10" s="1" customFormat="1" ht="12" customHeight="1" x14ac:dyDescent="0.25">
      <c r="B41" s="103" t="s">
        <v>41</v>
      </c>
      <c r="C41" s="103"/>
      <c r="D41" s="103"/>
      <c r="E41" s="103"/>
      <c r="F41" s="103"/>
      <c r="G41" s="103"/>
      <c r="H41" s="29">
        <v>15</v>
      </c>
      <c r="I41" s="51">
        <v>739499</v>
      </c>
      <c r="J41" s="51">
        <v>739499</v>
      </c>
    </row>
    <row r="42" spans="2:10" s="1" customFormat="1" ht="12" customHeight="1" x14ac:dyDescent="0.25">
      <c r="B42" s="103" t="s">
        <v>42</v>
      </c>
      <c r="C42" s="103"/>
      <c r="D42" s="103"/>
      <c r="E42" s="103"/>
      <c r="F42" s="103"/>
      <c r="G42" s="103"/>
      <c r="H42" s="29"/>
      <c r="I42" s="41"/>
      <c r="J42" s="41"/>
    </row>
    <row r="43" spans="2:10" s="1" customFormat="1" ht="12" customHeight="1" x14ac:dyDescent="0.25">
      <c r="B43" s="106" t="s">
        <v>43</v>
      </c>
      <c r="C43" s="106"/>
      <c r="D43" s="106"/>
      <c r="E43" s="106"/>
      <c r="F43" s="106"/>
      <c r="G43" s="106"/>
      <c r="H43" s="30"/>
      <c r="I43" s="40">
        <f>SUM(I23:I42)</f>
        <v>1114094281.9404001</v>
      </c>
      <c r="J43" s="40">
        <f>SUM(J24:J42)</f>
        <v>1114268827.97</v>
      </c>
    </row>
    <row r="44" spans="2:10" s="1" customFormat="1" ht="12" customHeight="1" x14ac:dyDescent="0.25">
      <c r="B44" s="107" t="s">
        <v>44</v>
      </c>
      <c r="C44" s="107"/>
      <c r="D44" s="107"/>
      <c r="E44" s="107"/>
      <c r="F44" s="107"/>
      <c r="G44" s="107"/>
      <c r="H44" s="28"/>
      <c r="I44" s="39">
        <f>I21+I43</f>
        <v>1715321250.0704002</v>
      </c>
      <c r="J44" s="39">
        <f>J21+J43</f>
        <v>1968838977.2199998</v>
      </c>
    </row>
    <row r="45" spans="2:10" ht="24" x14ac:dyDescent="0.25">
      <c r="B45" s="96" t="s">
        <v>45</v>
      </c>
      <c r="C45" s="96"/>
      <c r="D45" s="96"/>
      <c r="E45" s="96"/>
      <c r="F45" s="96"/>
      <c r="G45" s="96"/>
      <c r="H45" s="43" t="s">
        <v>1</v>
      </c>
      <c r="I45" s="54" t="s">
        <v>2</v>
      </c>
      <c r="J45" s="54" t="s">
        <v>3</v>
      </c>
    </row>
    <row r="46" spans="2:10" x14ac:dyDescent="0.25">
      <c r="B46" s="97" t="s">
        <v>4</v>
      </c>
      <c r="C46" s="97"/>
      <c r="D46" s="97"/>
      <c r="E46" s="97"/>
      <c r="F46" s="97"/>
      <c r="G46" s="97"/>
      <c r="H46" s="44" t="s">
        <v>5</v>
      </c>
      <c r="I46" s="53"/>
      <c r="J46" s="53"/>
    </row>
    <row r="47" spans="2:10" x14ac:dyDescent="0.25">
      <c r="B47" s="88" t="s">
        <v>46</v>
      </c>
      <c r="C47" s="88"/>
      <c r="D47" s="88"/>
      <c r="E47" s="88"/>
      <c r="F47" s="88"/>
      <c r="G47" s="88"/>
      <c r="H47" s="42"/>
      <c r="I47" s="53"/>
      <c r="J47" s="53"/>
    </row>
    <row r="48" spans="2:10" x14ac:dyDescent="0.25">
      <c r="B48" s="91" t="s">
        <v>47</v>
      </c>
      <c r="C48" s="91"/>
      <c r="D48" s="91"/>
      <c r="E48" s="91"/>
      <c r="F48" s="91"/>
      <c r="G48" s="91"/>
      <c r="H48" s="3"/>
      <c r="I48" s="51"/>
      <c r="J48" s="51"/>
    </row>
    <row r="49" spans="2:13" x14ac:dyDescent="0.25">
      <c r="B49" s="91" t="s">
        <v>48</v>
      </c>
      <c r="C49" s="91"/>
      <c r="D49" s="91"/>
      <c r="E49" s="91"/>
      <c r="F49" s="91"/>
      <c r="G49" s="91"/>
      <c r="H49" s="3"/>
      <c r="I49" s="51"/>
      <c r="J49" s="51"/>
    </row>
    <row r="50" spans="2:13" x14ac:dyDescent="0.25">
      <c r="B50" s="91" t="s">
        <v>14</v>
      </c>
      <c r="C50" s="91"/>
      <c r="D50" s="91"/>
      <c r="E50" s="91"/>
      <c r="F50" s="91"/>
      <c r="G50" s="91"/>
      <c r="H50" s="6"/>
      <c r="I50" s="48"/>
      <c r="J50" s="48"/>
    </row>
    <row r="51" spans="2:13" x14ac:dyDescent="0.25">
      <c r="B51" s="91" t="s">
        <v>49</v>
      </c>
      <c r="C51" s="91"/>
      <c r="D51" s="91"/>
      <c r="E51" s="91"/>
      <c r="F51" s="91"/>
      <c r="G51" s="91"/>
      <c r="H51" s="6">
        <v>17</v>
      </c>
      <c r="I51" s="51">
        <v>302149648.36000001</v>
      </c>
      <c r="J51" s="51">
        <v>668543596.75</v>
      </c>
    </row>
    <row r="52" spans="2:13" x14ac:dyDescent="0.25">
      <c r="B52" s="91" t="s">
        <v>50</v>
      </c>
      <c r="C52" s="91"/>
      <c r="D52" s="91"/>
      <c r="E52" s="91"/>
      <c r="F52" s="91"/>
      <c r="G52" s="91"/>
      <c r="H52" s="6">
        <v>18</v>
      </c>
      <c r="I52" s="51">
        <v>39798755.965000004</v>
      </c>
      <c r="J52" s="51">
        <v>50883470.479999989</v>
      </c>
    </row>
    <row r="53" spans="2:13" x14ac:dyDescent="0.25">
      <c r="B53" s="91" t="s">
        <v>51</v>
      </c>
      <c r="C53" s="91"/>
      <c r="D53" s="91"/>
      <c r="E53" s="91"/>
      <c r="F53" s="91"/>
      <c r="G53" s="91"/>
      <c r="H53" s="6">
        <v>19</v>
      </c>
      <c r="I53" s="51">
        <v>9050935.3499999996</v>
      </c>
      <c r="J53" s="51">
        <v>9573898.6000000015</v>
      </c>
    </row>
    <row r="54" spans="2:13" x14ac:dyDescent="0.25">
      <c r="B54" s="91" t="s">
        <v>52</v>
      </c>
      <c r="C54" s="91"/>
      <c r="D54" s="91"/>
      <c r="E54" s="91"/>
      <c r="F54" s="91"/>
      <c r="G54" s="91"/>
      <c r="H54" s="6">
        <v>20</v>
      </c>
      <c r="I54" s="51">
        <v>17887530.859999999</v>
      </c>
      <c r="J54" s="51">
        <v>11440780.460000001</v>
      </c>
    </row>
    <row r="55" spans="2:13" x14ac:dyDescent="0.25">
      <c r="B55" s="91" t="s">
        <v>53</v>
      </c>
      <c r="C55" s="91"/>
      <c r="D55" s="91"/>
      <c r="E55" s="91"/>
      <c r="F55" s="91"/>
      <c r="G55" s="91"/>
      <c r="H55" s="6">
        <v>21</v>
      </c>
      <c r="I55" s="51">
        <v>3263837.0300000003</v>
      </c>
      <c r="J55" s="51">
        <v>8537014.1999999993</v>
      </c>
    </row>
    <row r="56" spans="2:13" x14ac:dyDescent="0.25">
      <c r="B56" s="91" t="s">
        <v>54</v>
      </c>
      <c r="C56" s="91"/>
      <c r="D56" s="91"/>
      <c r="E56" s="91"/>
      <c r="F56" s="91"/>
      <c r="G56" s="91"/>
      <c r="H56" s="6"/>
      <c r="I56" s="48"/>
      <c r="J56" s="48"/>
      <c r="M56" s="69"/>
    </row>
    <row r="57" spans="2:13" x14ac:dyDescent="0.25">
      <c r="B57" s="91" t="s">
        <v>55</v>
      </c>
      <c r="C57" s="91"/>
      <c r="D57" s="91"/>
      <c r="E57" s="91"/>
      <c r="F57" s="91"/>
      <c r="G57" s="91"/>
      <c r="H57" s="6"/>
      <c r="I57" s="48"/>
      <c r="J57" s="48"/>
    </row>
    <row r="58" spans="2:13" x14ac:dyDescent="0.25">
      <c r="B58" s="91" t="s">
        <v>56</v>
      </c>
      <c r="C58" s="91"/>
      <c r="D58" s="91"/>
      <c r="E58" s="91"/>
      <c r="F58" s="91"/>
      <c r="G58" s="91"/>
      <c r="H58" s="6"/>
      <c r="I58" s="48"/>
      <c r="J58" s="48"/>
    </row>
    <row r="59" spans="2:13" x14ac:dyDescent="0.25">
      <c r="B59" s="91" t="s">
        <v>57</v>
      </c>
      <c r="C59" s="91"/>
      <c r="D59" s="91"/>
      <c r="E59" s="91"/>
      <c r="F59" s="91"/>
      <c r="G59" s="91"/>
      <c r="H59" s="6"/>
      <c r="I59" s="48"/>
      <c r="J59" s="48"/>
    </row>
    <row r="60" spans="2:13" x14ac:dyDescent="0.25">
      <c r="B60" s="91" t="s">
        <v>58</v>
      </c>
      <c r="C60" s="91"/>
      <c r="D60" s="91"/>
      <c r="E60" s="91"/>
      <c r="F60" s="91"/>
      <c r="G60" s="91"/>
      <c r="H60" s="6">
        <v>22</v>
      </c>
      <c r="I60" s="51">
        <v>1498284.04</v>
      </c>
      <c r="J60" s="51">
        <v>1942785.47</v>
      </c>
    </row>
    <row r="61" spans="2:13" x14ac:dyDescent="0.25">
      <c r="B61" s="90" t="s">
        <v>59</v>
      </c>
      <c r="C61" s="90"/>
      <c r="D61" s="90"/>
      <c r="E61" s="90"/>
      <c r="F61" s="90"/>
      <c r="G61" s="90"/>
      <c r="H61" s="5"/>
      <c r="I61" s="50">
        <f>SUM(I48:I60)</f>
        <v>373648991.60500008</v>
      </c>
      <c r="J61" s="50">
        <f>SUM(J48:J60)</f>
        <v>750921545.96000016</v>
      </c>
    </row>
    <row r="62" spans="2:13" x14ac:dyDescent="0.25">
      <c r="B62" s="91" t="s">
        <v>60</v>
      </c>
      <c r="C62" s="91"/>
      <c r="D62" s="91"/>
      <c r="E62" s="91"/>
      <c r="F62" s="91"/>
      <c r="G62" s="91"/>
      <c r="H62" s="3"/>
      <c r="I62" s="48"/>
      <c r="J62" s="48"/>
    </row>
    <row r="63" spans="2:13" x14ac:dyDescent="0.25">
      <c r="B63" s="92" t="s">
        <v>61</v>
      </c>
      <c r="C63" s="92"/>
      <c r="D63" s="92"/>
      <c r="E63" s="92"/>
      <c r="F63" s="92"/>
      <c r="G63" s="92"/>
      <c r="H63" s="7"/>
      <c r="I63" s="55"/>
      <c r="J63" s="55"/>
    </row>
    <row r="64" spans="2:13" x14ac:dyDescent="0.25">
      <c r="B64" s="91" t="s">
        <v>62</v>
      </c>
      <c r="C64" s="91"/>
      <c r="D64" s="91"/>
      <c r="E64" s="91"/>
      <c r="F64" s="91"/>
      <c r="G64" s="91"/>
      <c r="H64" s="49"/>
      <c r="I64" s="51"/>
      <c r="J64" s="51"/>
    </row>
    <row r="65" spans="2:10" x14ac:dyDescent="0.25">
      <c r="B65" s="91" t="s">
        <v>63</v>
      </c>
      <c r="C65" s="91"/>
      <c r="D65" s="91"/>
      <c r="E65" s="91"/>
      <c r="F65" s="91"/>
      <c r="G65" s="91"/>
      <c r="H65" s="49"/>
      <c r="I65" s="51"/>
      <c r="J65" s="51"/>
    </row>
    <row r="66" spans="2:10" x14ac:dyDescent="0.25">
      <c r="B66" s="87" t="s">
        <v>29</v>
      </c>
      <c r="C66" s="87"/>
      <c r="D66" s="87"/>
      <c r="E66" s="87"/>
      <c r="F66" s="87"/>
      <c r="G66" s="87"/>
      <c r="H66" s="49"/>
      <c r="I66" s="51"/>
      <c r="J66" s="51"/>
    </row>
    <row r="67" spans="2:10" x14ac:dyDescent="0.25">
      <c r="B67" s="87" t="s">
        <v>65</v>
      </c>
      <c r="C67" s="87"/>
      <c r="D67" s="87"/>
      <c r="E67" s="87"/>
      <c r="F67" s="87"/>
      <c r="G67" s="87"/>
      <c r="H67" s="49"/>
      <c r="I67" s="51"/>
      <c r="J67" s="51"/>
    </row>
    <row r="68" spans="2:10" x14ac:dyDescent="0.25">
      <c r="B68" s="87" t="s">
        <v>66</v>
      </c>
      <c r="C68" s="87"/>
      <c r="D68" s="87"/>
      <c r="E68" s="87"/>
      <c r="F68" s="87"/>
      <c r="G68" s="87"/>
      <c r="H68" s="49"/>
      <c r="I68" s="51"/>
      <c r="J68" s="51"/>
    </row>
    <row r="69" spans="2:10" x14ac:dyDescent="0.25">
      <c r="B69" s="87" t="s">
        <v>67</v>
      </c>
      <c r="C69" s="87"/>
      <c r="D69" s="87"/>
      <c r="E69" s="87"/>
      <c r="F69" s="87"/>
      <c r="G69" s="87"/>
      <c r="H69" s="49"/>
      <c r="I69" s="51"/>
      <c r="J69" s="51"/>
    </row>
    <row r="70" spans="2:10" x14ac:dyDescent="0.25">
      <c r="B70" s="87" t="s">
        <v>68</v>
      </c>
      <c r="C70" s="87"/>
      <c r="D70" s="87"/>
      <c r="E70" s="87"/>
      <c r="F70" s="87"/>
      <c r="G70" s="87"/>
      <c r="H70" s="49">
        <v>23</v>
      </c>
      <c r="I70" s="51">
        <v>35904937.869999997</v>
      </c>
      <c r="J70" s="51">
        <v>35904937.869999997</v>
      </c>
    </row>
    <row r="71" spans="2:10" x14ac:dyDescent="0.25">
      <c r="B71" s="91" t="s">
        <v>53</v>
      </c>
      <c r="C71" s="91"/>
      <c r="D71" s="91"/>
      <c r="E71" s="91"/>
      <c r="F71" s="91"/>
      <c r="G71" s="91"/>
      <c r="H71" s="49"/>
      <c r="I71" s="51"/>
      <c r="J71" s="51"/>
    </row>
    <row r="72" spans="2:10" x14ac:dyDescent="0.25">
      <c r="B72" s="87" t="s">
        <v>69</v>
      </c>
      <c r="C72" s="87"/>
      <c r="D72" s="87"/>
      <c r="E72" s="87"/>
      <c r="F72" s="87"/>
      <c r="G72" s="87"/>
      <c r="H72" s="49"/>
      <c r="I72" s="51"/>
      <c r="J72" s="51"/>
    </row>
    <row r="73" spans="2:10" x14ac:dyDescent="0.25">
      <c r="B73" s="91" t="s">
        <v>70</v>
      </c>
      <c r="C73" s="91"/>
      <c r="D73" s="91"/>
      <c r="E73" s="91"/>
      <c r="F73" s="91"/>
      <c r="G73" s="91"/>
      <c r="H73" s="49"/>
      <c r="I73" s="51"/>
      <c r="J73" s="51"/>
    </row>
    <row r="74" spans="2:10" x14ac:dyDescent="0.25">
      <c r="B74" s="91" t="s">
        <v>56</v>
      </c>
      <c r="C74" s="91"/>
      <c r="D74" s="91"/>
      <c r="E74" s="91"/>
      <c r="F74" s="91"/>
      <c r="G74" s="91"/>
      <c r="H74" s="49"/>
      <c r="I74" s="51"/>
      <c r="J74" s="51"/>
    </row>
    <row r="75" spans="2:10" x14ac:dyDescent="0.25">
      <c r="B75" s="87" t="s">
        <v>71</v>
      </c>
      <c r="C75" s="87"/>
      <c r="D75" s="87"/>
      <c r="E75" s="87"/>
      <c r="F75" s="87"/>
      <c r="G75" s="87"/>
      <c r="H75" s="49"/>
      <c r="I75" s="51"/>
      <c r="J75" s="51"/>
    </row>
    <row r="76" spans="2:10" x14ac:dyDescent="0.25">
      <c r="B76" s="90" t="s">
        <v>72</v>
      </c>
      <c r="C76" s="90"/>
      <c r="D76" s="90"/>
      <c r="E76" s="90"/>
      <c r="F76" s="90"/>
      <c r="G76" s="90"/>
      <c r="H76" s="5"/>
      <c r="I76" s="50">
        <f>SUM(I64:I75)</f>
        <v>35904937.869999997</v>
      </c>
      <c r="J76" s="50">
        <f>SUM(J64:J75)</f>
        <v>35904937.869999997</v>
      </c>
    </row>
    <row r="77" spans="2:10" x14ac:dyDescent="0.25">
      <c r="B77" s="92" t="s">
        <v>73</v>
      </c>
      <c r="C77" s="92"/>
      <c r="D77" s="92"/>
      <c r="E77" s="92"/>
      <c r="F77" s="92"/>
      <c r="G77" s="92"/>
      <c r="H77" s="7"/>
      <c r="I77" s="55"/>
      <c r="J77" s="56"/>
    </row>
    <row r="78" spans="2:10" x14ac:dyDescent="0.25">
      <c r="B78" s="87" t="s">
        <v>74</v>
      </c>
      <c r="C78" s="87"/>
      <c r="D78" s="87"/>
      <c r="E78" s="87"/>
      <c r="F78" s="87"/>
      <c r="G78" s="87"/>
      <c r="H78" s="49"/>
      <c r="I78" s="51">
        <v>1316000000</v>
      </c>
      <c r="J78" s="51">
        <v>1316000000</v>
      </c>
    </row>
    <row r="79" spans="2:10" x14ac:dyDescent="0.25">
      <c r="B79" s="87" t="s">
        <v>75</v>
      </c>
      <c r="C79" s="87"/>
      <c r="D79" s="87"/>
      <c r="E79" s="87"/>
      <c r="F79" s="87"/>
      <c r="G79" s="87"/>
      <c r="H79" s="49"/>
      <c r="I79" s="51"/>
      <c r="J79" s="51"/>
    </row>
    <row r="80" spans="2:10" x14ac:dyDescent="0.25">
      <c r="B80" s="87" t="s">
        <v>76</v>
      </c>
      <c r="C80" s="87"/>
      <c r="D80" s="87"/>
      <c r="E80" s="87"/>
      <c r="F80" s="87"/>
      <c r="G80" s="87"/>
      <c r="H80" s="3"/>
      <c r="I80" s="70"/>
      <c r="J80" s="51"/>
    </row>
    <row r="81" spans="2:10" x14ac:dyDescent="0.25">
      <c r="B81" s="87" t="s">
        <v>77</v>
      </c>
      <c r="C81" s="87"/>
      <c r="D81" s="87"/>
      <c r="E81" s="87"/>
      <c r="F81" s="87"/>
      <c r="G81" s="87"/>
      <c r="H81" s="3"/>
      <c r="I81" s="51"/>
      <c r="J81" s="51"/>
    </row>
    <row r="82" spans="2:10" x14ac:dyDescent="0.25">
      <c r="B82" s="87" t="s">
        <v>78</v>
      </c>
      <c r="C82" s="87"/>
      <c r="D82" s="87"/>
      <c r="E82" s="87"/>
      <c r="F82" s="87"/>
      <c r="G82" s="87"/>
      <c r="H82" s="3">
        <v>24</v>
      </c>
      <c r="I82" s="51">
        <v>-10232498.060000001</v>
      </c>
      <c r="J82" s="51">
        <v>-142574331.37</v>
      </c>
    </row>
    <row r="83" spans="2:10" x14ac:dyDescent="0.25">
      <c r="B83" s="87" t="s">
        <v>79</v>
      </c>
      <c r="C83" s="87"/>
      <c r="D83" s="87"/>
      <c r="E83" s="87"/>
      <c r="F83" s="87"/>
      <c r="G83" s="87"/>
      <c r="H83" s="3"/>
      <c r="I83" s="51"/>
      <c r="J83" s="51"/>
    </row>
    <row r="84" spans="2:10" x14ac:dyDescent="0.25">
      <c r="B84" s="90" t="s">
        <v>80</v>
      </c>
      <c r="C84" s="90"/>
      <c r="D84" s="90"/>
      <c r="E84" s="90"/>
      <c r="F84" s="90"/>
      <c r="G84" s="90"/>
      <c r="H84" s="5"/>
      <c r="I84" s="50">
        <f>SUM(I78:I83)</f>
        <v>1305767501.9400001</v>
      </c>
      <c r="J84" s="50">
        <f>SUM(J78:J83)</f>
        <v>1173425668.6300001</v>
      </c>
    </row>
    <row r="85" spans="2:10" x14ac:dyDescent="0.25">
      <c r="B85" s="87" t="s">
        <v>81</v>
      </c>
      <c r="C85" s="87"/>
      <c r="D85" s="87"/>
      <c r="E85" s="87"/>
      <c r="F85" s="87"/>
      <c r="G85" s="87"/>
      <c r="H85" s="3"/>
      <c r="I85" s="51"/>
      <c r="J85" s="51">
        <v>8587224.7600999996</v>
      </c>
    </row>
    <row r="86" spans="2:10" x14ac:dyDescent="0.25">
      <c r="B86" s="88" t="s">
        <v>82</v>
      </c>
      <c r="C86" s="88"/>
      <c r="D86" s="88"/>
      <c r="E86" s="88"/>
      <c r="F86" s="88"/>
      <c r="G86" s="88"/>
      <c r="H86" s="5"/>
      <c r="I86" s="50">
        <f>I84+I85</f>
        <v>1305767501.9400001</v>
      </c>
      <c r="J86" s="50">
        <f>J84+J85</f>
        <v>1182012893.3901</v>
      </c>
    </row>
    <row r="87" spans="2:10" x14ac:dyDescent="0.25">
      <c r="B87" s="89" t="s">
        <v>83</v>
      </c>
      <c r="C87" s="89"/>
      <c r="D87" s="89"/>
      <c r="E87" s="89"/>
      <c r="F87" s="89"/>
      <c r="G87" s="89"/>
      <c r="H87" s="5"/>
      <c r="I87" s="50">
        <f>I61+I76+I86</f>
        <v>1715321431.4150002</v>
      </c>
      <c r="J87" s="50">
        <f>J61+J76+J86</f>
        <v>1968839377.2201002</v>
      </c>
    </row>
    <row r="88" spans="2:10" x14ac:dyDescent="0.25">
      <c r="I88" s="53">
        <f>I87-I44</f>
        <v>181.3445999622345</v>
      </c>
      <c r="J88" s="53">
        <f>J87-J44</f>
        <v>400.0001003742218</v>
      </c>
    </row>
  </sheetData>
  <mergeCells count="86">
    <mergeCell ref="B42:G42"/>
    <mergeCell ref="B43:G43"/>
    <mergeCell ref="B44:G44"/>
    <mergeCell ref="B35:G35"/>
    <mergeCell ref="B36:G36"/>
    <mergeCell ref="B37:G37"/>
    <mergeCell ref="B38:G38"/>
    <mergeCell ref="B39:G39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14:G14"/>
    <mergeCell ref="B15:G15"/>
    <mergeCell ref="B16:G16"/>
    <mergeCell ref="B17:G17"/>
    <mergeCell ref="B18:G18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6"/>
  <sheetViews>
    <sheetView view="pageBreakPreview" topLeftCell="A13" zoomScale="80" zoomScaleNormal="100" zoomScaleSheetLayoutView="80" workbookViewId="0">
      <selection activeCell="R47" sqref="R47:Y47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4.5703125" customWidth="1"/>
  </cols>
  <sheetData>
    <row r="1" spans="2:33" s="1" customFormat="1" ht="11.1" customHeight="1" x14ac:dyDescent="0.25"/>
    <row r="2" spans="2:33" s="1" customFormat="1" ht="44.1" customHeight="1" x14ac:dyDescent="0.25">
      <c r="B2" s="94" t="s">
        <v>238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2:33" s="1" customFormat="1" x14ac:dyDescent="0.25"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2:33" s="1" customFormat="1" ht="15.75" thickBot="1" x14ac:dyDescent="0.3">
      <c r="B4" s="1" t="s">
        <v>235</v>
      </c>
    </row>
    <row r="5" spans="2:33" s="1" customFormat="1" ht="15" customHeight="1" x14ac:dyDescent="0.25">
      <c r="B5" s="31" t="s">
        <v>92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144" t="s">
        <v>1</v>
      </c>
      <c r="P5" s="144"/>
      <c r="Q5" s="144"/>
      <c r="R5" s="144" t="s">
        <v>93</v>
      </c>
      <c r="S5" s="144"/>
      <c r="T5" s="144"/>
      <c r="U5" s="144"/>
      <c r="V5" s="144"/>
      <c r="W5" s="144"/>
      <c r="X5" s="144"/>
      <c r="Y5" s="144"/>
      <c r="Z5" s="145" t="s">
        <v>94</v>
      </c>
      <c r="AA5" s="145"/>
      <c r="AB5" s="145"/>
      <c r="AC5" s="145"/>
      <c r="AD5" s="145"/>
      <c r="AE5" s="145"/>
      <c r="AF5" s="145"/>
    </row>
    <row r="6" spans="2:33" s="1" customFormat="1" x14ac:dyDescent="0.25">
      <c r="B6" s="140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 t="s">
        <v>5</v>
      </c>
      <c r="P6" s="141"/>
      <c r="Q6" s="141"/>
      <c r="R6" s="141" t="s">
        <v>6</v>
      </c>
      <c r="S6" s="141"/>
      <c r="T6" s="141"/>
      <c r="U6" s="141"/>
      <c r="V6" s="141"/>
      <c r="W6" s="141"/>
      <c r="X6" s="141"/>
      <c r="Y6" s="141"/>
      <c r="Z6" s="142" t="s">
        <v>7</v>
      </c>
      <c r="AA6" s="142"/>
      <c r="AB6" s="142"/>
      <c r="AC6" s="142"/>
      <c r="AD6" s="142"/>
      <c r="AE6" s="142"/>
      <c r="AF6" s="142"/>
    </row>
    <row r="7" spans="2:33" s="1" customFormat="1" ht="15" customHeight="1" x14ac:dyDescent="0.25">
      <c r="B7" s="117" t="s">
        <v>95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1">
        <v>25</v>
      </c>
      <c r="P7" s="111"/>
      <c r="Q7" s="111"/>
      <c r="R7" s="130">
        <v>367869670.31</v>
      </c>
      <c r="S7" s="130"/>
      <c r="T7" s="130"/>
      <c r="U7" s="130"/>
      <c r="V7" s="130"/>
      <c r="W7" s="130"/>
      <c r="X7" s="130"/>
      <c r="Y7" s="130"/>
      <c r="Z7" s="130">
        <v>103685395.42999999</v>
      </c>
      <c r="AA7" s="130"/>
      <c r="AB7" s="130"/>
      <c r="AC7" s="130"/>
      <c r="AD7" s="130"/>
      <c r="AE7" s="130"/>
      <c r="AF7" s="130"/>
      <c r="AG7" s="130"/>
    </row>
    <row r="8" spans="2:33" s="1" customFormat="1" ht="15" customHeight="1" x14ac:dyDescent="0.25">
      <c r="B8" s="137" t="s">
        <v>96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11">
        <v>26</v>
      </c>
      <c r="P8" s="111"/>
      <c r="Q8" s="111"/>
      <c r="R8" s="138">
        <v>57398878.289999999</v>
      </c>
      <c r="S8" s="138"/>
      <c r="T8" s="138"/>
      <c r="U8" s="138"/>
      <c r="V8" s="138"/>
      <c r="W8" s="138"/>
      <c r="X8" s="138"/>
      <c r="Y8" s="138"/>
      <c r="Z8" s="138">
        <v>48021889.190000005</v>
      </c>
      <c r="AA8" s="138"/>
      <c r="AB8" s="138"/>
      <c r="AC8" s="138"/>
      <c r="AD8" s="138"/>
      <c r="AE8" s="138"/>
      <c r="AF8" s="138"/>
      <c r="AG8" s="138"/>
    </row>
    <row r="9" spans="2:33" s="1" customFormat="1" ht="15" customHeight="1" x14ac:dyDescent="0.25">
      <c r="B9" s="118" t="s">
        <v>97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25"/>
      <c r="P9" s="125"/>
      <c r="Q9" s="125"/>
      <c r="R9" s="123">
        <f>R7-R8</f>
        <v>310470792.01999998</v>
      </c>
      <c r="S9" s="123"/>
      <c r="T9" s="123"/>
      <c r="U9" s="123"/>
      <c r="V9" s="123"/>
      <c r="W9" s="123"/>
      <c r="X9" s="123"/>
      <c r="Y9" s="123"/>
      <c r="Z9" s="123">
        <f>Z7-Z8</f>
        <v>55663506.239999987</v>
      </c>
      <c r="AA9" s="123"/>
      <c r="AB9" s="123"/>
      <c r="AC9" s="123"/>
      <c r="AD9" s="123"/>
      <c r="AE9" s="123"/>
      <c r="AF9" s="123"/>
      <c r="AG9" s="123"/>
    </row>
    <row r="10" spans="2:33" s="1" customFormat="1" ht="15" customHeight="1" x14ac:dyDescent="0.25">
      <c r="B10" s="137" t="s">
        <v>98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11"/>
      <c r="P10" s="111"/>
      <c r="Q10" s="111"/>
      <c r="R10" s="130" t="s">
        <v>11</v>
      </c>
      <c r="S10" s="130"/>
      <c r="T10" s="130"/>
      <c r="U10" s="130"/>
      <c r="V10" s="130"/>
      <c r="W10" s="130"/>
      <c r="X10" s="130"/>
      <c r="Y10" s="130"/>
      <c r="Z10" s="130" t="s">
        <v>11</v>
      </c>
      <c r="AA10" s="130"/>
      <c r="AB10" s="130"/>
      <c r="AC10" s="130"/>
      <c r="AD10" s="130"/>
      <c r="AE10" s="130"/>
      <c r="AF10" s="130"/>
      <c r="AG10" s="130"/>
    </row>
    <row r="11" spans="2:33" s="1" customFormat="1" ht="15" customHeight="1" x14ac:dyDescent="0.25">
      <c r="B11" s="117" t="s">
        <v>99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1">
        <v>27</v>
      </c>
      <c r="P11" s="111"/>
      <c r="Q11" s="111"/>
      <c r="R11" s="130">
        <v>190914456.75</v>
      </c>
      <c r="S11" s="130"/>
      <c r="T11" s="130"/>
      <c r="U11" s="130"/>
      <c r="V11" s="130"/>
      <c r="W11" s="130"/>
      <c r="X11" s="130"/>
      <c r="Y11" s="130"/>
      <c r="Z11" s="139">
        <v>130824377.96000002</v>
      </c>
      <c r="AA11" s="139"/>
      <c r="AB11" s="139"/>
      <c r="AC11" s="139"/>
      <c r="AD11" s="139"/>
      <c r="AE11" s="139"/>
      <c r="AF11" s="139"/>
      <c r="AG11" s="139"/>
    </row>
    <row r="12" spans="2:33" s="1" customFormat="1" ht="15" customHeight="1" x14ac:dyDescent="0.25">
      <c r="B12" s="136" t="s">
        <v>100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25"/>
      <c r="P12" s="125"/>
      <c r="Q12" s="125"/>
      <c r="R12" s="123">
        <f>R9-R11</f>
        <v>119556335.26999998</v>
      </c>
      <c r="S12" s="123"/>
      <c r="T12" s="123"/>
      <c r="U12" s="123"/>
      <c r="V12" s="123"/>
      <c r="W12" s="123"/>
      <c r="X12" s="123"/>
      <c r="Y12" s="123"/>
      <c r="Z12" s="123">
        <f>Z9-Z11</f>
        <v>-75160871.720000029</v>
      </c>
      <c r="AA12" s="123"/>
      <c r="AB12" s="123"/>
      <c r="AC12" s="123"/>
      <c r="AD12" s="123"/>
      <c r="AE12" s="123"/>
      <c r="AF12" s="123"/>
      <c r="AG12" s="123"/>
    </row>
    <row r="13" spans="2:33" s="1" customFormat="1" ht="15" customHeight="1" x14ac:dyDescent="0.25">
      <c r="B13" s="117" t="s">
        <v>101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1">
        <v>30</v>
      </c>
      <c r="P13" s="111"/>
      <c r="Q13" s="111"/>
      <c r="R13" s="130">
        <v>14537378.710000001</v>
      </c>
      <c r="S13" s="130"/>
      <c r="T13" s="130"/>
      <c r="U13" s="130"/>
      <c r="V13" s="130"/>
      <c r="W13" s="130"/>
      <c r="X13" s="130"/>
      <c r="Y13" s="130"/>
      <c r="Z13" s="130">
        <v>901827.1100000001</v>
      </c>
      <c r="AA13" s="130"/>
      <c r="AB13" s="130"/>
      <c r="AC13" s="130"/>
      <c r="AD13" s="130"/>
      <c r="AE13" s="130"/>
      <c r="AF13" s="130"/>
      <c r="AG13" s="130"/>
    </row>
    <row r="14" spans="2:33" s="1" customFormat="1" ht="15" customHeight="1" x14ac:dyDescent="0.25">
      <c r="B14" s="117" t="s">
        <v>102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1"/>
      <c r="P14" s="111"/>
      <c r="Q14" s="111"/>
      <c r="R14" s="130" t="s">
        <v>11</v>
      </c>
      <c r="S14" s="130"/>
      <c r="T14" s="130"/>
      <c r="U14" s="130"/>
      <c r="V14" s="130"/>
      <c r="W14" s="130"/>
      <c r="X14" s="130"/>
      <c r="Y14" s="130"/>
      <c r="Z14" s="130" t="s">
        <v>11</v>
      </c>
      <c r="AA14" s="130"/>
      <c r="AB14" s="130"/>
      <c r="AC14" s="130"/>
      <c r="AD14" s="130"/>
      <c r="AE14" s="130"/>
      <c r="AF14" s="130"/>
      <c r="AG14" s="130"/>
    </row>
    <row r="15" spans="2:33" s="1" customFormat="1" ht="15" customHeight="1" x14ac:dyDescent="0.25">
      <c r="B15" s="117" t="s">
        <v>103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1"/>
      <c r="P15" s="111"/>
      <c r="Q15" s="111"/>
      <c r="R15" s="130"/>
      <c r="S15" s="130"/>
      <c r="T15" s="130"/>
      <c r="U15" s="130"/>
      <c r="V15" s="130"/>
      <c r="W15" s="130"/>
      <c r="X15" s="130"/>
      <c r="Y15" s="130"/>
      <c r="Z15" s="130" t="s">
        <v>11</v>
      </c>
      <c r="AA15" s="130"/>
      <c r="AB15" s="130"/>
      <c r="AC15" s="130"/>
      <c r="AD15" s="130"/>
      <c r="AE15" s="130"/>
      <c r="AF15" s="130"/>
      <c r="AG15" s="130"/>
    </row>
    <row r="16" spans="2:33" s="1" customFormat="1" ht="15" customHeight="1" x14ac:dyDescent="0.25">
      <c r="B16" s="117" t="s">
        <v>104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1">
        <v>29</v>
      </c>
      <c r="P16" s="111"/>
      <c r="Q16" s="111"/>
      <c r="R16" s="130">
        <v>1982187.7</v>
      </c>
      <c r="S16" s="130"/>
      <c r="T16" s="130"/>
      <c r="U16" s="130"/>
      <c r="V16" s="130"/>
      <c r="W16" s="130"/>
      <c r="X16" s="130"/>
      <c r="Y16" s="130"/>
      <c r="Z16" s="130">
        <v>5551414.0300000003</v>
      </c>
      <c r="AA16" s="130"/>
      <c r="AB16" s="130"/>
      <c r="AC16" s="130"/>
      <c r="AD16" s="130"/>
      <c r="AE16" s="130"/>
      <c r="AF16" s="130"/>
      <c r="AG16" s="130"/>
    </row>
    <row r="17" spans="2:33" s="1" customFormat="1" ht="15" customHeight="1" x14ac:dyDescent="0.25">
      <c r="B17" s="117" t="s">
        <v>105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1">
        <v>28</v>
      </c>
      <c r="P17" s="111"/>
      <c r="Q17" s="111"/>
      <c r="R17" s="130">
        <v>3734178.37</v>
      </c>
      <c r="S17" s="130"/>
      <c r="T17" s="130"/>
      <c r="U17" s="130"/>
      <c r="V17" s="130"/>
      <c r="W17" s="130"/>
      <c r="X17" s="130"/>
      <c r="Y17" s="130"/>
      <c r="Z17" s="130">
        <v>7234547.8600000003</v>
      </c>
      <c r="AA17" s="130"/>
      <c r="AB17" s="130"/>
      <c r="AC17" s="130"/>
      <c r="AD17" s="130"/>
      <c r="AE17" s="130"/>
      <c r="AF17" s="130"/>
      <c r="AG17" s="130"/>
    </row>
    <row r="18" spans="2:33" s="1" customFormat="1" ht="15" customHeight="1" x14ac:dyDescent="0.25">
      <c r="B18" s="118" t="s">
        <v>106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25"/>
      <c r="P18" s="125"/>
      <c r="Q18" s="125"/>
      <c r="R18" s="123">
        <f>R12+R13+R16-R17</f>
        <v>132341723.30999997</v>
      </c>
      <c r="S18" s="123"/>
      <c r="T18" s="123"/>
      <c r="U18" s="123"/>
      <c r="V18" s="123"/>
      <c r="W18" s="123"/>
      <c r="X18" s="123"/>
      <c r="Y18" s="123"/>
      <c r="Z18" s="123">
        <f>Z12+Z13+Z16-Z17</f>
        <v>-75942178.440000027</v>
      </c>
      <c r="AA18" s="123"/>
      <c r="AB18" s="123"/>
      <c r="AC18" s="123"/>
      <c r="AD18" s="123"/>
      <c r="AE18" s="123"/>
      <c r="AF18" s="123"/>
      <c r="AG18" s="123"/>
    </row>
    <row r="19" spans="2:33" s="1" customFormat="1" ht="15" customHeight="1" x14ac:dyDescent="0.25">
      <c r="B19" s="117" t="s">
        <v>107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1">
        <v>31</v>
      </c>
      <c r="P19" s="111"/>
      <c r="Q19" s="111"/>
      <c r="R19" s="130" t="s">
        <v>11</v>
      </c>
      <c r="S19" s="130"/>
      <c r="T19" s="130"/>
      <c r="U19" s="130"/>
      <c r="V19" s="130"/>
      <c r="W19" s="130"/>
      <c r="X19" s="130"/>
      <c r="Y19" s="130"/>
      <c r="Z19" s="130" t="s">
        <v>11</v>
      </c>
      <c r="AA19" s="130"/>
      <c r="AB19" s="130"/>
      <c r="AC19" s="130"/>
      <c r="AD19" s="130"/>
      <c r="AE19" s="130"/>
      <c r="AF19" s="130"/>
      <c r="AG19" s="130"/>
    </row>
    <row r="20" spans="2:33" s="1" customFormat="1" ht="15" customHeight="1" x14ac:dyDescent="0.25">
      <c r="B20" s="118" t="s">
        <v>108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25"/>
      <c r="P20" s="125"/>
      <c r="Q20" s="125"/>
      <c r="R20" s="123">
        <f>R18</f>
        <v>132341723.30999997</v>
      </c>
      <c r="S20" s="123"/>
      <c r="T20" s="123"/>
      <c r="U20" s="123"/>
      <c r="V20" s="123"/>
      <c r="W20" s="123"/>
      <c r="X20" s="123"/>
      <c r="Y20" s="123"/>
      <c r="Z20" s="123">
        <f>Z18</f>
        <v>-75942178.440000027</v>
      </c>
      <c r="AA20" s="123"/>
      <c r="AB20" s="123"/>
      <c r="AC20" s="123"/>
      <c r="AD20" s="123"/>
      <c r="AE20" s="123"/>
      <c r="AF20" s="123"/>
      <c r="AG20" s="123"/>
    </row>
    <row r="21" spans="2:33" s="1" customFormat="1" ht="15" customHeight="1" x14ac:dyDescent="0.25">
      <c r="B21" s="117" t="s">
        <v>109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1"/>
      <c r="P21" s="111"/>
      <c r="Q21" s="111"/>
      <c r="R21" s="130" t="s">
        <v>11</v>
      </c>
      <c r="S21" s="130"/>
      <c r="T21" s="130"/>
      <c r="U21" s="130"/>
      <c r="V21" s="130"/>
      <c r="W21" s="130"/>
      <c r="X21" s="130"/>
      <c r="Y21" s="130"/>
      <c r="Z21" s="130" t="s">
        <v>11</v>
      </c>
      <c r="AA21" s="130"/>
      <c r="AB21" s="130"/>
      <c r="AC21" s="130"/>
      <c r="AD21" s="130"/>
      <c r="AE21" s="130"/>
      <c r="AF21" s="130"/>
      <c r="AG21" s="130"/>
    </row>
    <row r="22" spans="2:33" s="1" customFormat="1" ht="15" customHeight="1" x14ac:dyDescent="0.25">
      <c r="B22" s="118" t="s">
        <v>110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25"/>
      <c r="P22" s="125"/>
      <c r="Q22" s="125"/>
      <c r="R22" s="123">
        <f>R20</f>
        <v>132341723.30999997</v>
      </c>
      <c r="S22" s="123"/>
      <c r="T22" s="123"/>
      <c r="U22" s="123"/>
      <c r="V22" s="123"/>
      <c r="W22" s="123"/>
      <c r="X22" s="123"/>
      <c r="Y22" s="123"/>
      <c r="Z22" s="123">
        <f>Z20</f>
        <v>-75942178.440000027</v>
      </c>
      <c r="AA22" s="123"/>
      <c r="AB22" s="123"/>
      <c r="AC22" s="123"/>
      <c r="AD22" s="123"/>
      <c r="AE22" s="123"/>
      <c r="AF22" s="123"/>
      <c r="AG22" s="123"/>
    </row>
    <row r="23" spans="2:33" s="1" customFormat="1" ht="15" customHeight="1" x14ac:dyDescent="0.25">
      <c r="B23" s="117" t="s">
        <v>111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33"/>
      <c r="P23" s="134"/>
      <c r="Q23" s="135"/>
      <c r="R23" s="130">
        <f>R22-R24</f>
        <v>140928948.07009998</v>
      </c>
      <c r="S23" s="130"/>
      <c r="T23" s="130"/>
      <c r="U23" s="130"/>
      <c r="V23" s="130"/>
      <c r="W23" s="130"/>
      <c r="X23" s="130"/>
      <c r="Y23" s="130"/>
      <c r="Z23" s="130">
        <f>Z22-Z24</f>
        <v>-75358912.432900026</v>
      </c>
      <c r="AA23" s="130"/>
      <c r="AB23" s="130"/>
      <c r="AC23" s="130"/>
      <c r="AD23" s="130"/>
      <c r="AE23" s="130"/>
      <c r="AF23" s="130"/>
      <c r="AG23" s="130"/>
    </row>
    <row r="24" spans="2:33" s="1" customFormat="1" ht="15" customHeight="1" x14ac:dyDescent="0.25">
      <c r="B24" s="117" t="s">
        <v>112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33"/>
      <c r="P24" s="134"/>
      <c r="Q24" s="135"/>
      <c r="R24" s="130">
        <f>ББ!I85-ББ!J85</f>
        <v>-8587224.7600999996</v>
      </c>
      <c r="S24" s="130"/>
      <c r="T24" s="130"/>
      <c r="U24" s="130"/>
      <c r="V24" s="130"/>
      <c r="W24" s="130"/>
      <c r="X24" s="130"/>
      <c r="Y24" s="130"/>
      <c r="Z24" s="130">
        <f>-1190338.79*49%</f>
        <v>-583266.00710000005</v>
      </c>
      <c r="AA24" s="130"/>
      <c r="AB24" s="130"/>
      <c r="AC24" s="130"/>
      <c r="AD24" s="130"/>
      <c r="AE24" s="130"/>
      <c r="AF24" s="130"/>
      <c r="AG24" s="130"/>
    </row>
    <row r="25" spans="2:33" s="1" customFormat="1" ht="15" customHeight="1" x14ac:dyDescent="0.25">
      <c r="B25" s="118" t="s">
        <v>113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25"/>
      <c r="P25" s="125"/>
      <c r="Q25" s="125"/>
      <c r="R25" s="123" t="s">
        <v>11</v>
      </c>
      <c r="S25" s="123"/>
      <c r="T25" s="123"/>
      <c r="U25" s="123"/>
      <c r="V25" s="123"/>
      <c r="W25" s="123"/>
      <c r="X25" s="123"/>
      <c r="Y25" s="123"/>
      <c r="Z25" s="132" t="s">
        <v>11</v>
      </c>
      <c r="AA25" s="132"/>
      <c r="AB25" s="132"/>
      <c r="AC25" s="132"/>
      <c r="AD25" s="132"/>
      <c r="AE25" s="132"/>
      <c r="AF25" s="132"/>
      <c r="AG25" s="86"/>
    </row>
    <row r="26" spans="2:33" s="1" customFormat="1" ht="15" customHeight="1" x14ac:dyDescent="0.25">
      <c r="B26" s="117" t="s">
        <v>114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34"/>
      <c r="P26" s="35"/>
      <c r="Q26" s="36"/>
      <c r="R26" s="128" t="s">
        <v>11</v>
      </c>
      <c r="S26" s="128"/>
      <c r="T26" s="128"/>
      <c r="U26" s="128"/>
      <c r="V26" s="128"/>
      <c r="W26" s="128"/>
      <c r="X26" s="128"/>
      <c r="Y26" s="128"/>
      <c r="Z26" s="129" t="s">
        <v>11</v>
      </c>
      <c r="AA26" s="129"/>
      <c r="AB26" s="129"/>
      <c r="AC26" s="129"/>
      <c r="AD26" s="129"/>
      <c r="AE26" s="129"/>
      <c r="AF26" s="129"/>
      <c r="AG26" s="86"/>
    </row>
    <row r="27" spans="2:33" s="1" customFormat="1" ht="15" customHeight="1" x14ac:dyDescent="0.25">
      <c r="B27" s="117" t="s">
        <v>115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1"/>
      <c r="P27" s="111"/>
      <c r="Q27" s="111"/>
      <c r="R27" s="130" t="s">
        <v>11</v>
      </c>
      <c r="S27" s="130"/>
      <c r="T27" s="130"/>
      <c r="U27" s="130"/>
      <c r="V27" s="130"/>
      <c r="W27" s="130"/>
      <c r="X27" s="130"/>
      <c r="Y27" s="130"/>
      <c r="Z27" s="131" t="s">
        <v>11</v>
      </c>
      <c r="AA27" s="131"/>
      <c r="AB27" s="131"/>
      <c r="AC27" s="131"/>
      <c r="AD27" s="131"/>
      <c r="AE27" s="131"/>
      <c r="AF27" s="131"/>
      <c r="AG27" s="86"/>
    </row>
    <row r="28" spans="2:33" s="1" customFormat="1" ht="15" customHeight="1" x14ac:dyDescent="0.25">
      <c r="B28" s="117" t="s">
        <v>116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1"/>
      <c r="P28" s="111"/>
      <c r="Q28" s="111"/>
      <c r="R28" s="120" t="s">
        <v>11</v>
      </c>
      <c r="S28" s="120"/>
      <c r="T28" s="120"/>
      <c r="U28" s="120"/>
      <c r="V28" s="120"/>
      <c r="W28" s="120"/>
      <c r="X28" s="120"/>
      <c r="Y28" s="120"/>
      <c r="Z28" s="121" t="s">
        <v>11</v>
      </c>
      <c r="AA28" s="121"/>
      <c r="AB28" s="121"/>
      <c r="AC28" s="121"/>
      <c r="AD28" s="121"/>
      <c r="AE28" s="121"/>
      <c r="AF28" s="121"/>
    </row>
    <row r="29" spans="2:33" s="1" customFormat="1" ht="15" customHeight="1" x14ac:dyDescent="0.25">
      <c r="B29" s="117" t="s">
        <v>117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1"/>
      <c r="P29" s="111"/>
      <c r="Q29" s="111"/>
      <c r="R29" s="120" t="s">
        <v>11</v>
      </c>
      <c r="S29" s="120"/>
      <c r="T29" s="120"/>
      <c r="U29" s="120"/>
      <c r="V29" s="120"/>
      <c r="W29" s="120"/>
      <c r="X29" s="120"/>
      <c r="Y29" s="120"/>
      <c r="Z29" s="121" t="s">
        <v>11</v>
      </c>
      <c r="AA29" s="121"/>
      <c r="AB29" s="121"/>
      <c r="AC29" s="121"/>
      <c r="AD29" s="121"/>
      <c r="AE29" s="121"/>
      <c r="AF29" s="121"/>
    </row>
    <row r="30" spans="2:33" s="1" customFormat="1" ht="15" customHeight="1" x14ac:dyDescent="0.25">
      <c r="B30" s="117" t="s">
        <v>118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1"/>
      <c r="P30" s="111"/>
      <c r="Q30" s="111"/>
      <c r="R30" s="120" t="s">
        <v>11</v>
      </c>
      <c r="S30" s="120"/>
      <c r="T30" s="120"/>
      <c r="U30" s="120"/>
      <c r="V30" s="120"/>
      <c r="W30" s="120"/>
      <c r="X30" s="120"/>
      <c r="Y30" s="120"/>
      <c r="Z30" s="121" t="s">
        <v>11</v>
      </c>
      <c r="AA30" s="121"/>
      <c r="AB30" s="121"/>
      <c r="AC30" s="121"/>
      <c r="AD30" s="121"/>
      <c r="AE30" s="121"/>
      <c r="AF30" s="121"/>
    </row>
    <row r="31" spans="2:33" s="1" customFormat="1" ht="15" customHeight="1" x14ac:dyDescent="0.25">
      <c r="B31" s="117" t="s">
        <v>119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1"/>
      <c r="P31" s="111"/>
      <c r="Q31" s="111"/>
      <c r="R31" s="120" t="s">
        <v>11</v>
      </c>
      <c r="S31" s="120"/>
      <c r="T31" s="120"/>
      <c r="U31" s="120"/>
      <c r="V31" s="120"/>
      <c r="W31" s="120"/>
      <c r="X31" s="120"/>
      <c r="Y31" s="120"/>
      <c r="Z31" s="121" t="s">
        <v>11</v>
      </c>
      <c r="AA31" s="121"/>
      <c r="AB31" s="121"/>
      <c r="AC31" s="121"/>
      <c r="AD31" s="121"/>
      <c r="AE31" s="121"/>
      <c r="AF31" s="121"/>
    </row>
    <row r="32" spans="2:33" s="1" customFormat="1" ht="15" customHeight="1" x14ac:dyDescent="0.25">
      <c r="B32" s="117" t="s">
        <v>120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1"/>
      <c r="P32" s="111"/>
      <c r="Q32" s="111"/>
      <c r="R32" s="120" t="s">
        <v>11</v>
      </c>
      <c r="S32" s="120"/>
      <c r="T32" s="120"/>
      <c r="U32" s="120"/>
      <c r="V32" s="120"/>
      <c r="W32" s="120"/>
      <c r="X32" s="120"/>
      <c r="Y32" s="120"/>
      <c r="Z32" s="121" t="s">
        <v>11</v>
      </c>
      <c r="AA32" s="121"/>
      <c r="AB32" s="121"/>
      <c r="AC32" s="121"/>
      <c r="AD32" s="121"/>
      <c r="AE32" s="121"/>
      <c r="AF32" s="121"/>
    </row>
    <row r="33" spans="2:34" s="1" customFormat="1" ht="15" customHeight="1" x14ac:dyDescent="0.25">
      <c r="B33" s="117" t="s">
        <v>121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1"/>
      <c r="P33" s="111"/>
      <c r="Q33" s="111"/>
      <c r="R33" s="120" t="s">
        <v>11</v>
      </c>
      <c r="S33" s="120"/>
      <c r="T33" s="120"/>
      <c r="U33" s="120"/>
      <c r="V33" s="120"/>
      <c r="W33" s="120"/>
      <c r="X33" s="120"/>
      <c r="Y33" s="120"/>
      <c r="Z33" s="121" t="s">
        <v>11</v>
      </c>
      <c r="AA33" s="121"/>
      <c r="AB33" s="121"/>
      <c r="AC33" s="121"/>
      <c r="AD33" s="121"/>
      <c r="AE33" s="121"/>
      <c r="AF33" s="121"/>
    </row>
    <row r="34" spans="2:34" s="1" customFormat="1" ht="15" customHeight="1" x14ac:dyDescent="0.25">
      <c r="B34" s="117" t="s">
        <v>122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1"/>
      <c r="P34" s="111"/>
      <c r="Q34" s="111"/>
      <c r="R34" s="120" t="s">
        <v>11</v>
      </c>
      <c r="S34" s="120"/>
      <c r="T34" s="120"/>
      <c r="U34" s="120"/>
      <c r="V34" s="120"/>
      <c r="W34" s="120"/>
      <c r="X34" s="120"/>
      <c r="Y34" s="120"/>
      <c r="Z34" s="121" t="s">
        <v>11</v>
      </c>
      <c r="AA34" s="121"/>
      <c r="AB34" s="121"/>
      <c r="AC34" s="121"/>
      <c r="AD34" s="121"/>
      <c r="AE34" s="121"/>
      <c r="AF34" s="121"/>
    </row>
    <row r="35" spans="2:34" s="10" customFormat="1" ht="15" customHeight="1" x14ac:dyDescent="0.25">
      <c r="B35" s="117" t="s">
        <v>123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1"/>
      <c r="P35" s="111"/>
      <c r="Q35" s="111"/>
      <c r="R35" s="120" t="s">
        <v>11</v>
      </c>
      <c r="S35" s="120"/>
      <c r="T35" s="120"/>
      <c r="U35" s="120"/>
      <c r="V35" s="120"/>
      <c r="W35" s="120"/>
      <c r="X35" s="120"/>
      <c r="Y35" s="120"/>
      <c r="Z35" s="121" t="s">
        <v>11</v>
      </c>
      <c r="AA35" s="121"/>
      <c r="AB35" s="121"/>
      <c r="AC35" s="121"/>
      <c r="AD35" s="121"/>
      <c r="AE35" s="121"/>
      <c r="AF35" s="121"/>
    </row>
    <row r="36" spans="2:34" s="1" customFormat="1" ht="15" customHeight="1" x14ac:dyDescent="0.25">
      <c r="B36" s="118" t="s">
        <v>124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25"/>
      <c r="P36" s="125"/>
      <c r="Q36" s="125"/>
      <c r="R36" s="113" t="s">
        <v>11</v>
      </c>
      <c r="S36" s="113"/>
      <c r="T36" s="113"/>
      <c r="U36" s="113"/>
      <c r="V36" s="113"/>
      <c r="W36" s="113"/>
      <c r="X36" s="113"/>
      <c r="Y36" s="113"/>
      <c r="Z36" s="126" t="s">
        <v>11</v>
      </c>
      <c r="AA36" s="126"/>
      <c r="AB36" s="126"/>
      <c r="AC36" s="126"/>
      <c r="AD36" s="126"/>
      <c r="AE36" s="126"/>
      <c r="AF36" s="126"/>
    </row>
    <row r="37" spans="2:34" s="1" customFormat="1" ht="15" customHeight="1" x14ac:dyDescent="0.25">
      <c r="B37" s="117" t="s">
        <v>125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1"/>
      <c r="P37" s="111"/>
      <c r="Q37" s="111"/>
      <c r="R37" s="120" t="s">
        <v>11</v>
      </c>
      <c r="S37" s="120"/>
      <c r="T37" s="120"/>
      <c r="U37" s="120"/>
      <c r="V37" s="120"/>
      <c r="W37" s="120"/>
      <c r="X37" s="120"/>
      <c r="Y37" s="120"/>
      <c r="Z37" s="121" t="s">
        <v>11</v>
      </c>
      <c r="AA37" s="121"/>
      <c r="AB37" s="121"/>
      <c r="AC37" s="121"/>
      <c r="AD37" s="121"/>
      <c r="AE37" s="121"/>
      <c r="AF37" s="121"/>
    </row>
    <row r="38" spans="2:34" s="1" customFormat="1" ht="15" customHeight="1" x14ac:dyDescent="0.25">
      <c r="B38" s="117" t="s">
        <v>116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1"/>
      <c r="P38" s="111"/>
      <c r="Q38" s="111"/>
      <c r="R38" s="120" t="s">
        <v>11</v>
      </c>
      <c r="S38" s="120"/>
      <c r="T38" s="120"/>
      <c r="U38" s="120"/>
      <c r="V38" s="120"/>
      <c r="W38" s="120"/>
      <c r="X38" s="120"/>
      <c r="Y38" s="120"/>
      <c r="Z38" s="121" t="s">
        <v>11</v>
      </c>
      <c r="AA38" s="121"/>
      <c r="AB38" s="121"/>
      <c r="AC38" s="121"/>
      <c r="AD38" s="121"/>
      <c r="AE38" s="121"/>
      <c r="AF38" s="121"/>
    </row>
    <row r="39" spans="2:34" s="1" customFormat="1" ht="15" customHeight="1" x14ac:dyDescent="0.25">
      <c r="B39" s="117" t="s">
        <v>126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1"/>
      <c r="P39" s="111"/>
      <c r="Q39" s="111"/>
      <c r="R39" s="120" t="s">
        <v>11</v>
      </c>
      <c r="S39" s="120"/>
      <c r="T39" s="120"/>
      <c r="U39" s="120"/>
      <c r="V39" s="120"/>
      <c r="W39" s="120"/>
      <c r="X39" s="120"/>
      <c r="Y39" s="120"/>
      <c r="Z39" s="121" t="s">
        <v>11</v>
      </c>
      <c r="AA39" s="121"/>
      <c r="AB39" s="121"/>
      <c r="AC39" s="121"/>
      <c r="AD39" s="121"/>
      <c r="AE39" s="121"/>
      <c r="AF39" s="121"/>
    </row>
    <row r="40" spans="2:34" s="1" customFormat="1" ht="15" customHeight="1" x14ac:dyDescent="0.25">
      <c r="B40" s="117" t="s">
        <v>123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1"/>
      <c r="P40" s="111"/>
      <c r="Q40" s="111"/>
      <c r="R40" s="120" t="s">
        <v>11</v>
      </c>
      <c r="S40" s="120"/>
      <c r="T40" s="120"/>
      <c r="U40" s="120"/>
      <c r="V40" s="120"/>
      <c r="W40" s="120"/>
      <c r="X40" s="120"/>
      <c r="Y40" s="120"/>
      <c r="Z40" s="121" t="s">
        <v>11</v>
      </c>
      <c r="AA40" s="121"/>
      <c r="AB40" s="121"/>
      <c r="AC40" s="121"/>
      <c r="AD40" s="121"/>
      <c r="AE40" s="121"/>
      <c r="AF40" s="121"/>
    </row>
    <row r="41" spans="2:34" s="1" customFormat="1" ht="15" customHeight="1" x14ac:dyDescent="0.25">
      <c r="B41" s="117" t="s">
        <v>127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1"/>
      <c r="P41" s="111"/>
      <c r="Q41" s="111"/>
      <c r="R41" s="120" t="s">
        <v>11</v>
      </c>
      <c r="S41" s="120"/>
      <c r="T41" s="120"/>
      <c r="U41" s="120"/>
      <c r="V41" s="120"/>
      <c r="W41" s="120"/>
      <c r="X41" s="120"/>
      <c r="Y41" s="120"/>
      <c r="Z41" s="121" t="s">
        <v>11</v>
      </c>
      <c r="AA41" s="121"/>
      <c r="AB41" s="121"/>
      <c r="AC41" s="121"/>
      <c r="AD41" s="121"/>
      <c r="AE41" s="121"/>
      <c r="AF41" s="121"/>
    </row>
    <row r="42" spans="2:34" s="1" customFormat="1" ht="15" customHeight="1" x14ac:dyDescent="0.25">
      <c r="B42" s="118" t="s">
        <v>128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25"/>
      <c r="P42" s="125"/>
      <c r="Q42" s="125"/>
      <c r="R42" s="113" t="s">
        <v>11</v>
      </c>
      <c r="S42" s="113"/>
      <c r="T42" s="113"/>
      <c r="U42" s="113"/>
      <c r="V42" s="113"/>
      <c r="W42" s="113"/>
      <c r="X42" s="113"/>
      <c r="Y42" s="113"/>
      <c r="Z42" s="126" t="s">
        <v>11</v>
      </c>
      <c r="AA42" s="126"/>
      <c r="AB42" s="126"/>
      <c r="AC42" s="126"/>
      <c r="AD42" s="126"/>
      <c r="AE42" s="126"/>
      <c r="AF42" s="126"/>
    </row>
    <row r="43" spans="2:34" s="1" customFormat="1" ht="15.75" customHeight="1" thickBot="1" x14ac:dyDescent="0.3">
      <c r="B43" s="127" t="s">
        <v>129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12"/>
      <c r="P43" s="112"/>
      <c r="Q43" s="112"/>
      <c r="R43" s="109">
        <f>R22</f>
        <v>132341723.30999997</v>
      </c>
      <c r="S43" s="109"/>
      <c r="T43" s="109"/>
      <c r="U43" s="109"/>
      <c r="V43" s="109"/>
      <c r="W43" s="109"/>
      <c r="X43" s="109"/>
      <c r="Y43" s="109"/>
      <c r="Z43" s="122">
        <f>Z22</f>
        <v>-75942178.440000027</v>
      </c>
      <c r="AA43" s="122"/>
      <c r="AB43" s="122"/>
      <c r="AC43" s="122"/>
      <c r="AD43" s="122"/>
      <c r="AE43" s="122"/>
      <c r="AF43" s="122"/>
      <c r="AG43" s="122"/>
      <c r="AH43" s="53"/>
    </row>
    <row r="44" spans="2:34" ht="15" customHeight="1" x14ac:dyDescent="0.25">
      <c r="B44" s="117" t="s">
        <v>130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1"/>
      <c r="P44" s="111"/>
      <c r="Q44" s="111"/>
      <c r="R44" s="113"/>
      <c r="S44" s="113">
        <v>0</v>
      </c>
      <c r="T44" s="113">
        <v>0</v>
      </c>
      <c r="U44" s="113"/>
      <c r="V44" s="113"/>
      <c r="W44" s="113"/>
      <c r="X44" s="113"/>
      <c r="Y44" s="113"/>
      <c r="Z44" s="123"/>
      <c r="AA44" s="123">
        <v>0</v>
      </c>
      <c r="AB44" s="123">
        <v>0</v>
      </c>
      <c r="AC44" s="123"/>
      <c r="AD44" s="123"/>
      <c r="AE44" s="123"/>
      <c r="AF44" s="123"/>
      <c r="AG44" s="123"/>
    </row>
    <row r="45" spans="2:34" ht="15" customHeight="1" x14ac:dyDescent="0.25">
      <c r="B45" s="117" t="s">
        <v>111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1"/>
      <c r="P45" s="111"/>
      <c r="Q45" s="111"/>
      <c r="R45" s="113">
        <f>R43-R46</f>
        <v>140928948.07009998</v>
      </c>
      <c r="S45" s="113"/>
      <c r="T45" s="113"/>
      <c r="U45" s="113"/>
      <c r="V45" s="113"/>
      <c r="W45" s="113"/>
      <c r="X45" s="113"/>
      <c r="Y45" s="113"/>
      <c r="Z45" s="123">
        <f>Z43-Z46</f>
        <v>-75358912.432900026</v>
      </c>
      <c r="AA45" s="123"/>
      <c r="AB45" s="123"/>
      <c r="AC45" s="123"/>
      <c r="AD45" s="123"/>
      <c r="AE45" s="123"/>
      <c r="AF45" s="123"/>
      <c r="AG45" s="123"/>
      <c r="AH45" s="69">
        <f>R45-ББ!I82+ББ!J82</f>
        <v>8587114.7600999773</v>
      </c>
    </row>
    <row r="46" spans="2:34" ht="15" customHeight="1" x14ac:dyDescent="0.25">
      <c r="B46" s="117" t="s">
        <v>131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1"/>
      <c r="P46" s="111"/>
      <c r="Q46" s="111"/>
      <c r="R46" s="113">
        <f>R24</f>
        <v>-8587224.7600999996</v>
      </c>
      <c r="S46" s="113"/>
      <c r="T46" s="113"/>
      <c r="U46" s="113"/>
      <c r="V46" s="113"/>
      <c r="W46" s="113"/>
      <c r="X46" s="113"/>
      <c r="Y46" s="113"/>
      <c r="Z46" s="123">
        <f>-1190338.79*49%</f>
        <v>-583266.00710000005</v>
      </c>
      <c r="AA46" s="123"/>
      <c r="AB46" s="123"/>
      <c r="AC46" s="123"/>
      <c r="AD46" s="123"/>
      <c r="AE46" s="123"/>
      <c r="AF46" s="123"/>
      <c r="AG46" s="123"/>
    </row>
    <row r="47" spans="2:34" ht="36" customHeight="1" x14ac:dyDescent="0.25">
      <c r="B47" s="118" t="s">
        <v>132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1"/>
      <c r="P47" s="111"/>
      <c r="Q47" s="111"/>
      <c r="R47" s="113"/>
      <c r="S47" s="113"/>
      <c r="T47" s="113"/>
      <c r="U47" s="113"/>
      <c r="V47" s="113"/>
      <c r="W47" s="113"/>
      <c r="X47" s="113"/>
      <c r="Y47" s="113"/>
      <c r="Z47" s="123"/>
      <c r="AA47" s="123"/>
      <c r="AB47" s="123"/>
      <c r="AC47" s="123"/>
      <c r="AD47" s="123"/>
      <c r="AE47" s="123"/>
      <c r="AF47" s="123"/>
      <c r="AG47" s="123"/>
    </row>
    <row r="48" spans="2:34" ht="15" customHeight="1" x14ac:dyDescent="0.25">
      <c r="B48" s="117" t="s">
        <v>114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1"/>
      <c r="P48" s="111"/>
      <c r="Q48" s="111"/>
      <c r="R48" s="113"/>
      <c r="S48" s="113"/>
      <c r="T48" s="113"/>
      <c r="U48" s="113"/>
      <c r="V48" s="113"/>
      <c r="W48" s="113"/>
      <c r="X48" s="113"/>
      <c r="Y48" s="113"/>
      <c r="Z48" s="123"/>
      <c r="AA48" s="123"/>
      <c r="AB48" s="123"/>
      <c r="AC48" s="123"/>
      <c r="AD48" s="123"/>
      <c r="AE48" s="123"/>
      <c r="AF48" s="123"/>
      <c r="AG48" s="123"/>
    </row>
    <row r="49" spans="2:33" ht="15" customHeight="1" x14ac:dyDescent="0.25">
      <c r="B49" s="117" t="s">
        <v>133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1">
        <v>33</v>
      </c>
      <c r="P49" s="111"/>
      <c r="Q49" s="111"/>
      <c r="R49" s="114">
        <f>R45/4112.5</f>
        <v>34268.437220693006</v>
      </c>
      <c r="S49" s="114"/>
      <c r="T49" s="114"/>
      <c r="U49" s="114"/>
      <c r="V49" s="114"/>
      <c r="W49" s="114"/>
      <c r="X49" s="114"/>
      <c r="Y49" s="114"/>
      <c r="Z49" s="124">
        <f>Z45/4112.5</f>
        <v>-18324.3556067842</v>
      </c>
      <c r="AA49" s="124"/>
      <c r="AB49" s="124"/>
      <c r="AC49" s="124"/>
      <c r="AD49" s="124"/>
      <c r="AE49" s="124"/>
      <c r="AF49" s="124"/>
      <c r="AG49" s="124"/>
    </row>
    <row r="50" spans="2:33" ht="15" customHeight="1" x14ac:dyDescent="0.25">
      <c r="B50" s="117" t="s">
        <v>134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1"/>
      <c r="P50" s="111"/>
      <c r="Q50" s="111"/>
      <c r="R50" s="113"/>
      <c r="S50" s="113"/>
      <c r="T50" s="113"/>
      <c r="U50" s="113"/>
      <c r="V50" s="113"/>
      <c r="W50" s="113"/>
      <c r="X50" s="113"/>
      <c r="Y50" s="113"/>
      <c r="Z50" s="108"/>
      <c r="AA50" s="108"/>
      <c r="AB50" s="108"/>
      <c r="AC50" s="108"/>
      <c r="AD50" s="108"/>
      <c r="AE50" s="108"/>
    </row>
    <row r="51" spans="2:33" ht="15" customHeight="1" x14ac:dyDescent="0.25">
      <c r="B51" s="117" t="s">
        <v>135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1"/>
      <c r="P51" s="111"/>
      <c r="Q51" s="111"/>
      <c r="R51" s="113"/>
      <c r="S51" s="113"/>
      <c r="T51" s="113"/>
      <c r="U51" s="113"/>
      <c r="V51" s="113"/>
      <c r="W51" s="113"/>
      <c r="X51" s="113"/>
      <c r="Y51" s="113"/>
      <c r="Z51" s="108"/>
      <c r="AA51" s="108"/>
      <c r="AB51" s="108"/>
      <c r="AC51" s="108"/>
      <c r="AD51" s="108"/>
      <c r="AE51" s="108"/>
    </row>
    <row r="52" spans="2:33" ht="15" customHeight="1" x14ac:dyDescent="0.25">
      <c r="B52" s="117" t="s">
        <v>136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1"/>
      <c r="P52" s="111"/>
      <c r="Q52" s="111"/>
      <c r="R52" s="113"/>
      <c r="S52" s="113"/>
      <c r="T52" s="113"/>
      <c r="U52" s="113"/>
      <c r="V52" s="113"/>
      <c r="W52" s="113"/>
      <c r="X52" s="113"/>
      <c r="Y52" s="113"/>
      <c r="Z52" s="108"/>
      <c r="AA52" s="108"/>
      <c r="AB52" s="108"/>
      <c r="AC52" s="108"/>
      <c r="AD52" s="108"/>
      <c r="AE52" s="108"/>
    </row>
    <row r="53" spans="2:33" ht="15" customHeight="1" x14ac:dyDescent="0.25">
      <c r="B53" s="117" t="s">
        <v>134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1"/>
      <c r="P53" s="111"/>
      <c r="Q53" s="111"/>
      <c r="R53" s="113"/>
      <c r="S53" s="113"/>
      <c r="T53" s="113"/>
      <c r="U53" s="113"/>
      <c r="V53" s="113"/>
      <c r="W53" s="113"/>
      <c r="X53" s="113"/>
      <c r="Y53" s="113"/>
      <c r="Z53" s="108"/>
      <c r="AA53" s="108"/>
      <c r="AB53" s="108"/>
      <c r="AC53" s="108"/>
      <c r="AD53" s="108"/>
      <c r="AE53" s="108"/>
    </row>
    <row r="54" spans="2:33" ht="15.75" customHeight="1" thickBot="1" x14ac:dyDescent="0.3">
      <c r="B54" s="119" t="s">
        <v>135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2"/>
      <c r="P54" s="112"/>
      <c r="Q54" s="112"/>
      <c r="R54" s="109"/>
      <c r="S54" s="109"/>
      <c r="T54" s="109"/>
      <c r="U54" s="109"/>
      <c r="V54" s="109"/>
      <c r="W54" s="109"/>
      <c r="X54" s="109"/>
      <c r="Y54" s="109"/>
      <c r="Z54" s="110"/>
      <c r="AA54" s="110"/>
      <c r="AB54" s="110"/>
      <c r="AC54" s="110"/>
      <c r="AD54" s="110"/>
      <c r="AE54" s="110"/>
    </row>
    <row r="57" spans="2:33" x14ac:dyDescent="0.25">
      <c r="B57" s="8" t="s">
        <v>84</v>
      </c>
      <c r="C57" s="8"/>
      <c r="D57" s="8"/>
      <c r="F57" s="115" t="s">
        <v>85</v>
      </c>
      <c r="G57" s="115"/>
      <c r="H57" s="115"/>
      <c r="J57" s="9"/>
      <c r="K57" s="9"/>
      <c r="L57" s="9"/>
    </row>
    <row r="58" spans="2:33" x14ac:dyDescent="0.25">
      <c r="F58" s="116" t="s">
        <v>86</v>
      </c>
      <c r="G58" s="116"/>
      <c r="H58" s="116"/>
      <c r="J58" s="12" t="s">
        <v>87</v>
      </c>
      <c r="K58" s="12"/>
      <c r="L58" s="12"/>
    </row>
    <row r="61" spans="2:33" x14ac:dyDescent="0.25">
      <c r="B61" s="8" t="s">
        <v>88</v>
      </c>
      <c r="C61" s="8"/>
      <c r="D61" s="8"/>
      <c r="F61" s="115" t="s">
        <v>89</v>
      </c>
      <c r="G61" s="115"/>
      <c r="H61" s="115"/>
      <c r="J61" s="9"/>
      <c r="K61" s="9"/>
      <c r="L61" s="9"/>
    </row>
    <row r="62" spans="2:33" x14ac:dyDescent="0.25">
      <c r="F62" s="116" t="s">
        <v>86</v>
      </c>
      <c r="G62" s="116"/>
      <c r="H62" s="116"/>
      <c r="J62" s="12" t="s">
        <v>87</v>
      </c>
      <c r="K62" s="12"/>
      <c r="L62" s="12"/>
    </row>
    <row r="65" spans="2:2" x14ac:dyDescent="0.25">
      <c r="B65" s="1" t="s">
        <v>90</v>
      </c>
    </row>
    <row r="66" spans="2:2" x14ac:dyDescent="0.25">
      <c r="B66" s="1" t="s">
        <v>91</v>
      </c>
    </row>
  </sheetData>
  <mergeCells count="204"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Z12:AG12"/>
    <mergeCell ref="Z13:AG13"/>
    <mergeCell ref="Z14:AG14"/>
    <mergeCell ref="Z15:AG15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B16:N16"/>
    <mergeCell ref="O16:Q16"/>
    <mergeCell ref="R16:Y16"/>
    <mergeCell ref="B17:N17"/>
    <mergeCell ref="O17:Q17"/>
    <mergeCell ref="R17:Y17"/>
    <mergeCell ref="Z16:AG16"/>
    <mergeCell ref="Z17:AG17"/>
    <mergeCell ref="Z18:AG18"/>
    <mergeCell ref="Z20:AG20"/>
    <mergeCell ref="Z21:AG21"/>
    <mergeCell ref="Z22:AG22"/>
    <mergeCell ref="Z23:AG23"/>
    <mergeCell ref="B18:N18"/>
    <mergeCell ref="O18:Q18"/>
    <mergeCell ref="R18:Y18"/>
    <mergeCell ref="B19:N19"/>
    <mergeCell ref="O19:Q19"/>
    <mergeCell ref="R19:Y19"/>
    <mergeCell ref="Z19:AG19"/>
    <mergeCell ref="B22:N22"/>
    <mergeCell ref="O22:Q22"/>
    <mergeCell ref="R22:Y22"/>
    <mergeCell ref="B23:N23"/>
    <mergeCell ref="R23:Y23"/>
    <mergeCell ref="B20:N20"/>
    <mergeCell ref="O20:Q20"/>
    <mergeCell ref="R20:Y20"/>
    <mergeCell ref="B21:N21"/>
    <mergeCell ref="O21:Q21"/>
    <mergeCell ref="R21:Y21"/>
    <mergeCell ref="O23:Q23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B25:N25"/>
    <mergeCell ref="O25:Q25"/>
    <mergeCell ref="R25:Y25"/>
    <mergeCell ref="Z25:AF25"/>
    <mergeCell ref="O24:Q24"/>
    <mergeCell ref="Z24:AG24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R52:Y52"/>
    <mergeCell ref="Z52:AE52"/>
    <mergeCell ref="Z43:AG43"/>
    <mergeCell ref="Z44:AG44"/>
    <mergeCell ref="Z45:AG45"/>
    <mergeCell ref="Z46:AG46"/>
    <mergeCell ref="Z47:AG47"/>
    <mergeCell ref="Z48:AG48"/>
    <mergeCell ref="Z49:AG49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R45:Y45"/>
    <mergeCell ref="R46:Y46"/>
    <mergeCell ref="R47:Y47"/>
    <mergeCell ref="R48:Y48"/>
    <mergeCell ref="R49:Y49"/>
    <mergeCell ref="R50:Y50"/>
    <mergeCell ref="Z50:AE50"/>
    <mergeCell ref="R51:Y51"/>
    <mergeCell ref="Z51:AE51"/>
    <mergeCell ref="R53:Y53"/>
    <mergeCell ref="O44:Q44"/>
    <mergeCell ref="O45:Q45"/>
    <mergeCell ref="O46:Q46"/>
    <mergeCell ref="O47:Q47"/>
    <mergeCell ref="O48:Q48"/>
  </mergeCells>
  <pageMargins left="0.7" right="0.7" top="0.75" bottom="0.75" header="0.3" footer="0.3"/>
  <pageSetup paperSize="9" scale="7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Z73"/>
  <sheetViews>
    <sheetView topLeftCell="A52" workbookViewId="0">
      <selection activeCell="C72" sqref="C72:L72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6.710937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1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3.57031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5703125" style="1" customWidth="1"/>
    <col min="44" max="44" width="0.85546875" style="1" customWidth="1"/>
    <col min="45" max="45" width="7.5703125" style="1" customWidth="1"/>
    <col min="46" max="46" width="6.7109375" style="1" customWidth="1"/>
    <col min="47" max="47" width="0.85546875" style="1" customWidth="1"/>
    <col min="48" max="48" width="15.28515625" style="1" customWidth="1"/>
    <col min="49" max="49" width="0.42578125" style="1" customWidth="1"/>
    <col min="50" max="50" width="15.28515625" style="1" customWidth="1"/>
    <col min="51" max="51" width="1.85546875" style="1" customWidth="1"/>
  </cols>
  <sheetData>
    <row r="2" spans="3:51" ht="30.75" customHeight="1" x14ac:dyDescent="0.25">
      <c r="C2" s="94" t="s">
        <v>239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</row>
    <row r="3" spans="3:51" x14ac:dyDescent="0.25"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</row>
    <row r="4" spans="3:51" s="1" customFormat="1" x14ac:dyDescent="0.25">
      <c r="C4" s="1" t="s">
        <v>235</v>
      </c>
    </row>
    <row r="5" spans="3:51" s="1" customFormat="1" x14ac:dyDescent="0.25">
      <c r="C5" s="183" t="s">
        <v>137</v>
      </c>
      <c r="D5" s="183"/>
      <c r="E5" s="183"/>
      <c r="F5" s="183"/>
      <c r="G5" s="183"/>
      <c r="H5" s="183"/>
      <c r="I5" s="183"/>
      <c r="J5" s="183"/>
      <c r="K5" s="183"/>
      <c r="L5" s="183"/>
      <c r="M5" s="186" t="s">
        <v>1</v>
      </c>
      <c r="N5" s="186"/>
      <c r="O5" s="186"/>
      <c r="P5" s="190" t="s">
        <v>138</v>
      </c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1" t="s">
        <v>139</v>
      </c>
      <c r="AW5" s="193" t="s">
        <v>140</v>
      </c>
      <c r="AX5" s="193"/>
    </row>
    <row r="6" spans="3:51" s="11" customFormat="1" x14ac:dyDescent="0.25">
      <c r="C6" s="184"/>
      <c r="D6" s="185"/>
      <c r="E6" s="185"/>
      <c r="F6" s="185"/>
      <c r="G6" s="185"/>
      <c r="H6" s="185"/>
      <c r="I6" s="185"/>
      <c r="J6" s="185"/>
      <c r="K6" s="185"/>
      <c r="L6" s="185"/>
      <c r="M6" s="187"/>
      <c r="N6" s="188"/>
      <c r="O6" s="189"/>
      <c r="P6" s="196" t="s">
        <v>74</v>
      </c>
      <c r="Q6" s="196"/>
      <c r="R6" s="196"/>
      <c r="S6" s="196"/>
      <c r="T6" s="196"/>
      <c r="U6" s="196"/>
      <c r="V6" s="196" t="s">
        <v>75</v>
      </c>
      <c r="W6" s="196"/>
      <c r="X6" s="196"/>
      <c r="Y6" s="196"/>
      <c r="Z6" s="196"/>
      <c r="AA6" s="196"/>
      <c r="AB6" s="196" t="s">
        <v>76</v>
      </c>
      <c r="AC6" s="196"/>
      <c r="AD6" s="196"/>
      <c r="AE6" s="196"/>
      <c r="AF6" s="196"/>
      <c r="AG6" s="196" t="s">
        <v>77</v>
      </c>
      <c r="AH6" s="196"/>
      <c r="AI6" s="196"/>
      <c r="AJ6" s="196"/>
      <c r="AK6" s="196"/>
      <c r="AL6" s="196"/>
      <c r="AM6" s="196"/>
      <c r="AN6" s="196" t="s">
        <v>141</v>
      </c>
      <c r="AO6" s="196"/>
      <c r="AP6" s="196"/>
      <c r="AQ6" s="196"/>
      <c r="AR6" s="196"/>
      <c r="AS6" s="182" t="s">
        <v>79</v>
      </c>
      <c r="AT6" s="182"/>
      <c r="AU6" s="182"/>
      <c r="AV6" s="192"/>
      <c r="AW6" s="194"/>
      <c r="AX6" s="195"/>
    </row>
    <row r="7" spans="3:51" s="1" customFormat="1" ht="15.75" thickBot="1" x14ac:dyDescent="0.3">
      <c r="C7" s="97" t="s">
        <v>4</v>
      </c>
      <c r="D7" s="97"/>
      <c r="E7" s="97"/>
      <c r="F7" s="97"/>
      <c r="G7" s="97"/>
      <c r="H7" s="97"/>
      <c r="I7" s="97"/>
      <c r="J7" s="97"/>
      <c r="K7" s="97"/>
      <c r="L7" s="97"/>
      <c r="M7" s="209" t="s">
        <v>5</v>
      </c>
      <c r="N7" s="209"/>
      <c r="O7" s="209"/>
      <c r="P7" s="209" t="s">
        <v>6</v>
      </c>
      <c r="Q7" s="209"/>
      <c r="R7" s="209"/>
      <c r="S7" s="209"/>
      <c r="T7" s="209"/>
      <c r="U7" s="209"/>
      <c r="V7" s="209" t="s">
        <v>7</v>
      </c>
      <c r="W7" s="209"/>
      <c r="X7" s="209"/>
      <c r="Y7" s="209"/>
      <c r="Z7" s="209"/>
      <c r="AA7" s="209"/>
      <c r="AB7" s="200" t="s">
        <v>142</v>
      </c>
      <c r="AC7" s="200"/>
      <c r="AD7" s="200"/>
      <c r="AE7" s="200"/>
      <c r="AF7" s="200"/>
      <c r="AG7" s="200" t="s">
        <v>143</v>
      </c>
      <c r="AH7" s="200"/>
      <c r="AI7" s="200"/>
      <c r="AJ7" s="200"/>
      <c r="AK7" s="200"/>
      <c r="AL7" s="200"/>
      <c r="AM7" s="200"/>
      <c r="AN7" s="200" t="s">
        <v>144</v>
      </c>
      <c r="AO7" s="200"/>
      <c r="AP7" s="200"/>
      <c r="AQ7" s="200"/>
      <c r="AR7" s="200"/>
      <c r="AS7" s="200" t="s">
        <v>145</v>
      </c>
      <c r="AT7" s="200"/>
      <c r="AU7" s="200"/>
      <c r="AV7" s="61" t="s">
        <v>146</v>
      </c>
      <c r="AW7" s="200" t="s">
        <v>147</v>
      </c>
      <c r="AX7" s="200"/>
    </row>
    <row r="8" spans="3:51" s="1" customFormat="1" x14ac:dyDescent="0.25">
      <c r="C8" s="201" t="s">
        <v>148</v>
      </c>
      <c r="D8" s="202"/>
      <c r="E8" s="202"/>
      <c r="F8" s="202"/>
      <c r="G8" s="202"/>
      <c r="H8" s="202"/>
      <c r="I8" s="202"/>
      <c r="J8" s="202"/>
      <c r="K8" s="202"/>
      <c r="L8" s="202"/>
      <c r="M8" s="203"/>
      <c r="N8" s="203"/>
      <c r="O8" s="203"/>
      <c r="P8" s="204">
        <v>1316000000</v>
      </c>
      <c r="Q8" s="204"/>
      <c r="R8" s="204"/>
      <c r="S8" s="204"/>
      <c r="T8" s="204"/>
      <c r="U8" s="204"/>
      <c r="V8" s="205" t="s">
        <v>11</v>
      </c>
      <c r="W8" s="205"/>
      <c r="X8" s="205"/>
      <c r="Y8" s="205"/>
      <c r="Z8" s="205"/>
      <c r="AA8" s="205"/>
      <c r="AB8" s="205" t="s">
        <v>11</v>
      </c>
      <c r="AC8" s="205"/>
      <c r="AD8" s="205"/>
      <c r="AE8" s="205"/>
      <c r="AF8" s="205"/>
      <c r="AG8" s="206" t="s">
        <v>11</v>
      </c>
      <c r="AH8" s="206"/>
      <c r="AI8" s="206"/>
      <c r="AJ8" s="206"/>
      <c r="AK8" s="206"/>
      <c r="AL8" s="206"/>
      <c r="AM8" s="206"/>
      <c r="AN8" s="204">
        <v>860000</v>
      </c>
      <c r="AO8" s="204"/>
      <c r="AP8" s="204"/>
      <c r="AQ8" s="204"/>
      <c r="AR8" s="204"/>
      <c r="AS8" s="206" t="s">
        <v>11</v>
      </c>
      <c r="AT8" s="206"/>
      <c r="AU8" s="206"/>
      <c r="AV8" s="62" t="s">
        <v>11</v>
      </c>
      <c r="AW8" s="207">
        <f>P8+AN8</f>
        <v>1316860000</v>
      </c>
      <c r="AX8" s="208"/>
    </row>
    <row r="9" spans="3:51" s="1" customFormat="1" x14ac:dyDescent="0.25">
      <c r="C9" s="212" t="s">
        <v>149</v>
      </c>
      <c r="D9" s="213"/>
      <c r="E9" s="213"/>
      <c r="F9" s="213"/>
      <c r="G9" s="213"/>
      <c r="H9" s="213"/>
      <c r="I9" s="213"/>
      <c r="J9" s="213"/>
      <c r="K9" s="213"/>
      <c r="L9" s="213"/>
      <c r="M9" s="214"/>
      <c r="N9" s="214"/>
      <c r="O9" s="214"/>
      <c r="P9" s="215" t="s">
        <v>11</v>
      </c>
      <c r="Q9" s="215"/>
      <c r="R9" s="215"/>
      <c r="S9" s="215"/>
      <c r="T9" s="215"/>
      <c r="U9" s="215"/>
      <c r="V9" s="216" t="s">
        <v>11</v>
      </c>
      <c r="W9" s="216"/>
      <c r="X9" s="216"/>
      <c r="Y9" s="216"/>
      <c r="Z9" s="216"/>
      <c r="AA9" s="216"/>
      <c r="AB9" s="216" t="s">
        <v>11</v>
      </c>
      <c r="AC9" s="216"/>
      <c r="AD9" s="216"/>
      <c r="AE9" s="216"/>
      <c r="AF9" s="216"/>
      <c r="AG9" s="150" t="s">
        <v>11</v>
      </c>
      <c r="AH9" s="150"/>
      <c r="AI9" s="150"/>
      <c r="AJ9" s="150"/>
      <c r="AK9" s="150"/>
      <c r="AL9" s="150"/>
      <c r="AM9" s="150"/>
      <c r="AN9" s="150" t="s">
        <v>11</v>
      </c>
      <c r="AO9" s="150"/>
      <c r="AP9" s="150"/>
      <c r="AQ9" s="150"/>
      <c r="AR9" s="150"/>
      <c r="AS9" s="150" t="s">
        <v>11</v>
      </c>
      <c r="AT9" s="150"/>
      <c r="AU9" s="150"/>
      <c r="AV9" s="45" t="s">
        <v>11</v>
      </c>
      <c r="AW9" s="151" t="s">
        <v>11</v>
      </c>
      <c r="AX9" s="152"/>
    </row>
    <row r="10" spans="3:51" s="1" customFormat="1" x14ac:dyDescent="0.25">
      <c r="C10" s="197" t="s">
        <v>150</v>
      </c>
      <c r="D10" s="198"/>
      <c r="E10" s="198"/>
      <c r="F10" s="198"/>
      <c r="G10" s="198"/>
      <c r="H10" s="198"/>
      <c r="I10" s="198"/>
      <c r="J10" s="198"/>
      <c r="K10" s="198"/>
      <c r="L10" s="198"/>
      <c r="M10" s="199"/>
      <c r="N10" s="199"/>
      <c r="O10" s="199"/>
      <c r="P10" s="158">
        <v>1316000000</v>
      </c>
      <c r="Q10" s="158"/>
      <c r="R10" s="158"/>
      <c r="S10" s="158"/>
      <c r="T10" s="158"/>
      <c r="U10" s="158"/>
      <c r="V10" s="156" t="s">
        <v>11</v>
      </c>
      <c r="W10" s="156"/>
      <c r="X10" s="156"/>
      <c r="Y10" s="156"/>
      <c r="Z10" s="156"/>
      <c r="AA10" s="156"/>
      <c r="AB10" s="156" t="s">
        <v>11</v>
      </c>
      <c r="AC10" s="156"/>
      <c r="AD10" s="156"/>
      <c r="AE10" s="156"/>
      <c r="AF10" s="156"/>
      <c r="AG10" s="157" t="s">
        <v>11</v>
      </c>
      <c r="AH10" s="157"/>
      <c r="AI10" s="157"/>
      <c r="AJ10" s="157"/>
      <c r="AK10" s="157"/>
      <c r="AL10" s="157"/>
      <c r="AM10" s="157"/>
      <c r="AN10" s="158">
        <f>AN8</f>
        <v>860000</v>
      </c>
      <c r="AO10" s="158"/>
      <c r="AP10" s="158"/>
      <c r="AQ10" s="158"/>
      <c r="AR10" s="158"/>
      <c r="AS10" s="157" t="s">
        <v>11</v>
      </c>
      <c r="AT10" s="157"/>
      <c r="AU10" s="157"/>
      <c r="AV10" s="46" t="s">
        <v>11</v>
      </c>
      <c r="AW10" s="153">
        <f>P10+AN10</f>
        <v>1316860000</v>
      </c>
      <c r="AX10" s="154"/>
    </row>
    <row r="11" spans="3:51" s="1" customFormat="1" x14ac:dyDescent="0.25">
      <c r="C11" s="210" t="s">
        <v>151</v>
      </c>
      <c r="D11" s="211"/>
      <c r="E11" s="211"/>
      <c r="F11" s="211"/>
      <c r="G11" s="211"/>
      <c r="H11" s="211"/>
      <c r="I11" s="211"/>
      <c r="J11" s="211"/>
      <c r="K11" s="211"/>
      <c r="L11" s="211"/>
      <c r="M11" s="155"/>
      <c r="N11" s="155"/>
      <c r="O11" s="155"/>
      <c r="P11" s="156" t="s">
        <v>11</v>
      </c>
      <c r="Q11" s="156"/>
      <c r="R11" s="156"/>
      <c r="S11" s="156"/>
      <c r="T11" s="156"/>
      <c r="U11" s="156"/>
      <c r="V11" s="156" t="s">
        <v>11</v>
      </c>
      <c r="W11" s="156"/>
      <c r="X11" s="156"/>
      <c r="Y11" s="156"/>
      <c r="Z11" s="156"/>
      <c r="AA11" s="156"/>
      <c r="AB11" s="156" t="s">
        <v>11</v>
      </c>
      <c r="AC11" s="156"/>
      <c r="AD11" s="156"/>
      <c r="AE11" s="156"/>
      <c r="AF11" s="156"/>
      <c r="AG11" s="157" t="s">
        <v>11</v>
      </c>
      <c r="AH11" s="157"/>
      <c r="AI11" s="157"/>
      <c r="AJ11" s="157"/>
      <c r="AK11" s="157"/>
      <c r="AL11" s="157"/>
      <c r="AM11" s="157"/>
      <c r="AN11" s="158">
        <f>AN12</f>
        <v>-143434000</v>
      </c>
      <c r="AO11" s="158"/>
      <c r="AP11" s="158"/>
      <c r="AQ11" s="158"/>
      <c r="AR11" s="158"/>
      <c r="AS11" s="157" t="s">
        <v>11</v>
      </c>
      <c r="AT11" s="157"/>
      <c r="AU11" s="157"/>
      <c r="AV11" s="46" t="s">
        <v>11</v>
      </c>
      <c r="AW11" s="153">
        <f>AN11</f>
        <v>-143434000</v>
      </c>
      <c r="AX11" s="154"/>
    </row>
    <row r="12" spans="3:51" s="1" customFormat="1" x14ac:dyDescent="0.25">
      <c r="C12" s="197" t="s">
        <v>152</v>
      </c>
      <c r="D12" s="198"/>
      <c r="E12" s="198"/>
      <c r="F12" s="198"/>
      <c r="G12" s="198"/>
      <c r="H12" s="198"/>
      <c r="I12" s="198"/>
      <c r="J12" s="198"/>
      <c r="K12" s="198"/>
      <c r="L12" s="198"/>
      <c r="M12" s="171"/>
      <c r="N12" s="171"/>
      <c r="O12" s="171"/>
      <c r="P12" s="216" t="s">
        <v>11</v>
      </c>
      <c r="Q12" s="216"/>
      <c r="R12" s="216"/>
      <c r="S12" s="216"/>
      <c r="T12" s="216"/>
      <c r="U12" s="216"/>
      <c r="V12" s="216" t="s">
        <v>11</v>
      </c>
      <c r="W12" s="216"/>
      <c r="X12" s="216"/>
      <c r="Y12" s="216"/>
      <c r="Z12" s="216"/>
      <c r="AA12" s="216"/>
      <c r="AB12" s="216" t="s">
        <v>11</v>
      </c>
      <c r="AC12" s="216"/>
      <c r="AD12" s="216"/>
      <c r="AE12" s="216"/>
      <c r="AF12" s="216"/>
      <c r="AG12" s="150" t="s">
        <v>11</v>
      </c>
      <c r="AH12" s="150"/>
      <c r="AI12" s="150"/>
      <c r="AJ12" s="150"/>
      <c r="AK12" s="150"/>
      <c r="AL12" s="150"/>
      <c r="AM12" s="150"/>
      <c r="AN12" s="173">
        <v>-143434000</v>
      </c>
      <c r="AO12" s="173"/>
      <c r="AP12" s="173"/>
      <c r="AQ12" s="173"/>
      <c r="AR12" s="173"/>
      <c r="AS12" s="150" t="s">
        <v>11</v>
      </c>
      <c r="AT12" s="150"/>
      <c r="AU12" s="150"/>
      <c r="AV12" s="45" t="s">
        <v>11</v>
      </c>
      <c r="AW12" s="153">
        <f>AN12</f>
        <v>-143434000</v>
      </c>
      <c r="AX12" s="154"/>
    </row>
    <row r="13" spans="3:51" s="1" customFormat="1" x14ac:dyDescent="0.25">
      <c r="C13" s="167" t="s">
        <v>153</v>
      </c>
      <c r="D13" s="168"/>
      <c r="E13" s="168"/>
      <c r="F13" s="168"/>
      <c r="G13" s="168"/>
      <c r="H13" s="168"/>
      <c r="I13" s="168"/>
      <c r="J13" s="168"/>
      <c r="K13" s="168"/>
      <c r="L13" s="168"/>
      <c r="M13" s="217"/>
      <c r="N13" s="217"/>
      <c r="O13" s="217"/>
      <c r="P13" s="156" t="s">
        <v>11</v>
      </c>
      <c r="Q13" s="156"/>
      <c r="R13" s="156"/>
      <c r="S13" s="156"/>
      <c r="T13" s="156"/>
      <c r="U13" s="156"/>
      <c r="V13" s="156" t="s">
        <v>11</v>
      </c>
      <c r="W13" s="156"/>
      <c r="X13" s="156"/>
      <c r="Y13" s="156"/>
      <c r="Z13" s="156"/>
      <c r="AA13" s="156"/>
      <c r="AB13" s="156" t="s">
        <v>11</v>
      </c>
      <c r="AC13" s="156"/>
      <c r="AD13" s="156"/>
      <c r="AE13" s="156"/>
      <c r="AF13" s="156"/>
      <c r="AG13" s="157" t="s">
        <v>11</v>
      </c>
      <c r="AH13" s="157"/>
      <c r="AI13" s="157"/>
      <c r="AJ13" s="157"/>
      <c r="AK13" s="157"/>
      <c r="AL13" s="157"/>
      <c r="AM13" s="157"/>
      <c r="AN13" s="157" t="s">
        <v>11</v>
      </c>
      <c r="AO13" s="157"/>
      <c r="AP13" s="157"/>
      <c r="AQ13" s="157"/>
      <c r="AR13" s="157"/>
      <c r="AS13" s="157" t="s">
        <v>11</v>
      </c>
      <c r="AT13" s="157"/>
      <c r="AU13" s="157"/>
      <c r="AV13" s="46" t="s">
        <v>11</v>
      </c>
      <c r="AW13" s="151" t="s">
        <v>11</v>
      </c>
      <c r="AX13" s="152"/>
      <c r="AY13" s="1" t="s">
        <v>64</v>
      </c>
    </row>
    <row r="14" spans="3:51" s="1" customFormat="1" x14ac:dyDescent="0.25">
      <c r="C14" s="164" t="s">
        <v>114</v>
      </c>
      <c r="D14" s="165"/>
      <c r="E14" s="165"/>
      <c r="F14" s="165"/>
      <c r="G14" s="165"/>
      <c r="H14" s="165"/>
      <c r="I14" s="165"/>
      <c r="J14" s="165"/>
      <c r="K14" s="165"/>
      <c r="L14" s="166"/>
      <c r="M14" s="171"/>
      <c r="N14" s="165"/>
      <c r="O14" s="165"/>
      <c r="P14" s="216" t="s">
        <v>11</v>
      </c>
      <c r="Q14" s="216"/>
      <c r="R14" s="216"/>
      <c r="S14" s="216"/>
      <c r="T14" s="216"/>
      <c r="U14" s="216"/>
      <c r="V14" s="216" t="s">
        <v>11</v>
      </c>
      <c r="W14" s="216"/>
      <c r="X14" s="216"/>
      <c r="Y14" s="216"/>
      <c r="Z14" s="216"/>
      <c r="AA14" s="216"/>
      <c r="AB14" s="216" t="s">
        <v>11</v>
      </c>
      <c r="AC14" s="216"/>
      <c r="AD14" s="216"/>
      <c r="AE14" s="216"/>
      <c r="AF14" s="216"/>
      <c r="AG14" s="216" t="s">
        <v>11</v>
      </c>
      <c r="AH14" s="216"/>
      <c r="AI14" s="216"/>
      <c r="AJ14" s="216"/>
      <c r="AK14" s="216"/>
      <c r="AL14" s="216"/>
      <c r="AM14" s="216"/>
      <c r="AN14" s="150" t="s">
        <v>11</v>
      </c>
      <c r="AO14" s="150"/>
      <c r="AP14" s="150"/>
      <c r="AQ14" s="150"/>
      <c r="AR14" s="150"/>
      <c r="AS14" s="216" t="s">
        <v>11</v>
      </c>
      <c r="AT14" s="216"/>
      <c r="AU14" s="216"/>
      <c r="AV14" s="47" t="s">
        <v>11</v>
      </c>
      <c r="AW14" s="151" t="s">
        <v>11</v>
      </c>
      <c r="AX14" s="152"/>
    </row>
    <row r="15" spans="3:51" s="1" customFormat="1" x14ac:dyDescent="0.25">
      <c r="C15" s="164" t="s">
        <v>154</v>
      </c>
      <c r="D15" s="165"/>
      <c r="E15" s="165"/>
      <c r="F15" s="165"/>
      <c r="G15" s="165"/>
      <c r="H15" s="165"/>
      <c r="I15" s="165"/>
      <c r="J15" s="165"/>
      <c r="K15" s="165"/>
      <c r="L15" s="166"/>
      <c r="M15" s="159"/>
      <c r="N15" s="159"/>
      <c r="O15" s="159"/>
      <c r="P15" s="148" t="s">
        <v>11</v>
      </c>
      <c r="Q15" s="148"/>
      <c r="R15" s="148"/>
      <c r="S15" s="148"/>
      <c r="T15" s="148"/>
      <c r="U15" s="148"/>
      <c r="V15" s="149" t="s">
        <v>11</v>
      </c>
      <c r="W15" s="149"/>
      <c r="X15" s="149"/>
      <c r="Y15" s="149"/>
      <c r="Z15" s="149"/>
      <c r="AA15" s="149"/>
      <c r="AB15" s="149" t="s">
        <v>11</v>
      </c>
      <c r="AC15" s="149"/>
      <c r="AD15" s="149"/>
      <c r="AE15" s="149"/>
      <c r="AF15" s="149"/>
      <c r="AG15" s="150" t="s">
        <v>11</v>
      </c>
      <c r="AH15" s="150"/>
      <c r="AI15" s="150"/>
      <c r="AJ15" s="150"/>
      <c r="AK15" s="150"/>
      <c r="AL15" s="150"/>
      <c r="AM15" s="150"/>
      <c r="AN15" s="150" t="s">
        <v>11</v>
      </c>
      <c r="AO15" s="150"/>
      <c r="AP15" s="150"/>
      <c r="AQ15" s="150"/>
      <c r="AR15" s="150"/>
      <c r="AS15" s="150" t="s">
        <v>11</v>
      </c>
      <c r="AT15" s="150"/>
      <c r="AU15" s="150"/>
      <c r="AV15" s="45" t="s">
        <v>11</v>
      </c>
      <c r="AW15" s="151" t="s">
        <v>11</v>
      </c>
      <c r="AX15" s="152"/>
    </row>
    <row r="16" spans="3:51" s="1" customFormat="1" x14ac:dyDescent="0.25">
      <c r="C16" s="164" t="s">
        <v>155</v>
      </c>
      <c r="D16" s="165"/>
      <c r="E16" s="165"/>
      <c r="F16" s="165"/>
      <c r="G16" s="165"/>
      <c r="H16" s="165"/>
      <c r="I16" s="165"/>
      <c r="J16" s="165"/>
      <c r="K16" s="165"/>
      <c r="L16" s="166"/>
      <c r="M16" s="159"/>
      <c r="N16" s="159"/>
      <c r="O16" s="159"/>
      <c r="P16" s="148" t="s">
        <v>11</v>
      </c>
      <c r="Q16" s="148"/>
      <c r="R16" s="148"/>
      <c r="S16" s="148"/>
      <c r="T16" s="148"/>
      <c r="U16" s="148"/>
      <c r="V16" s="149" t="s">
        <v>11</v>
      </c>
      <c r="W16" s="149"/>
      <c r="X16" s="149"/>
      <c r="Y16" s="149"/>
      <c r="Z16" s="149"/>
      <c r="AA16" s="149"/>
      <c r="AB16" s="149" t="s">
        <v>11</v>
      </c>
      <c r="AC16" s="149"/>
      <c r="AD16" s="149"/>
      <c r="AE16" s="149"/>
      <c r="AF16" s="149"/>
      <c r="AG16" s="150" t="s">
        <v>11</v>
      </c>
      <c r="AH16" s="150"/>
      <c r="AI16" s="150"/>
      <c r="AJ16" s="150"/>
      <c r="AK16" s="150"/>
      <c r="AL16" s="150"/>
      <c r="AM16" s="150"/>
      <c r="AN16" s="150" t="s">
        <v>11</v>
      </c>
      <c r="AO16" s="150"/>
      <c r="AP16" s="150"/>
      <c r="AQ16" s="150"/>
      <c r="AR16" s="150"/>
      <c r="AS16" s="150" t="s">
        <v>11</v>
      </c>
      <c r="AT16" s="150"/>
      <c r="AU16" s="150"/>
      <c r="AV16" s="45" t="s">
        <v>11</v>
      </c>
      <c r="AW16" s="151" t="s">
        <v>11</v>
      </c>
      <c r="AX16" s="152"/>
    </row>
    <row r="17" spans="3:50" ht="15" customHeight="1" x14ac:dyDescent="0.25">
      <c r="C17" s="164" t="s">
        <v>156</v>
      </c>
      <c r="D17" s="165"/>
      <c r="E17" s="165"/>
      <c r="F17" s="165"/>
      <c r="G17" s="165"/>
      <c r="H17" s="165"/>
      <c r="I17" s="165"/>
      <c r="J17" s="165"/>
      <c r="K17" s="165"/>
      <c r="L17" s="166"/>
      <c r="M17" s="159"/>
      <c r="N17" s="159"/>
      <c r="O17" s="159"/>
      <c r="P17" s="148" t="s">
        <v>11</v>
      </c>
      <c r="Q17" s="148"/>
      <c r="R17" s="148"/>
      <c r="S17" s="148"/>
      <c r="T17" s="148"/>
      <c r="U17" s="148"/>
      <c r="V17" s="149" t="s">
        <v>11</v>
      </c>
      <c r="W17" s="149"/>
      <c r="X17" s="149"/>
      <c r="Y17" s="149"/>
      <c r="Z17" s="149"/>
      <c r="AA17" s="149"/>
      <c r="AB17" s="149" t="s">
        <v>11</v>
      </c>
      <c r="AC17" s="149"/>
      <c r="AD17" s="149"/>
      <c r="AE17" s="149"/>
      <c r="AF17" s="149"/>
      <c r="AG17" s="150" t="s">
        <v>11</v>
      </c>
      <c r="AH17" s="150"/>
      <c r="AI17" s="150"/>
      <c r="AJ17" s="150"/>
      <c r="AK17" s="150"/>
      <c r="AL17" s="150"/>
      <c r="AM17" s="150"/>
      <c r="AN17" s="150" t="s">
        <v>11</v>
      </c>
      <c r="AO17" s="150"/>
      <c r="AP17" s="150"/>
      <c r="AQ17" s="150"/>
      <c r="AR17" s="150"/>
      <c r="AS17" s="150" t="s">
        <v>11</v>
      </c>
      <c r="AT17" s="150"/>
      <c r="AU17" s="150"/>
      <c r="AV17" s="45" t="s">
        <v>11</v>
      </c>
      <c r="AW17" s="151"/>
      <c r="AX17" s="152"/>
    </row>
    <row r="18" spans="3:50" ht="15" customHeight="1" x14ac:dyDescent="0.25">
      <c r="C18" s="164" t="s">
        <v>116</v>
      </c>
      <c r="D18" s="165"/>
      <c r="E18" s="165"/>
      <c r="F18" s="165"/>
      <c r="G18" s="165"/>
      <c r="H18" s="165"/>
      <c r="I18" s="165"/>
      <c r="J18" s="165"/>
      <c r="K18" s="165"/>
      <c r="L18" s="166"/>
      <c r="M18" s="159"/>
      <c r="N18" s="159"/>
      <c r="O18" s="159"/>
      <c r="P18" s="148" t="s">
        <v>11</v>
      </c>
      <c r="Q18" s="148"/>
      <c r="R18" s="148"/>
      <c r="S18" s="148"/>
      <c r="T18" s="148"/>
      <c r="U18" s="148"/>
      <c r="V18" s="149" t="s">
        <v>11</v>
      </c>
      <c r="W18" s="149"/>
      <c r="X18" s="149"/>
      <c r="Y18" s="149"/>
      <c r="Z18" s="149"/>
      <c r="AA18" s="149"/>
      <c r="AB18" s="149" t="s">
        <v>11</v>
      </c>
      <c r="AC18" s="149"/>
      <c r="AD18" s="149"/>
      <c r="AE18" s="149"/>
      <c r="AF18" s="149"/>
      <c r="AG18" s="150" t="s">
        <v>11</v>
      </c>
      <c r="AH18" s="150"/>
      <c r="AI18" s="150"/>
      <c r="AJ18" s="150"/>
      <c r="AK18" s="150"/>
      <c r="AL18" s="150"/>
      <c r="AM18" s="150"/>
      <c r="AN18" s="150" t="s">
        <v>11</v>
      </c>
      <c r="AO18" s="150"/>
      <c r="AP18" s="150"/>
      <c r="AQ18" s="150"/>
      <c r="AR18" s="150"/>
      <c r="AS18" s="150" t="s">
        <v>11</v>
      </c>
      <c r="AT18" s="150"/>
      <c r="AU18" s="150"/>
      <c r="AV18" s="45" t="s">
        <v>11</v>
      </c>
      <c r="AW18" s="151"/>
      <c r="AX18" s="152"/>
    </row>
    <row r="19" spans="3:50" ht="15" customHeight="1" x14ac:dyDescent="0.25">
      <c r="C19" s="164" t="s">
        <v>126</v>
      </c>
      <c r="D19" s="165"/>
      <c r="E19" s="165"/>
      <c r="F19" s="165"/>
      <c r="G19" s="165"/>
      <c r="H19" s="165"/>
      <c r="I19" s="165"/>
      <c r="J19" s="165"/>
      <c r="K19" s="165"/>
      <c r="L19" s="166"/>
      <c r="M19" s="159"/>
      <c r="N19" s="159"/>
      <c r="O19" s="159"/>
      <c r="P19" s="148" t="s">
        <v>11</v>
      </c>
      <c r="Q19" s="148"/>
      <c r="R19" s="148"/>
      <c r="S19" s="148"/>
      <c r="T19" s="148"/>
      <c r="U19" s="148"/>
      <c r="V19" s="149" t="s">
        <v>11</v>
      </c>
      <c r="W19" s="149"/>
      <c r="X19" s="149"/>
      <c r="Y19" s="149"/>
      <c r="Z19" s="149"/>
      <c r="AA19" s="149"/>
      <c r="AB19" s="149" t="s">
        <v>11</v>
      </c>
      <c r="AC19" s="149"/>
      <c r="AD19" s="149"/>
      <c r="AE19" s="149"/>
      <c r="AF19" s="149"/>
      <c r="AG19" s="150" t="s">
        <v>11</v>
      </c>
      <c r="AH19" s="150"/>
      <c r="AI19" s="150"/>
      <c r="AJ19" s="150"/>
      <c r="AK19" s="150"/>
      <c r="AL19" s="150"/>
      <c r="AM19" s="150"/>
      <c r="AN19" s="150" t="s">
        <v>11</v>
      </c>
      <c r="AO19" s="150"/>
      <c r="AP19" s="150"/>
      <c r="AQ19" s="150"/>
      <c r="AR19" s="150"/>
      <c r="AS19" s="150" t="s">
        <v>11</v>
      </c>
      <c r="AT19" s="150"/>
      <c r="AU19" s="150"/>
      <c r="AV19" s="45" t="s">
        <v>11</v>
      </c>
      <c r="AW19" s="151"/>
      <c r="AX19" s="152"/>
    </row>
    <row r="20" spans="3:50" ht="15" customHeight="1" x14ac:dyDescent="0.25">
      <c r="C20" s="164" t="s">
        <v>117</v>
      </c>
      <c r="D20" s="165"/>
      <c r="E20" s="165"/>
      <c r="F20" s="165"/>
      <c r="G20" s="165"/>
      <c r="H20" s="165"/>
      <c r="I20" s="165"/>
      <c r="J20" s="165"/>
      <c r="K20" s="165"/>
      <c r="L20" s="166"/>
      <c r="M20" s="159"/>
      <c r="N20" s="159"/>
      <c r="O20" s="159"/>
      <c r="P20" s="148" t="s">
        <v>11</v>
      </c>
      <c r="Q20" s="148"/>
      <c r="R20" s="148"/>
      <c r="S20" s="148"/>
      <c r="T20" s="148"/>
      <c r="U20" s="148"/>
      <c r="V20" s="149" t="s">
        <v>11</v>
      </c>
      <c r="W20" s="149"/>
      <c r="X20" s="149"/>
      <c r="Y20" s="149"/>
      <c r="Z20" s="149"/>
      <c r="AA20" s="149"/>
      <c r="AB20" s="149" t="s">
        <v>11</v>
      </c>
      <c r="AC20" s="149"/>
      <c r="AD20" s="149"/>
      <c r="AE20" s="149"/>
      <c r="AF20" s="149"/>
      <c r="AG20" s="150" t="s">
        <v>11</v>
      </c>
      <c r="AH20" s="150"/>
      <c r="AI20" s="150"/>
      <c r="AJ20" s="150"/>
      <c r="AK20" s="150"/>
      <c r="AL20" s="150"/>
      <c r="AM20" s="150"/>
      <c r="AN20" s="150" t="s">
        <v>11</v>
      </c>
      <c r="AO20" s="150"/>
      <c r="AP20" s="150"/>
      <c r="AQ20" s="150"/>
      <c r="AR20" s="150"/>
      <c r="AS20" s="150" t="s">
        <v>11</v>
      </c>
      <c r="AT20" s="150"/>
      <c r="AU20" s="150"/>
      <c r="AV20" s="45" t="s">
        <v>11</v>
      </c>
      <c r="AW20" s="151"/>
      <c r="AX20" s="152"/>
    </row>
    <row r="21" spans="3:50" ht="15" customHeight="1" x14ac:dyDescent="0.25">
      <c r="C21" s="164" t="s">
        <v>157</v>
      </c>
      <c r="D21" s="165"/>
      <c r="E21" s="165"/>
      <c r="F21" s="165"/>
      <c r="G21" s="165"/>
      <c r="H21" s="165"/>
      <c r="I21" s="165"/>
      <c r="J21" s="165"/>
      <c r="K21" s="165"/>
      <c r="L21" s="166"/>
      <c r="M21" s="159"/>
      <c r="N21" s="159"/>
      <c r="O21" s="159"/>
      <c r="P21" s="148" t="s">
        <v>11</v>
      </c>
      <c r="Q21" s="148"/>
      <c r="R21" s="148"/>
      <c r="S21" s="148"/>
      <c r="T21" s="148"/>
      <c r="U21" s="148"/>
      <c r="V21" s="149" t="s">
        <v>11</v>
      </c>
      <c r="W21" s="149"/>
      <c r="X21" s="149"/>
      <c r="Y21" s="149"/>
      <c r="Z21" s="149"/>
      <c r="AA21" s="149"/>
      <c r="AB21" s="149" t="s">
        <v>11</v>
      </c>
      <c r="AC21" s="149"/>
      <c r="AD21" s="149"/>
      <c r="AE21" s="149"/>
      <c r="AF21" s="149"/>
      <c r="AG21" s="150" t="s">
        <v>11</v>
      </c>
      <c r="AH21" s="150"/>
      <c r="AI21" s="150"/>
      <c r="AJ21" s="150"/>
      <c r="AK21" s="150"/>
      <c r="AL21" s="150"/>
      <c r="AM21" s="150"/>
      <c r="AN21" s="150" t="s">
        <v>11</v>
      </c>
      <c r="AO21" s="150"/>
      <c r="AP21" s="150"/>
      <c r="AQ21" s="150"/>
      <c r="AR21" s="150"/>
      <c r="AS21" s="150" t="s">
        <v>11</v>
      </c>
      <c r="AT21" s="150"/>
      <c r="AU21" s="150"/>
      <c r="AV21" s="45" t="s">
        <v>11</v>
      </c>
      <c r="AW21" s="151"/>
      <c r="AX21" s="152"/>
    </row>
    <row r="22" spans="3:50" ht="15" customHeight="1" x14ac:dyDescent="0.25">
      <c r="C22" s="164" t="s">
        <v>120</v>
      </c>
      <c r="D22" s="165"/>
      <c r="E22" s="165"/>
      <c r="F22" s="165"/>
      <c r="G22" s="165"/>
      <c r="H22" s="165"/>
      <c r="I22" s="165"/>
      <c r="J22" s="165"/>
      <c r="K22" s="165"/>
      <c r="L22" s="166"/>
      <c r="M22" s="159"/>
      <c r="N22" s="159"/>
      <c r="O22" s="159"/>
      <c r="P22" s="148" t="s">
        <v>11</v>
      </c>
      <c r="Q22" s="148"/>
      <c r="R22" s="148"/>
      <c r="S22" s="148"/>
      <c r="T22" s="148"/>
      <c r="U22" s="148"/>
      <c r="V22" s="149" t="s">
        <v>11</v>
      </c>
      <c r="W22" s="149"/>
      <c r="X22" s="149"/>
      <c r="Y22" s="149"/>
      <c r="Z22" s="149"/>
      <c r="AA22" s="149"/>
      <c r="AB22" s="149" t="s">
        <v>11</v>
      </c>
      <c r="AC22" s="149"/>
      <c r="AD22" s="149"/>
      <c r="AE22" s="149"/>
      <c r="AF22" s="149"/>
      <c r="AG22" s="150" t="s">
        <v>11</v>
      </c>
      <c r="AH22" s="150"/>
      <c r="AI22" s="150"/>
      <c r="AJ22" s="150"/>
      <c r="AK22" s="150"/>
      <c r="AL22" s="150"/>
      <c r="AM22" s="150"/>
      <c r="AN22" s="150" t="s">
        <v>11</v>
      </c>
      <c r="AO22" s="150"/>
      <c r="AP22" s="150"/>
      <c r="AQ22" s="150"/>
      <c r="AR22" s="150"/>
      <c r="AS22" s="150" t="s">
        <v>11</v>
      </c>
      <c r="AT22" s="150"/>
      <c r="AU22" s="150"/>
      <c r="AV22" s="45" t="s">
        <v>11</v>
      </c>
      <c r="AW22" s="151"/>
      <c r="AX22" s="152"/>
    </row>
    <row r="23" spans="3:50" ht="15" customHeight="1" x14ac:dyDescent="0.25">
      <c r="C23" s="164" t="s">
        <v>158</v>
      </c>
      <c r="D23" s="165"/>
      <c r="E23" s="165"/>
      <c r="F23" s="165"/>
      <c r="G23" s="165"/>
      <c r="H23" s="165"/>
      <c r="I23" s="165"/>
      <c r="J23" s="165"/>
      <c r="K23" s="165"/>
      <c r="L23" s="166"/>
      <c r="M23" s="159"/>
      <c r="N23" s="159"/>
      <c r="O23" s="159"/>
      <c r="P23" s="148" t="s">
        <v>11</v>
      </c>
      <c r="Q23" s="148"/>
      <c r="R23" s="148"/>
      <c r="S23" s="148"/>
      <c r="T23" s="148"/>
      <c r="U23" s="148"/>
      <c r="V23" s="149" t="s">
        <v>11</v>
      </c>
      <c r="W23" s="149"/>
      <c r="X23" s="149"/>
      <c r="Y23" s="149"/>
      <c r="Z23" s="149"/>
      <c r="AA23" s="149"/>
      <c r="AB23" s="149" t="s">
        <v>11</v>
      </c>
      <c r="AC23" s="149"/>
      <c r="AD23" s="149"/>
      <c r="AE23" s="149"/>
      <c r="AF23" s="149"/>
      <c r="AG23" s="150" t="s">
        <v>11</v>
      </c>
      <c r="AH23" s="150"/>
      <c r="AI23" s="150"/>
      <c r="AJ23" s="150"/>
      <c r="AK23" s="150"/>
      <c r="AL23" s="150"/>
      <c r="AM23" s="150"/>
      <c r="AN23" s="150" t="s">
        <v>11</v>
      </c>
      <c r="AO23" s="150"/>
      <c r="AP23" s="150"/>
      <c r="AQ23" s="150"/>
      <c r="AR23" s="150"/>
      <c r="AS23" s="150" t="s">
        <v>11</v>
      </c>
      <c r="AT23" s="150"/>
      <c r="AU23" s="150"/>
      <c r="AV23" s="45" t="s">
        <v>11</v>
      </c>
      <c r="AW23" s="151"/>
      <c r="AX23" s="152"/>
    </row>
    <row r="24" spans="3:50" ht="15" customHeight="1" x14ac:dyDescent="0.25">
      <c r="C24" s="167" t="s">
        <v>159</v>
      </c>
      <c r="D24" s="168"/>
      <c r="E24" s="168"/>
      <c r="F24" s="168"/>
      <c r="G24" s="168"/>
      <c r="H24" s="168"/>
      <c r="I24" s="168"/>
      <c r="J24" s="168"/>
      <c r="K24" s="168"/>
      <c r="L24" s="168"/>
      <c r="M24" s="155"/>
      <c r="N24" s="155"/>
      <c r="O24" s="155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7"/>
      <c r="AH24" s="157"/>
      <c r="AI24" s="157"/>
      <c r="AJ24" s="157"/>
      <c r="AK24" s="157"/>
      <c r="AL24" s="157"/>
      <c r="AM24" s="157"/>
      <c r="AN24" s="158"/>
      <c r="AO24" s="158"/>
      <c r="AP24" s="158"/>
      <c r="AQ24" s="158"/>
      <c r="AR24" s="158"/>
      <c r="AS24" s="157"/>
      <c r="AT24" s="157"/>
      <c r="AU24" s="157"/>
      <c r="AV24" s="46"/>
      <c r="AW24" s="153"/>
      <c r="AX24" s="154"/>
    </row>
    <row r="25" spans="3:50" ht="15" customHeight="1" x14ac:dyDescent="0.25">
      <c r="C25" s="164" t="s">
        <v>114</v>
      </c>
      <c r="D25" s="165"/>
      <c r="E25" s="165"/>
      <c r="F25" s="165"/>
      <c r="G25" s="165"/>
      <c r="H25" s="165"/>
      <c r="I25" s="165"/>
      <c r="J25" s="165"/>
      <c r="K25" s="165"/>
      <c r="L25" s="166"/>
      <c r="M25" s="171"/>
      <c r="N25" s="165"/>
      <c r="O25" s="63"/>
      <c r="P25" s="148" t="s">
        <v>11</v>
      </c>
      <c r="Q25" s="148"/>
      <c r="R25" s="148"/>
      <c r="S25" s="148"/>
      <c r="T25" s="148"/>
      <c r="U25" s="148"/>
      <c r="V25" s="149" t="s">
        <v>11</v>
      </c>
      <c r="W25" s="149"/>
      <c r="X25" s="149"/>
      <c r="Y25" s="149"/>
      <c r="Z25" s="149"/>
      <c r="AA25" s="149"/>
      <c r="AB25" s="149" t="s">
        <v>11</v>
      </c>
      <c r="AC25" s="149"/>
      <c r="AD25" s="149"/>
      <c r="AE25" s="149"/>
      <c r="AF25" s="149"/>
      <c r="AG25" s="150" t="s">
        <v>11</v>
      </c>
      <c r="AH25" s="150"/>
      <c r="AI25" s="150"/>
      <c r="AJ25" s="150"/>
      <c r="AK25" s="150"/>
      <c r="AL25" s="150"/>
      <c r="AM25" s="150"/>
      <c r="AN25" s="150" t="s">
        <v>11</v>
      </c>
      <c r="AO25" s="150"/>
      <c r="AP25" s="150"/>
      <c r="AQ25" s="150"/>
      <c r="AR25" s="150"/>
      <c r="AS25" s="150" t="s">
        <v>11</v>
      </c>
      <c r="AT25" s="150"/>
      <c r="AU25" s="150"/>
      <c r="AV25" s="45" t="s">
        <v>11</v>
      </c>
      <c r="AW25" s="151"/>
      <c r="AX25" s="152"/>
    </row>
    <row r="26" spans="3:50" ht="15" customHeight="1" x14ac:dyDescent="0.25">
      <c r="C26" s="164" t="s">
        <v>160</v>
      </c>
      <c r="D26" s="165"/>
      <c r="E26" s="165"/>
      <c r="F26" s="165"/>
      <c r="G26" s="165"/>
      <c r="H26" s="165"/>
      <c r="I26" s="165"/>
      <c r="J26" s="165"/>
      <c r="K26" s="165"/>
      <c r="L26" s="166"/>
      <c r="M26" s="159"/>
      <c r="N26" s="159"/>
      <c r="O26" s="159"/>
      <c r="P26" s="148" t="s">
        <v>11</v>
      </c>
      <c r="Q26" s="148"/>
      <c r="R26" s="148"/>
      <c r="S26" s="148"/>
      <c r="T26" s="148"/>
      <c r="U26" s="148"/>
      <c r="V26" s="149" t="s">
        <v>11</v>
      </c>
      <c r="W26" s="149"/>
      <c r="X26" s="149"/>
      <c r="Y26" s="149"/>
      <c r="Z26" s="149"/>
      <c r="AA26" s="149"/>
      <c r="AB26" s="149" t="s">
        <v>11</v>
      </c>
      <c r="AC26" s="149"/>
      <c r="AD26" s="149"/>
      <c r="AE26" s="149"/>
      <c r="AF26" s="149"/>
      <c r="AG26" s="150" t="s">
        <v>11</v>
      </c>
      <c r="AH26" s="150"/>
      <c r="AI26" s="150"/>
      <c r="AJ26" s="150"/>
      <c r="AK26" s="150"/>
      <c r="AL26" s="150"/>
      <c r="AM26" s="150"/>
      <c r="AN26" s="150" t="s">
        <v>11</v>
      </c>
      <c r="AO26" s="150"/>
      <c r="AP26" s="150"/>
      <c r="AQ26" s="150"/>
      <c r="AR26" s="150"/>
      <c r="AS26" s="150" t="s">
        <v>11</v>
      </c>
      <c r="AT26" s="150"/>
      <c r="AU26" s="150"/>
      <c r="AV26" s="45" t="s">
        <v>11</v>
      </c>
      <c r="AW26" s="151"/>
      <c r="AX26" s="152"/>
    </row>
    <row r="27" spans="3:50" ht="15" customHeight="1" x14ac:dyDescent="0.25">
      <c r="C27" s="164" t="s">
        <v>114</v>
      </c>
      <c r="D27" s="165"/>
      <c r="E27" s="165"/>
      <c r="F27" s="165"/>
      <c r="G27" s="165"/>
      <c r="H27" s="165"/>
      <c r="I27" s="165"/>
      <c r="J27" s="165"/>
      <c r="K27" s="165"/>
      <c r="L27" s="166"/>
      <c r="M27" s="171"/>
      <c r="N27" s="165"/>
      <c r="O27" s="63"/>
      <c r="P27" s="148" t="s">
        <v>11</v>
      </c>
      <c r="Q27" s="148"/>
      <c r="R27" s="148"/>
      <c r="S27" s="148"/>
      <c r="T27" s="148"/>
      <c r="U27" s="148"/>
      <c r="V27" s="149" t="s">
        <v>11</v>
      </c>
      <c r="W27" s="149"/>
      <c r="X27" s="149"/>
      <c r="Y27" s="149"/>
      <c r="Z27" s="149"/>
      <c r="AA27" s="149"/>
      <c r="AB27" s="149" t="s">
        <v>11</v>
      </c>
      <c r="AC27" s="149"/>
      <c r="AD27" s="149"/>
      <c r="AE27" s="149"/>
      <c r="AF27" s="149"/>
      <c r="AG27" s="150" t="s">
        <v>11</v>
      </c>
      <c r="AH27" s="150"/>
      <c r="AI27" s="150"/>
      <c r="AJ27" s="150"/>
      <c r="AK27" s="150"/>
      <c r="AL27" s="150"/>
      <c r="AM27" s="150"/>
      <c r="AN27" s="150" t="s">
        <v>11</v>
      </c>
      <c r="AO27" s="150"/>
      <c r="AP27" s="150"/>
      <c r="AQ27" s="150"/>
      <c r="AR27" s="150"/>
      <c r="AS27" s="150" t="s">
        <v>11</v>
      </c>
      <c r="AT27" s="150"/>
      <c r="AU27" s="150"/>
      <c r="AV27" s="45" t="s">
        <v>11</v>
      </c>
      <c r="AW27" s="151"/>
      <c r="AX27" s="152"/>
    </row>
    <row r="28" spans="3:50" ht="15" customHeight="1" x14ac:dyDescent="0.25">
      <c r="C28" s="164" t="s">
        <v>161</v>
      </c>
      <c r="D28" s="165"/>
      <c r="E28" s="165"/>
      <c r="F28" s="165"/>
      <c r="G28" s="165"/>
      <c r="H28" s="165"/>
      <c r="I28" s="165"/>
      <c r="J28" s="165"/>
      <c r="K28" s="165"/>
      <c r="L28" s="166"/>
      <c r="M28" s="159"/>
      <c r="N28" s="159"/>
      <c r="O28" s="159"/>
      <c r="P28" s="148" t="s">
        <v>11</v>
      </c>
      <c r="Q28" s="148"/>
      <c r="R28" s="148"/>
      <c r="S28" s="148"/>
      <c r="T28" s="148"/>
      <c r="U28" s="148"/>
      <c r="V28" s="149" t="s">
        <v>11</v>
      </c>
      <c r="W28" s="149"/>
      <c r="X28" s="149"/>
      <c r="Y28" s="149"/>
      <c r="Z28" s="149"/>
      <c r="AA28" s="149"/>
      <c r="AB28" s="149" t="s">
        <v>11</v>
      </c>
      <c r="AC28" s="149"/>
      <c r="AD28" s="149"/>
      <c r="AE28" s="149"/>
      <c r="AF28" s="149"/>
      <c r="AG28" s="150" t="s">
        <v>11</v>
      </c>
      <c r="AH28" s="150"/>
      <c r="AI28" s="150"/>
      <c r="AJ28" s="150"/>
      <c r="AK28" s="150"/>
      <c r="AL28" s="150"/>
      <c r="AM28" s="150"/>
      <c r="AN28" s="150" t="s">
        <v>11</v>
      </c>
      <c r="AO28" s="150"/>
      <c r="AP28" s="150"/>
      <c r="AQ28" s="150"/>
      <c r="AR28" s="150"/>
      <c r="AS28" s="150" t="s">
        <v>11</v>
      </c>
      <c r="AT28" s="150"/>
      <c r="AU28" s="150"/>
      <c r="AV28" s="45" t="s">
        <v>11</v>
      </c>
      <c r="AW28" s="151"/>
      <c r="AX28" s="152"/>
    </row>
    <row r="29" spans="3:50" ht="15" customHeight="1" x14ac:dyDescent="0.25">
      <c r="C29" s="164" t="s">
        <v>162</v>
      </c>
      <c r="D29" s="165"/>
      <c r="E29" s="165"/>
      <c r="F29" s="165"/>
      <c r="G29" s="165"/>
      <c r="H29" s="165"/>
      <c r="I29" s="165"/>
      <c r="J29" s="165"/>
      <c r="K29" s="165"/>
      <c r="L29" s="166"/>
      <c r="M29" s="159"/>
      <c r="N29" s="159"/>
      <c r="O29" s="159"/>
      <c r="P29" s="148" t="s">
        <v>11</v>
      </c>
      <c r="Q29" s="148"/>
      <c r="R29" s="148"/>
      <c r="S29" s="148"/>
      <c r="T29" s="148"/>
      <c r="U29" s="148"/>
      <c r="V29" s="149" t="s">
        <v>11</v>
      </c>
      <c r="W29" s="149"/>
      <c r="X29" s="149"/>
      <c r="Y29" s="149"/>
      <c r="Z29" s="149"/>
      <c r="AA29" s="149"/>
      <c r="AB29" s="149" t="s">
        <v>11</v>
      </c>
      <c r="AC29" s="149"/>
      <c r="AD29" s="149"/>
      <c r="AE29" s="149"/>
      <c r="AF29" s="149"/>
      <c r="AG29" s="150" t="s">
        <v>11</v>
      </c>
      <c r="AH29" s="150"/>
      <c r="AI29" s="150"/>
      <c r="AJ29" s="150"/>
      <c r="AK29" s="150"/>
      <c r="AL29" s="150"/>
      <c r="AM29" s="150"/>
      <c r="AN29" s="150" t="s">
        <v>11</v>
      </c>
      <c r="AO29" s="150"/>
      <c r="AP29" s="150"/>
      <c r="AQ29" s="150"/>
      <c r="AR29" s="150"/>
      <c r="AS29" s="150" t="s">
        <v>11</v>
      </c>
      <c r="AT29" s="150"/>
      <c r="AU29" s="150"/>
      <c r="AV29" s="45" t="s">
        <v>11</v>
      </c>
      <c r="AW29" s="151"/>
      <c r="AX29" s="152"/>
    </row>
    <row r="30" spans="3:50" ht="15" customHeight="1" x14ac:dyDescent="0.25">
      <c r="C30" s="164" t="s">
        <v>163</v>
      </c>
      <c r="D30" s="165"/>
      <c r="E30" s="165"/>
      <c r="F30" s="165"/>
      <c r="G30" s="165"/>
      <c r="H30" s="165"/>
      <c r="I30" s="165"/>
      <c r="J30" s="165"/>
      <c r="K30" s="165"/>
      <c r="L30" s="166"/>
      <c r="M30" s="159"/>
      <c r="N30" s="159"/>
      <c r="O30" s="159"/>
      <c r="P30" s="148" t="s">
        <v>11</v>
      </c>
      <c r="Q30" s="148"/>
      <c r="R30" s="148"/>
      <c r="S30" s="148"/>
      <c r="T30" s="148"/>
      <c r="U30" s="148"/>
      <c r="V30" s="149" t="s">
        <v>11</v>
      </c>
      <c r="W30" s="149"/>
      <c r="X30" s="149"/>
      <c r="Y30" s="149"/>
      <c r="Z30" s="149"/>
      <c r="AA30" s="149"/>
      <c r="AB30" s="149" t="s">
        <v>11</v>
      </c>
      <c r="AC30" s="149"/>
      <c r="AD30" s="149"/>
      <c r="AE30" s="149"/>
      <c r="AF30" s="149"/>
      <c r="AG30" s="150" t="s">
        <v>11</v>
      </c>
      <c r="AH30" s="150"/>
      <c r="AI30" s="150"/>
      <c r="AJ30" s="150"/>
      <c r="AK30" s="150"/>
      <c r="AL30" s="150"/>
      <c r="AM30" s="150"/>
      <c r="AN30" s="150" t="s">
        <v>11</v>
      </c>
      <c r="AO30" s="150"/>
      <c r="AP30" s="150"/>
      <c r="AQ30" s="150"/>
      <c r="AR30" s="150"/>
      <c r="AS30" s="150" t="s">
        <v>11</v>
      </c>
      <c r="AT30" s="150"/>
      <c r="AU30" s="150"/>
      <c r="AV30" s="45" t="s">
        <v>11</v>
      </c>
      <c r="AW30" s="151"/>
      <c r="AX30" s="152"/>
    </row>
    <row r="31" spans="3:50" ht="15" customHeight="1" x14ac:dyDescent="0.25">
      <c r="C31" s="164" t="s">
        <v>164</v>
      </c>
      <c r="D31" s="165"/>
      <c r="E31" s="165"/>
      <c r="F31" s="165"/>
      <c r="G31" s="165"/>
      <c r="H31" s="165"/>
      <c r="I31" s="165"/>
      <c r="J31" s="165"/>
      <c r="K31" s="165"/>
      <c r="L31" s="166"/>
      <c r="M31" s="159"/>
      <c r="N31" s="159"/>
      <c r="O31" s="159"/>
      <c r="P31" s="148" t="s">
        <v>11</v>
      </c>
      <c r="Q31" s="148"/>
      <c r="R31" s="148"/>
      <c r="S31" s="148"/>
      <c r="T31" s="148"/>
      <c r="U31" s="148"/>
      <c r="V31" s="149" t="s">
        <v>11</v>
      </c>
      <c r="W31" s="149"/>
      <c r="X31" s="149"/>
      <c r="Y31" s="149"/>
      <c r="Z31" s="149"/>
      <c r="AA31" s="149"/>
      <c r="AB31" s="149" t="s">
        <v>11</v>
      </c>
      <c r="AC31" s="149"/>
      <c r="AD31" s="149"/>
      <c r="AE31" s="149"/>
      <c r="AF31" s="149"/>
      <c r="AG31" s="150" t="s">
        <v>11</v>
      </c>
      <c r="AH31" s="150"/>
      <c r="AI31" s="150"/>
      <c r="AJ31" s="150"/>
      <c r="AK31" s="150"/>
      <c r="AL31" s="150"/>
      <c r="AM31" s="150"/>
      <c r="AN31" s="150" t="s">
        <v>11</v>
      </c>
      <c r="AO31" s="150"/>
      <c r="AP31" s="150"/>
      <c r="AQ31" s="150"/>
      <c r="AR31" s="150"/>
      <c r="AS31" s="150" t="s">
        <v>11</v>
      </c>
      <c r="AT31" s="150"/>
      <c r="AU31" s="150"/>
      <c r="AV31" s="45" t="s">
        <v>11</v>
      </c>
      <c r="AW31" s="151"/>
      <c r="AX31" s="152"/>
    </row>
    <row r="32" spans="3:50" ht="15" customHeight="1" x14ac:dyDescent="0.25">
      <c r="C32" s="164" t="s">
        <v>165</v>
      </c>
      <c r="D32" s="165"/>
      <c r="E32" s="165"/>
      <c r="F32" s="165"/>
      <c r="G32" s="165"/>
      <c r="H32" s="165"/>
      <c r="I32" s="165"/>
      <c r="J32" s="165"/>
      <c r="K32" s="165"/>
      <c r="L32" s="166"/>
      <c r="M32" s="159"/>
      <c r="N32" s="159"/>
      <c r="O32" s="159"/>
      <c r="P32" s="148" t="s">
        <v>11</v>
      </c>
      <c r="Q32" s="148"/>
      <c r="R32" s="148"/>
      <c r="S32" s="148"/>
      <c r="T32" s="148"/>
      <c r="U32" s="148"/>
      <c r="V32" s="149" t="s">
        <v>11</v>
      </c>
      <c r="W32" s="149"/>
      <c r="X32" s="149"/>
      <c r="Y32" s="149"/>
      <c r="Z32" s="149"/>
      <c r="AA32" s="149"/>
      <c r="AB32" s="149" t="s">
        <v>11</v>
      </c>
      <c r="AC32" s="149"/>
      <c r="AD32" s="149"/>
      <c r="AE32" s="149"/>
      <c r="AF32" s="149"/>
      <c r="AG32" s="150" t="s">
        <v>11</v>
      </c>
      <c r="AH32" s="150"/>
      <c r="AI32" s="150"/>
      <c r="AJ32" s="150"/>
      <c r="AK32" s="150"/>
      <c r="AL32" s="150"/>
      <c r="AM32" s="150"/>
      <c r="AN32" s="150" t="s">
        <v>11</v>
      </c>
      <c r="AO32" s="150"/>
      <c r="AP32" s="150"/>
      <c r="AQ32" s="150"/>
      <c r="AR32" s="150"/>
      <c r="AS32" s="150" t="s">
        <v>11</v>
      </c>
      <c r="AT32" s="150"/>
      <c r="AU32" s="150"/>
      <c r="AV32" s="45" t="s">
        <v>11</v>
      </c>
      <c r="AW32" s="151"/>
      <c r="AX32" s="152"/>
    </row>
    <row r="33" spans="3:52" ht="15" customHeight="1" x14ac:dyDescent="0.25">
      <c r="C33" s="164" t="s">
        <v>166</v>
      </c>
      <c r="D33" s="165"/>
      <c r="E33" s="165"/>
      <c r="F33" s="165"/>
      <c r="G33" s="165"/>
      <c r="H33" s="165"/>
      <c r="I33" s="165"/>
      <c r="J33" s="165"/>
      <c r="K33" s="165"/>
      <c r="L33" s="166"/>
      <c r="M33" s="159"/>
      <c r="N33" s="159"/>
      <c r="O33" s="159"/>
      <c r="P33" s="148" t="s">
        <v>11</v>
      </c>
      <c r="Q33" s="148"/>
      <c r="R33" s="148"/>
      <c r="S33" s="148"/>
      <c r="T33" s="148"/>
      <c r="U33" s="148"/>
      <c r="V33" s="149" t="s">
        <v>11</v>
      </c>
      <c r="W33" s="149"/>
      <c r="X33" s="149"/>
      <c r="Y33" s="149"/>
      <c r="Z33" s="149"/>
      <c r="AA33" s="149"/>
      <c r="AB33" s="149" t="s">
        <v>11</v>
      </c>
      <c r="AC33" s="149"/>
      <c r="AD33" s="149"/>
      <c r="AE33" s="149"/>
      <c r="AF33" s="149"/>
      <c r="AG33" s="150" t="s">
        <v>11</v>
      </c>
      <c r="AH33" s="150"/>
      <c r="AI33" s="150"/>
      <c r="AJ33" s="150"/>
      <c r="AK33" s="150"/>
      <c r="AL33" s="150"/>
      <c r="AM33" s="150"/>
      <c r="AN33" s="150" t="s">
        <v>11</v>
      </c>
      <c r="AO33" s="150"/>
      <c r="AP33" s="150"/>
      <c r="AQ33" s="150"/>
      <c r="AR33" s="150"/>
      <c r="AS33" s="150" t="s">
        <v>11</v>
      </c>
      <c r="AT33" s="150"/>
      <c r="AU33" s="150"/>
      <c r="AV33" s="45" t="s">
        <v>11</v>
      </c>
      <c r="AW33" s="151"/>
      <c r="AX33" s="152"/>
    </row>
    <row r="34" spans="3:52" ht="15" customHeight="1" x14ac:dyDescent="0.25">
      <c r="C34" s="164" t="s">
        <v>167</v>
      </c>
      <c r="D34" s="165"/>
      <c r="E34" s="165"/>
      <c r="F34" s="165"/>
      <c r="G34" s="165"/>
      <c r="H34" s="165"/>
      <c r="I34" s="165"/>
      <c r="J34" s="165"/>
      <c r="K34" s="165"/>
      <c r="L34" s="166"/>
      <c r="M34" s="159"/>
      <c r="N34" s="159"/>
      <c r="O34" s="159"/>
      <c r="P34" s="148" t="s">
        <v>11</v>
      </c>
      <c r="Q34" s="148"/>
      <c r="R34" s="148"/>
      <c r="S34" s="148"/>
      <c r="T34" s="148"/>
      <c r="U34" s="148"/>
      <c r="V34" s="149" t="s">
        <v>11</v>
      </c>
      <c r="W34" s="149"/>
      <c r="X34" s="149"/>
      <c r="Y34" s="149"/>
      <c r="Z34" s="149"/>
      <c r="AA34" s="149"/>
      <c r="AB34" s="149" t="s">
        <v>11</v>
      </c>
      <c r="AC34" s="149"/>
      <c r="AD34" s="149"/>
      <c r="AE34" s="149"/>
      <c r="AF34" s="149"/>
      <c r="AG34" s="150" t="s">
        <v>11</v>
      </c>
      <c r="AH34" s="150"/>
      <c r="AI34" s="150"/>
      <c r="AJ34" s="150"/>
      <c r="AK34" s="150"/>
      <c r="AL34" s="150"/>
      <c r="AM34" s="150"/>
      <c r="AN34" s="150" t="s">
        <v>11</v>
      </c>
      <c r="AO34" s="150"/>
      <c r="AP34" s="150"/>
      <c r="AQ34" s="150"/>
      <c r="AR34" s="150"/>
      <c r="AS34" s="150" t="s">
        <v>11</v>
      </c>
      <c r="AT34" s="150"/>
      <c r="AU34" s="150"/>
      <c r="AV34" s="45" t="s">
        <v>11</v>
      </c>
      <c r="AW34" s="151"/>
      <c r="AX34" s="152"/>
    </row>
    <row r="35" spans="3:52" ht="15" customHeight="1" x14ac:dyDescent="0.25">
      <c r="C35" s="164" t="s">
        <v>168</v>
      </c>
      <c r="D35" s="165"/>
      <c r="E35" s="165"/>
      <c r="F35" s="165"/>
      <c r="G35" s="165"/>
      <c r="H35" s="165"/>
      <c r="I35" s="165"/>
      <c r="J35" s="165"/>
      <c r="K35" s="165"/>
      <c r="L35" s="166"/>
      <c r="M35" s="159"/>
      <c r="N35" s="159"/>
      <c r="O35" s="159"/>
      <c r="P35" s="148" t="s">
        <v>11</v>
      </c>
      <c r="Q35" s="148"/>
      <c r="R35" s="148"/>
      <c r="S35" s="148"/>
      <c r="T35" s="148"/>
      <c r="U35" s="148"/>
      <c r="V35" s="149" t="s">
        <v>11</v>
      </c>
      <c r="W35" s="149"/>
      <c r="X35" s="149"/>
      <c r="Y35" s="149"/>
      <c r="Z35" s="149"/>
      <c r="AA35" s="149"/>
      <c r="AB35" s="149" t="s">
        <v>11</v>
      </c>
      <c r="AC35" s="149"/>
      <c r="AD35" s="149"/>
      <c r="AE35" s="149"/>
      <c r="AF35" s="149"/>
      <c r="AG35" s="150" t="s">
        <v>11</v>
      </c>
      <c r="AH35" s="150"/>
      <c r="AI35" s="150"/>
      <c r="AJ35" s="150"/>
      <c r="AK35" s="150"/>
      <c r="AL35" s="150"/>
      <c r="AM35" s="150"/>
      <c r="AN35" s="150" t="s">
        <v>11</v>
      </c>
      <c r="AO35" s="150"/>
      <c r="AP35" s="150"/>
      <c r="AQ35" s="150"/>
      <c r="AR35" s="150"/>
      <c r="AS35" s="150" t="s">
        <v>11</v>
      </c>
      <c r="AT35" s="150"/>
      <c r="AU35" s="150"/>
      <c r="AV35" s="45" t="s">
        <v>11</v>
      </c>
      <c r="AW35" s="151"/>
      <c r="AX35" s="152"/>
    </row>
    <row r="36" spans="3:52" ht="15" customHeight="1" x14ac:dyDescent="0.25">
      <c r="C36" s="164" t="s">
        <v>169</v>
      </c>
      <c r="D36" s="165"/>
      <c r="E36" s="165"/>
      <c r="F36" s="165"/>
      <c r="G36" s="165"/>
      <c r="H36" s="165"/>
      <c r="I36" s="165"/>
      <c r="J36" s="165"/>
      <c r="K36" s="165"/>
      <c r="L36" s="166"/>
      <c r="M36" s="159"/>
      <c r="N36" s="159"/>
      <c r="O36" s="159"/>
      <c r="P36" s="148" t="s">
        <v>11</v>
      </c>
      <c r="Q36" s="148"/>
      <c r="R36" s="148"/>
      <c r="S36" s="148"/>
      <c r="T36" s="148"/>
      <c r="U36" s="148"/>
      <c r="V36" s="149" t="s">
        <v>11</v>
      </c>
      <c r="W36" s="149"/>
      <c r="X36" s="149"/>
      <c r="Y36" s="149"/>
      <c r="Z36" s="149"/>
      <c r="AA36" s="149"/>
      <c r="AB36" s="149" t="s">
        <v>11</v>
      </c>
      <c r="AC36" s="149"/>
      <c r="AD36" s="149"/>
      <c r="AE36" s="149"/>
      <c r="AF36" s="149"/>
      <c r="AG36" s="150" t="s">
        <v>11</v>
      </c>
      <c r="AH36" s="150"/>
      <c r="AI36" s="150"/>
      <c r="AJ36" s="150"/>
      <c r="AK36" s="150"/>
      <c r="AL36" s="150"/>
      <c r="AM36" s="150"/>
      <c r="AN36" s="150" t="s">
        <v>11</v>
      </c>
      <c r="AO36" s="150"/>
      <c r="AP36" s="150"/>
      <c r="AQ36" s="150"/>
      <c r="AR36" s="150"/>
      <c r="AS36" s="150" t="s">
        <v>11</v>
      </c>
      <c r="AT36" s="150"/>
      <c r="AU36" s="150"/>
      <c r="AV36" s="45" t="s">
        <v>11</v>
      </c>
      <c r="AW36" s="151"/>
      <c r="AX36" s="152"/>
    </row>
    <row r="37" spans="3:52" ht="15" customHeight="1" x14ac:dyDescent="0.25">
      <c r="C37" s="164" t="s">
        <v>170</v>
      </c>
      <c r="D37" s="165"/>
      <c r="E37" s="165"/>
      <c r="F37" s="165"/>
      <c r="G37" s="165"/>
      <c r="H37" s="165"/>
      <c r="I37" s="165"/>
      <c r="J37" s="165"/>
      <c r="K37" s="165"/>
      <c r="L37" s="166"/>
      <c r="M37" s="159"/>
      <c r="N37" s="159"/>
      <c r="O37" s="159"/>
      <c r="P37" s="148" t="s">
        <v>11</v>
      </c>
      <c r="Q37" s="148"/>
      <c r="R37" s="148"/>
      <c r="S37" s="148"/>
      <c r="T37" s="148"/>
      <c r="U37" s="148"/>
      <c r="V37" s="149" t="s">
        <v>11</v>
      </c>
      <c r="W37" s="149"/>
      <c r="X37" s="149"/>
      <c r="Y37" s="149"/>
      <c r="Z37" s="149"/>
      <c r="AA37" s="149"/>
      <c r="AB37" s="149" t="s">
        <v>11</v>
      </c>
      <c r="AC37" s="149"/>
      <c r="AD37" s="149"/>
      <c r="AE37" s="149"/>
      <c r="AF37" s="149"/>
      <c r="AG37" s="150" t="s">
        <v>11</v>
      </c>
      <c r="AH37" s="150"/>
      <c r="AI37" s="150"/>
      <c r="AJ37" s="150"/>
      <c r="AK37" s="150"/>
      <c r="AL37" s="150"/>
      <c r="AM37" s="150"/>
      <c r="AN37" s="150" t="s">
        <v>11</v>
      </c>
      <c r="AO37" s="150"/>
      <c r="AP37" s="150"/>
      <c r="AQ37" s="150"/>
      <c r="AR37" s="150"/>
      <c r="AS37" s="150" t="s">
        <v>11</v>
      </c>
      <c r="AT37" s="150"/>
      <c r="AU37" s="150"/>
      <c r="AV37" s="45" t="s">
        <v>11</v>
      </c>
      <c r="AW37" s="151"/>
      <c r="AX37" s="152"/>
    </row>
    <row r="38" spans="3:52" ht="15" customHeight="1" x14ac:dyDescent="0.25">
      <c r="C38" s="164" t="s">
        <v>171</v>
      </c>
      <c r="D38" s="165"/>
      <c r="E38" s="165"/>
      <c r="F38" s="165"/>
      <c r="G38" s="165"/>
      <c r="H38" s="165"/>
      <c r="I38" s="165"/>
      <c r="J38" s="165"/>
      <c r="K38" s="165"/>
      <c r="L38" s="166"/>
      <c r="M38" s="159"/>
      <c r="N38" s="159"/>
      <c r="O38" s="159"/>
      <c r="P38" s="148" t="s">
        <v>11</v>
      </c>
      <c r="Q38" s="148"/>
      <c r="R38" s="148"/>
      <c r="S38" s="148"/>
      <c r="T38" s="148"/>
      <c r="U38" s="148"/>
      <c r="V38" s="149" t="s">
        <v>11</v>
      </c>
      <c r="W38" s="149"/>
      <c r="X38" s="149"/>
      <c r="Y38" s="149"/>
      <c r="Z38" s="149"/>
      <c r="AA38" s="149"/>
      <c r="AB38" s="149" t="s">
        <v>11</v>
      </c>
      <c r="AC38" s="149"/>
      <c r="AD38" s="149"/>
      <c r="AE38" s="149"/>
      <c r="AF38" s="149"/>
      <c r="AG38" s="150" t="s">
        <v>11</v>
      </c>
      <c r="AH38" s="150"/>
      <c r="AI38" s="150"/>
      <c r="AJ38" s="150"/>
      <c r="AK38" s="150"/>
      <c r="AL38" s="150"/>
      <c r="AM38" s="150"/>
      <c r="AN38" s="150" t="s">
        <v>11</v>
      </c>
      <c r="AO38" s="150"/>
      <c r="AP38" s="150"/>
      <c r="AQ38" s="150"/>
      <c r="AR38" s="150"/>
      <c r="AS38" s="150" t="s">
        <v>11</v>
      </c>
      <c r="AT38" s="150"/>
      <c r="AU38" s="150"/>
      <c r="AV38" s="45" t="s">
        <v>11</v>
      </c>
      <c r="AW38" s="151"/>
      <c r="AX38" s="152"/>
    </row>
    <row r="39" spans="3:52" ht="15" customHeight="1" x14ac:dyDescent="0.25">
      <c r="C39" s="164" t="s">
        <v>172</v>
      </c>
      <c r="D39" s="165"/>
      <c r="E39" s="165"/>
      <c r="F39" s="165"/>
      <c r="G39" s="165"/>
      <c r="H39" s="165"/>
      <c r="I39" s="165"/>
      <c r="J39" s="165"/>
      <c r="K39" s="165"/>
      <c r="L39" s="166"/>
      <c r="M39" s="159"/>
      <c r="N39" s="159"/>
      <c r="O39" s="159"/>
      <c r="P39" s="163" t="s">
        <v>11</v>
      </c>
      <c r="Q39" s="163"/>
      <c r="R39" s="163"/>
      <c r="S39" s="163"/>
      <c r="T39" s="163"/>
      <c r="U39" s="163"/>
      <c r="V39" s="149" t="s">
        <v>11</v>
      </c>
      <c r="W39" s="149"/>
      <c r="X39" s="149"/>
      <c r="Y39" s="149"/>
      <c r="Z39" s="149"/>
      <c r="AA39" s="149"/>
      <c r="AB39" s="149" t="s">
        <v>11</v>
      </c>
      <c r="AC39" s="149"/>
      <c r="AD39" s="149"/>
      <c r="AE39" s="149"/>
      <c r="AF39" s="149"/>
      <c r="AG39" s="150" t="s">
        <v>11</v>
      </c>
      <c r="AH39" s="150"/>
      <c r="AI39" s="150"/>
      <c r="AJ39" s="150"/>
      <c r="AK39" s="150"/>
      <c r="AL39" s="150"/>
      <c r="AM39" s="150"/>
      <c r="AN39" s="150" t="s">
        <v>11</v>
      </c>
      <c r="AO39" s="150"/>
      <c r="AP39" s="150"/>
      <c r="AQ39" s="150"/>
      <c r="AR39" s="150"/>
      <c r="AS39" s="150" t="s">
        <v>11</v>
      </c>
      <c r="AT39" s="150"/>
      <c r="AU39" s="150"/>
      <c r="AV39" s="45" t="s">
        <v>11</v>
      </c>
      <c r="AW39" s="151"/>
      <c r="AX39" s="152"/>
    </row>
    <row r="40" spans="3:52" ht="15" customHeight="1" x14ac:dyDescent="0.25">
      <c r="C40" s="167" t="s">
        <v>173</v>
      </c>
      <c r="D40" s="168"/>
      <c r="E40" s="168"/>
      <c r="F40" s="168"/>
      <c r="G40" s="168"/>
      <c r="H40" s="168"/>
      <c r="I40" s="168"/>
      <c r="J40" s="168"/>
      <c r="K40" s="168"/>
      <c r="L40" s="168"/>
      <c r="M40" s="155"/>
      <c r="N40" s="155"/>
      <c r="O40" s="155"/>
      <c r="P40" s="160">
        <f>P10</f>
        <v>1316000000</v>
      </c>
      <c r="Q40" s="161"/>
      <c r="R40" s="161"/>
      <c r="S40" s="161"/>
      <c r="T40" s="161"/>
      <c r="U40" s="161"/>
      <c r="V40" s="162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7"/>
      <c r="AH40" s="157"/>
      <c r="AI40" s="157"/>
      <c r="AJ40" s="157"/>
      <c r="AK40" s="157"/>
      <c r="AL40" s="157"/>
      <c r="AM40" s="157"/>
      <c r="AN40" s="158">
        <f>AN10+AN11</f>
        <v>-142574000</v>
      </c>
      <c r="AO40" s="158"/>
      <c r="AP40" s="158"/>
      <c r="AQ40" s="158"/>
      <c r="AR40" s="158"/>
      <c r="AS40" s="157"/>
      <c r="AT40" s="157"/>
      <c r="AU40" s="157"/>
      <c r="AV40" s="74">
        <f>ББ!J85</f>
        <v>8587224.7600999996</v>
      </c>
      <c r="AW40" s="153">
        <f>P40+AN40+AV40</f>
        <v>1182013224.7600999</v>
      </c>
      <c r="AX40" s="154"/>
      <c r="AZ40" s="69">
        <f>ББ!J86-ОСК!AW40</f>
        <v>-331.36999988555908</v>
      </c>
    </row>
    <row r="41" spans="3:52" ht="15" customHeight="1" x14ac:dyDescent="0.25">
      <c r="C41" s="164" t="s">
        <v>149</v>
      </c>
      <c r="D41" s="165"/>
      <c r="E41" s="165"/>
      <c r="F41" s="165"/>
      <c r="G41" s="165"/>
      <c r="H41" s="165"/>
      <c r="I41" s="165"/>
      <c r="J41" s="165"/>
      <c r="K41" s="165"/>
      <c r="L41" s="166"/>
      <c r="M41" s="159"/>
      <c r="N41" s="159"/>
      <c r="O41" s="172"/>
      <c r="P41" s="179" t="s">
        <v>11</v>
      </c>
      <c r="Q41" s="179"/>
      <c r="R41" s="179"/>
      <c r="S41" s="179"/>
      <c r="T41" s="179"/>
      <c r="U41" s="179"/>
      <c r="V41" s="180" t="s">
        <v>11</v>
      </c>
      <c r="W41" s="149"/>
      <c r="X41" s="149"/>
      <c r="Y41" s="149"/>
      <c r="Z41" s="149"/>
      <c r="AA41" s="149"/>
      <c r="AB41" s="149" t="s">
        <v>11</v>
      </c>
      <c r="AC41" s="149"/>
      <c r="AD41" s="149"/>
      <c r="AE41" s="149"/>
      <c r="AF41" s="149"/>
      <c r="AG41" s="150" t="s">
        <v>11</v>
      </c>
      <c r="AH41" s="150"/>
      <c r="AI41" s="150"/>
      <c r="AJ41" s="150"/>
      <c r="AK41" s="150"/>
      <c r="AL41" s="150"/>
      <c r="AM41" s="150"/>
      <c r="AN41" s="150" t="s">
        <v>11</v>
      </c>
      <c r="AO41" s="150"/>
      <c r="AP41" s="150"/>
      <c r="AQ41" s="150"/>
      <c r="AR41" s="150"/>
      <c r="AS41" s="150" t="s">
        <v>11</v>
      </c>
      <c r="AT41" s="150"/>
      <c r="AU41" s="150"/>
      <c r="AV41" s="45" t="s">
        <v>11</v>
      </c>
      <c r="AW41" s="151"/>
      <c r="AX41" s="152"/>
    </row>
    <row r="42" spans="3:52" ht="15" customHeight="1" x14ac:dyDescent="0.25">
      <c r="C42" s="167" t="s">
        <v>174</v>
      </c>
      <c r="D42" s="168"/>
      <c r="E42" s="168"/>
      <c r="F42" s="168"/>
      <c r="G42" s="168"/>
      <c r="H42" s="168"/>
      <c r="I42" s="168"/>
      <c r="J42" s="168"/>
      <c r="K42" s="168"/>
      <c r="L42" s="168"/>
      <c r="M42" s="155"/>
      <c r="N42" s="155"/>
      <c r="O42" s="155"/>
      <c r="P42" s="160">
        <f>P40</f>
        <v>1316000000</v>
      </c>
      <c r="Q42" s="161"/>
      <c r="R42" s="161"/>
      <c r="S42" s="161"/>
      <c r="T42" s="161"/>
      <c r="U42" s="161"/>
      <c r="V42" s="162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7"/>
      <c r="AH42" s="157"/>
      <c r="AI42" s="157"/>
      <c r="AJ42" s="157"/>
      <c r="AK42" s="157"/>
      <c r="AL42" s="157"/>
      <c r="AM42" s="157"/>
      <c r="AN42" s="158">
        <f>AN40</f>
        <v>-142574000</v>
      </c>
      <c r="AO42" s="158"/>
      <c r="AP42" s="158"/>
      <c r="AQ42" s="158"/>
      <c r="AR42" s="158"/>
      <c r="AS42" s="157"/>
      <c r="AT42" s="157"/>
      <c r="AU42" s="157"/>
      <c r="AV42" s="74">
        <f>AV40</f>
        <v>8587224.7600999996</v>
      </c>
      <c r="AW42" s="153">
        <f>P42+AN42+AV42</f>
        <v>1182013224.7600999</v>
      </c>
      <c r="AX42" s="154"/>
    </row>
    <row r="43" spans="3:52" ht="15" customHeight="1" x14ac:dyDescent="0.25">
      <c r="C43" s="167" t="s">
        <v>175</v>
      </c>
      <c r="D43" s="168"/>
      <c r="E43" s="168"/>
      <c r="F43" s="168"/>
      <c r="G43" s="168"/>
      <c r="H43" s="168"/>
      <c r="I43" s="168"/>
      <c r="J43" s="168"/>
      <c r="K43" s="168"/>
      <c r="L43" s="168"/>
      <c r="M43" s="155"/>
      <c r="N43" s="155"/>
      <c r="O43" s="155"/>
      <c r="P43" s="161"/>
      <c r="Q43" s="161"/>
      <c r="R43" s="161"/>
      <c r="S43" s="161"/>
      <c r="T43" s="161"/>
      <c r="U43" s="161"/>
      <c r="V43" s="162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7"/>
      <c r="AH43" s="157"/>
      <c r="AI43" s="157"/>
      <c r="AJ43" s="157"/>
      <c r="AK43" s="157"/>
      <c r="AL43" s="157"/>
      <c r="AM43" s="157"/>
      <c r="AN43" s="158">
        <f>AN44</f>
        <v>140928948.07009998</v>
      </c>
      <c r="AO43" s="158"/>
      <c r="AP43" s="158"/>
      <c r="AQ43" s="158"/>
      <c r="AR43" s="158"/>
      <c r="AS43" s="157"/>
      <c r="AT43" s="157"/>
      <c r="AU43" s="157"/>
      <c r="AV43" s="65">
        <f>AV44</f>
        <v>-8587224.7600999996</v>
      </c>
      <c r="AW43" s="153">
        <f>AW44</f>
        <v>132341723.30999997</v>
      </c>
      <c r="AX43" s="154"/>
    </row>
    <row r="44" spans="3:52" ht="15" customHeight="1" x14ac:dyDescent="0.25">
      <c r="C44" s="164" t="s">
        <v>152</v>
      </c>
      <c r="D44" s="165"/>
      <c r="E44" s="165"/>
      <c r="F44" s="165"/>
      <c r="G44" s="165"/>
      <c r="H44" s="165"/>
      <c r="I44" s="165"/>
      <c r="J44" s="165"/>
      <c r="K44" s="165"/>
      <c r="L44" s="166"/>
      <c r="M44" s="159"/>
      <c r="N44" s="159"/>
      <c r="O44" s="159"/>
      <c r="P44" s="148" t="s">
        <v>11</v>
      </c>
      <c r="Q44" s="148"/>
      <c r="R44" s="148"/>
      <c r="S44" s="148"/>
      <c r="T44" s="148"/>
      <c r="U44" s="148"/>
      <c r="V44" s="149" t="s">
        <v>11</v>
      </c>
      <c r="W44" s="149"/>
      <c r="X44" s="149"/>
      <c r="Y44" s="149"/>
      <c r="Z44" s="149"/>
      <c r="AA44" s="149"/>
      <c r="AB44" s="149" t="s">
        <v>11</v>
      </c>
      <c r="AC44" s="149"/>
      <c r="AD44" s="149"/>
      <c r="AE44" s="149"/>
      <c r="AF44" s="149"/>
      <c r="AG44" s="150" t="s">
        <v>11</v>
      </c>
      <c r="AH44" s="150"/>
      <c r="AI44" s="150"/>
      <c r="AJ44" s="150"/>
      <c r="AK44" s="150"/>
      <c r="AL44" s="150"/>
      <c r="AM44" s="150"/>
      <c r="AN44" s="173">
        <f>ОПУ!R23</f>
        <v>140928948.07009998</v>
      </c>
      <c r="AO44" s="173"/>
      <c r="AP44" s="173"/>
      <c r="AQ44" s="173"/>
      <c r="AR44" s="173"/>
      <c r="AS44" s="150" t="s">
        <v>11</v>
      </c>
      <c r="AT44" s="150"/>
      <c r="AU44" s="150"/>
      <c r="AV44" s="68">
        <f>ОПУ!R24</f>
        <v>-8587224.7600999996</v>
      </c>
      <c r="AW44" s="153">
        <f>AN44+AV44</f>
        <v>132341723.30999997</v>
      </c>
      <c r="AX44" s="154"/>
    </row>
    <row r="45" spans="3:52" ht="15" customHeight="1" x14ac:dyDescent="0.25">
      <c r="C45" s="167" t="s">
        <v>176</v>
      </c>
      <c r="D45" s="168"/>
      <c r="E45" s="168"/>
      <c r="F45" s="168"/>
      <c r="G45" s="168"/>
      <c r="H45" s="168"/>
      <c r="I45" s="168"/>
      <c r="J45" s="168"/>
      <c r="K45" s="168"/>
      <c r="L45" s="168"/>
      <c r="M45" s="155"/>
      <c r="N45" s="155"/>
      <c r="O45" s="155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7"/>
      <c r="AH45" s="157"/>
      <c r="AI45" s="157"/>
      <c r="AJ45" s="157"/>
      <c r="AK45" s="157"/>
      <c r="AL45" s="157"/>
      <c r="AM45" s="157"/>
      <c r="AN45" s="158"/>
      <c r="AO45" s="158"/>
      <c r="AP45" s="158"/>
      <c r="AQ45" s="158"/>
      <c r="AR45" s="158"/>
      <c r="AS45" s="157"/>
      <c r="AT45" s="157"/>
      <c r="AU45" s="157"/>
      <c r="AV45" s="46"/>
      <c r="AW45" s="153"/>
      <c r="AX45" s="154"/>
    </row>
    <row r="46" spans="3:52" ht="15" customHeight="1" x14ac:dyDescent="0.25">
      <c r="C46" s="164" t="s">
        <v>114</v>
      </c>
      <c r="D46" s="165"/>
      <c r="E46" s="165"/>
      <c r="F46" s="165"/>
      <c r="G46" s="165"/>
      <c r="H46" s="165"/>
      <c r="I46" s="165"/>
      <c r="J46" s="165"/>
      <c r="K46" s="165"/>
      <c r="L46" s="166"/>
      <c r="M46" s="171"/>
      <c r="N46" s="165"/>
      <c r="O46" s="63"/>
      <c r="P46" s="148" t="s">
        <v>11</v>
      </c>
      <c r="Q46" s="148"/>
      <c r="R46" s="148"/>
      <c r="S46" s="148"/>
      <c r="T46" s="148"/>
      <c r="U46" s="148"/>
      <c r="V46" s="149" t="s">
        <v>11</v>
      </c>
      <c r="W46" s="149"/>
      <c r="X46" s="149"/>
      <c r="Y46" s="149"/>
      <c r="Z46" s="149"/>
      <c r="AA46" s="149"/>
      <c r="AB46" s="149" t="s">
        <v>11</v>
      </c>
      <c r="AC46" s="149"/>
      <c r="AD46" s="149"/>
      <c r="AE46" s="149"/>
      <c r="AF46" s="149"/>
      <c r="AG46" s="150" t="s">
        <v>11</v>
      </c>
      <c r="AH46" s="150"/>
      <c r="AI46" s="150"/>
      <c r="AJ46" s="150"/>
      <c r="AK46" s="150"/>
      <c r="AL46" s="150"/>
      <c r="AM46" s="150"/>
      <c r="AN46" s="150" t="s">
        <v>11</v>
      </c>
      <c r="AO46" s="150"/>
      <c r="AP46" s="150"/>
      <c r="AQ46" s="150"/>
      <c r="AR46" s="150"/>
      <c r="AS46" s="150" t="s">
        <v>11</v>
      </c>
      <c r="AT46" s="150"/>
      <c r="AU46" s="150"/>
      <c r="AV46" s="45" t="s">
        <v>11</v>
      </c>
      <c r="AW46" s="151"/>
      <c r="AX46" s="152"/>
    </row>
    <row r="47" spans="3:52" ht="15" customHeight="1" x14ac:dyDescent="0.25">
      <c r="C47" s="164" t="s">
        <v>154</v>
      </c>
      <c r="D47" s="165"/>
      <c r="E47" s="165"/>
      <c r="F47" s="165"/>
      <c r="G47" s="165"/>
      <c r="H47" s="165"/>
      <c r="I47" s="165"/>
      <c r="J47" s="165"/>
      <c r="K47" s="165"/>
      <c r="L47" s="166"/>
      <c r="M47" s="159"/>
      <c r="N47" s="159"/>
      <c r="O47" s="159"/>
      <c r="P47" s="148" t="s">
        <v>11</v>
      </c>
      <c r="Q47" s="148"/>
      <c r="R47" s="148"/>
      <c r="S47" s="148"/>
      <c r="T47" s="148"/>
      <c r="U47" s="148"/>
      <c r="V47" s="149" t="s">
        <v>11</v>
      </c>
      <c r="W47" s="149"/>
      <c r="X47" s="149"/>
      <c r="Y47" s="149"/>
      <c r="Z47" s="149"/>
      <c r="AA47" s="149"/>
      <c r="AB47" s="149" t="s">
        <v>11</v>
      </c>
      <c r="AC47" s="149"/>
      <c r="AD47" s="149"/>
      <c r="AE47" s="149"/>
      <c r="AF47" s="149"/>
      <c r="AG47" s="150" t="s">
        <v>11</v>
      </c>
      <c r="AH47" s="150"/>
      <c r="AI47" s="150"/>
      <c r="AJ47" s="150"/>
      <c r="AK47" s="150"/>
      <c r="AL47" s="150"/>
      <c r="AM47" s="150"/>
      <c r="AN47" s="150" t="s">
        <v>11</v>
      </c>
      <c r="AO47" s="150"/>
      <c r="AP47" s="150"/>
      <c r="AQ47" s="150"/>
      <c r="AR47" s="150"/>
      <c r="AS47" s="150" t="s">
        <v>11</v>
      </c>
      <c r="AT47" s="150"/>
      <c r="AU47" s="150"/>
      <c r="AV47" s="45" t="s">
        <v>11</v>
      </c>
      <c r="AW47" s="151"/>
      <c r="AX47" s="152"/>
    </row>
    <row r="48" spans="3:52" ht="15" customHeight="1" x14ac:dyDescent="0.25">
      <c r="C48" s="164" t="s">
        <v>155</v>
      </c>
      <c r="D48" s="165"/>
      <c r="E48" s="165"/>
      <c r="F48" s="165"/>
      <c r="G48" s="165"/>
      <c r="H48" s="165"/>
      <c r="I48" s="165"/>
      <c r="J48" s="165"/>
      <c r="K48" s="165"/>
      <c r="L48" s="166"/>
      <c r="M48" s="159"/>
      <c r="N48" s="159"/>
      <c r="O48" s="159"/>
      <c r="P48" s="148" t="s">
        <v>11</v>
      </c>
      <c r="Q48" s="148"/>
      <c r="R48" s="148"/>
      <c r="S48" s="148"/>
      <c r="T48" s="148"/>
      <c r="U48" s="148"/>
      <c r="V48" s="149" t="s">
        <v>11</v>
      </c>
      <c r="W48" s="149"/>
      <c r="X48" s="149"/>
      <c r="Y48" s="149"/>
      <c r="Z48" s="149"/>
      <c r="AA48" s="149"/>
      <c r="AB48" s="149" t="s">
        <v>11</v>
      </c>
      <c r="AC48" s="149"/>
      <c r="AD48" s="149"/>
      <c r="AE48" s="149"/>
      <c r="AF48" s="149"/>
      <c r="AG48" s="150" t="s">
        <v>11</v>
      </c>
      <c r="AH48" s="150"/>
      <c r="AI48" s="150"/>
      <c r="AJ48" s="150"/>
      <c r="AK48" s="150"/>
      <c r="AL48" s="150"/>
      <c r="AM48" s="150"/>
      <c r="AN48" s="150" t="s">
        <v>11</v>
      </c>
      <c r="AO48" s="150"/>
      <c r="AP48" s="150"/>
      <c r="AQ48" s="150"/>
      <c r="AR48" s="150"/>
      <c r="AS48" s="150" t="s">
        <v>11</v>
      </c>
      <c r="AT48" s="150"/>
      <c r="AU48" s="150"/>
      <c r="AV48" s="45" t="s">
        <v>11</v>
      </c>
      <c r="AW48" s="151"/>
      <c r="AX48" s="152"/>
    </row>
    <row r="49" spans="3:50" ht="15" customHeight="1" x14ac:dyDescent="0.25">
      <c r="C49" s="164" t="s">
        <v>156</v>
      </c>
      <c r="D49" s="165"/>
      <c r="E49" s="165"/>
      <c r="F49" s="165"/>
      <c r="G49" s="165"/>
      <c r="H49" s="165"/>
      <c r="I49" s="165"/>
      <c r="J49" s="165"/>
      <c r="K49" s="165"/>
      <c r="L49" s="166"/>
      <c r="M49" s="159"/>
      <c r="N49" s="159"/>
      <c r="O49" s="159"/>
      <c r="P49" s="148" t="s">
        <v>11</v>
      </c>
      <c r="Q49" s="148"/>
      <c r="R49" s="148"/>
      <c r="S49" s="148"/>
      <c r="T49" s="148"/>
      <c r="U49" s="148"/>
      <c r="V49" s="149" t="s">
        <v>11</v>
      </c>
      <c r="W49" s="149"/>
      <c r="X49" s="149"/>
      <c r="Y49" s="149"/>
      <c r="Z49" s="149"/>
      <c r="AA49" s="149"/>
      <c r="AB49" s="149" t="s">
        <v>11</v>
      </c>
      <c r="AC49" s="149"/>
      <c r="AD49" s="149"/>
      <c r="AE49" s="149"/>
      <c r="AF49" s="149"/>
      <c r="AG49" s="150" t="s">
        <v>11</v>
      </c>
      <c r="AH49" s="150"/>
      <c r="AI49" s="150"/>
      <c r="AJ49" s="150"/>
      <c r="AK49" s="150"/>
      <c r="AL49" s="150"/>
      <c r="AM49" s="150"/>
      <c r="AN49" s="150" t="s">
        <v>11</v>
      </c>
      <c r="AO49" s="150"/>
      <c r="AP49" s="150"/>
      <c r="AQ49" s="150"/>
      <c r="AR49" s="150"/>
      <c r="AS49" s="150" t="s">
        <v>11</v>
      </c>
      <c r="AT49" s="150"/>
      <c r="AU49" s="150"/>
      <c r="AV49" s="45" t="s">
        <v>11</v>
      </c>
      <c r="AW49" s="151"/>
      <c r="AX49" s="152"/>
    </row>
    <row r="50" spans="3:50" ht="15" customHeight="1" x14ac:dyDescent="0.25">
      <c r="C50" s="164" t="s">
        <v>116</v>
      </c>
      <c r="D50" s="165"/>
      <c r="E50" s="165"/>
      <c r="F50" s="165"/>
      <c r="G50" s="165"/>
      <c r="H50" s="165"/>
      <c r="I50" s="165"/>
      <c r="J50" s="165"/>
      <c r="K50" s="165"/>
      <c r="L50" s="166"/>
      <c r="M50" s="159"/>
      <c r="N50" s="159"/>
      <c r="O50" s="159"/>
      <c r="P50" s="148" t="s">
        <v>11</v>
      </c>
      <c r="Q50" s="148"/>
      <c r="R50" s="148"/>
      <c r="S50" s="148"/>
      <c r="T50" s="148"/>
      <c r="U50" s="148"/>
      <c r="V50" s="149" t="s">
        <v>11</v>
      </c>
      <c r="W50" s="149"/>
      <c r="X50" s="149"/>
      <c r="Y50" s="149"/>
      <c r="Z50" s="149"/>
      <c r="AA50" s="149"/>
      <c r="AB50" s="149" t="s">
        <v>11</v>
      </c>
      <c r="AC50" s="149"/>
      <c r="AD50" s="149"/>
      <c r="AE50" s="149"/>
      <c r="AF50" s="149"/>
      <c r="AG50" s="150" t="s">
        <v>11</v>
      </c>
      <c r="AH50" s="150"/>
      <c r="AI50" s="150"/>
      <c r="AJ50" s="150"/>
      <c r="AK50" s="150"/>
      <c r="AL50" s="150"/>
      <c r="AM50" s="150"/>
      <c r="AN50" s="150" t="s">
        <v>11</v>
      </c>
      <c r="AO50" s="150"/>
      <c r="AP50" s="150"/>
      <c r="AQ50" s="150"/>
      <c r="AR50" s="150"/>
      <c r="AS50" s="150" t="s">
        <v>11</v>
      </c>
      <c r="AT50" s="150"/>
      <c r="AU50" s="150"/>
      <c r="AV50" s="45" t="s">
        <v>11</v>
      </c>
      <c r="AW50" s="151"/>
      <c r="AX50" s="152"/>
    </row>
    <row r="51" spans="3:50" ht="15" customHeight="1" x14ac:dyDescent="0.25">
      <c r="C51" s="164" t="s">
        <v>126</v>
      </c>
      <c r="D51" s="165"/>
      <c r="E51" s="165"/>
      <c r="F51" s="165"/>
      <c r="G51" s="165"/>
      <c r="H51" s="165"/>
      <c r="I51" s="165"/>
      <c r="J51" s="165"/>
      <c r="K51" s="165"/>
      <c r="L51" s="166"/>
      <c r="M51" s="159"/>
      <c r="N51" s="159"/>
      <c r="O51" s="159"/>
      <c r="P51" s="148" t="s">
        <v>11</v>
      </c>
      <c r="Q51" s="148"/>
      <c r="R51" s="148"/>
      <c r="S51" s="148"/>
      <c r="T51" s="148"/>
      <c r="U51" s="148"/>
      <c r="V51" s="149" t="s">
        <v>11</v>
      </c>
      <c r="W51" s="149"/>
      <c r="X51" s="149"/>
      <c r="Y51" s="149"/>
      <c r="Z51" s="149"/>
      <c r="AA51" s="149"/>
      <c r="AB51" s="149" t="s">
        <v>11</v>
      </c>
      <c r="AC51" s="149"/>
      <c r="AD51" s="149"/>
      <c r="AE51" s="149"/>
      <c r="AF51" s="149"/>
      <c r="AG51" s="150" t="s">
        <v>11</v>
      </c>
      <c r="AH51" s="150"/>
      <c r="AI51" s="150"/>
      <c r="AJ51" s="150"/>
      <c r="AK51" s="150"/>
      <c r="AL51" s="150"/>
      <c r="AM51" s="150"/>
      <c r="AN51" s="150" t="s">
        <v>11</v>
      </c>
      <c r="AO51" s="150"/>
      <c r="AP51" s="150"/>
      <c r="AQ51" s="150"/>
      <c r="AR51" s="150"/>
      <c r="AS51" s="150" t="s">
        <v>11</v>
      </c>
      <c r="AT51" s="150"/>
      <c r="AU51" s="150"/>
      <c r="AV51" s="45" t="s">
        <v>11</v>
      </c>
      <c r="AW51" s="151"/>
      <c r="AX51" s="152"/>
    </row>
    <row r="52" spans="3:50" ht="15" customHeight="1" x14ac:dyDescent="0.25">
      <c r="C52" s="164" t="s">
        <v>117</v>
      </c>
      <c r="D52" s="165"/>
      <c r="E52" s="165"/>
      <c r="F52" s="165"/>
      <c r="G52" s="165"/>
      <c r="H52" s="165"/>
      <c r="I52" s="165"/>
      <c r="J52" s="165"/>
      <c r="K52" s="165"/>
      <c r="L52" s="166"/>
      <c r="M52" s="159"/>
      <c r="N52" s="159"/>
      <c r="O52" s="159"/>
      <c r="P52" s="148" t="s">
        <v>11</v>
      </c>
      <c r="Q52" s="148"/>
      <c r="R52" s="148"/>
      <c r="S52" s="148"/>
      <c r="T52" s="148"/>
      <c r="U52" s="148"/>
      <c r="V52" s="149" t="s">
        <v>11</v>
      </c>
      <c r="W52" s="149"/>
      <c r="X52" s="149"/>
      <c r="Y52" s="149"/>
      <c r="Z52" s="149"/>
      <c r="AA52" s="149"/>
      <c r="AB52" s="149" t="s">
        <v>11</v>
      </c>
      <c r="AC52" s="149"/>
      <c r="AD52" s="149"/>
      <c r="AE52" s="149"/>
      <c r="AF52" s="149"/>
      <c r="AG52" s="150" t="s">
        <v>11</v>
      </c>
      <c r="AH52" s="150"/>
      <c r="AI52" s="150"/>
      <c r="AJ52" s="150"/>
      <c r="AK52" s="150"/>
      <c r="AL52" s="150"/>
      <c r="AM52" s="150"/>
      <c r="AN52" s="150" t="s">
        <v>11</v>
      </c>
      <c r="AO52" s="150"/>
      <c r="AP52" s="150"/>
      <c r="AQ52" s="150"/>
      <c r="AR52" s="150"/>
      <c r="AS52" s="150" t="s">
        <v>11</v>
      </c>
      <c r="AT52" s="150"/>
      <c r="AU52" s="150"/>
      <c r="AV52" s="45" t="s">
        <v>11</v>
      </c>
      <c r="AW52" s="151"/>
      <c r="AX52" s="152"/>
    </row>
    <row r="53" spans="3:50" ht="15" customHeight="1" x14ac:dyDescent="0.25">
      <c r="C53" s="164" t="s">
        <v>157</v>
      </c>
      <c r="D53" s="165"/>
      <c r="E53" s="165"/>
      <c r="F53" s="165"/>
      <c r="G53" s="165"/>
      <c r="H53" s="165"/>
      <c r="I53" s="165"/>
      <c r="J53" s="165"/>
      <c r="K53" s="165"/>
      <c r="L53" s="166"/>
      <c r="M53" s="159"/>
      <c r="N53" s="159"/>
      <c r="O53" s="159"/>
      <c r="P53" s="148" t="s">
        <v>11</v>
      </c>
      <c r="Q53" s="148"/>
      <c r="R53" s="148"/>
      <c r="S53" s="148"/>
      <c r="T53" s="148"/>
      <c r="U53" s="148"/>
      <c r="V53" s="149" t="s">
        <v>11</v>
      </c>
      <c r="W53" s="149"/>
      <c r="X53" s="149"/>
      <c r="Y53" s="149"/>
      <c r="Z53" s="149"/>
      <c r="AA53" s="149"/>
      <c r="AB53" s="149" t="s">
        <v>11</v>
      </c>
      <c r="AC53" s="149"/>
      <c r="AD53" s="149"/>
      <c r="AE53" s="149"/>
      <c r="AF53" s="149"/>
      <c r="AG53" s="150" t="s">
        <v>11</v>
      </c>
      <c r="AH53" s="150"/>
      <c r="AI53" s="150"/>
      <c r="AJ53" s="150"/>
      <c r="AK53" s="150"/>
      <c r="AL53" s="150"/>
      <c r="AM53" s="150"/>
      <c r="AN53" s="150" t="s">
        <v>11</v>
      </c>
      <c r="AO53" s="150"/>
      <c r="AP53" s="150"/>
      <c r="AQ53" s="150"/>
      <c r="AR53" s="150"/>
      <c r="AS53" s="150" t="s">
        <v>11</v>
      </c>
      <c r="AT53" s="150"/>
      <c r="AU53" s="150"/>
      <c r="AV53" s="45" t="s">
        <v>11</v>
      </c>
      <c r="AW53" s="151"/>
      <c r="AX53" s="152"/>
    </row>
    <row r="54" spans="3:50" ht="15" customHeight="1" x14ac:dyDescent="0.25">
      <c r="C54" s="164" t="s">
        <v>120</v>
      </c>
      <c r="D54" s="165"/>
      <c r="E54" s="165"/>
      <c r="F54" s="165"/>
      <c r="G54" s="165"/>
      <c r="H54" s="165"/>
      <c r="I54" s="165"/>
      <c r="J54" s="165"/>
      <c r="K54" s="165"/>
      <c r="L54" s="166"/>
      <c r="M54" s="159"/>
      <c r="N54" s="159"/>
      <c r="O54" s="159"/>
      <c r="P54" s="148" t="s">
        <v>11</v>
      </c>
      <c r="Q54" s="148"/>
      <c r="R54" s="148"/>
      <c r="S54" s="148"/>
      <c r="T54" s="148"/>
      <c r="U54" s="148"/>
      <c r="V54" s="149" t="s">
        <v>11</v>
      </c>
      <c r="W54" s="149"/>
      <c r="X54" s="149"/>
      <c r="Y54" s="149"/>
      <c r="Z54" s="149"/>
      <c r="AA54" s="149"/>
      <c r="AB54" s="149" t="s">
        <v>11</v>
      </c>
      <c r="AC54" s="149"/>
      <c r="AD54" s="149"/>
      <c r="AE54" s="149"/>
      <c r="AF54" s="149"/>
      <c r="AG54" s="150" t="s">
        <v>11</v>
      </c>
      <c r="AH54" s="150"/>
      <c r="AI54" s="150"/>
      <c r="AJ54" s="150"/>
      <c r="AK54" s="150"/>
      <c r="AL54" s="150"/>
      <c r="AM54" s="150"/>
      <c r="AN54" s="150" t="s">
        <v>11</v>
      </c>
      <c r="AO54" s="150"/>
      <c r="AP54" s="150"/>
      <c r="AQ54" s="150"/>
      <c r="AR54" s="150"/>
      <c r="AS54" s="150" t="s">
        <v>11</v>
      </c>
      <c r="AT54" s="150"/>
      <c r="AU54" s="150"/>
      <c r="AV54" s="45" t="s">
        <v>11</v>
      </c>
      <c r="AW54" s="151"/>
      <c r="AX54" s="152"/>
    </row>
    <row r="55" spans="3:50" ht="15" customHeight="1" x14ac:dyDescent="0.25">
      <c r="C55" s="164" t="s">
        <v>119</v>
      </c>
      <c r="D55" s="165"/>
      <c r="E55" s="165"/>
      <c r="F55" s="165"/>
      <c r="G55" s="165"/>
      <c r="H55" s="165"/>
      <c r="I55" s="165"/>
      <c r="J55" s="165"/>
      <c r="K55" s="165"/>
      <c r="L55" s="166"/>
      <c r="M55" s="159"/>
      <c r="N55" s="159"/>
      <c r="O55" s="159"/>
      <c r="P55" s="148" t="s">
        <v>11</v>
      </c>
      <c r="Q55" s="148"/>
      <c r="R55" s="148"/>
      <c r="S55" s="148"/>
      <c r="T55" s="148"/>
      <c r="U55" s="148"/>
      <c r="V55" s="149" t="s">
        <v>11</v>
      </c>
      <c r="W55" s="149"/>
      <c r="X55" s="149"/>
      <c r="Y55" s="149"/>
      <c r="Z55" s="149"/>
      <c r="AA55" s="149"/>
      <c r="AB55" s="149" t="s">
        <v>11</v>
      </c>
      <c r="AC55" s="149"/>
      <c r="AD55" s="149"/>
      <c r="AE55" s="149"/>
      <c r="AF55" s="149"/>
      <c r="AG55" s="150" t="s">
        <v>11</v>
      </c>
      <c r="AH55" s="150"/>
      <c r="AI55" s="150"/>
      <c r="AJ55" s="150"/>
      <c r="AK55" s="150"/>
      <c r="AL55" s="150"/>
      <c r="AM55" s="150"/>
      <c r="AN55" s="150" t="s">
        <v>11</v>
      </c>
      <c r="AO55" s="150"/>
      <c r="AP55" s="150"/>
      <c r="AQ55" s="150"/>
      <c r="AR55" s="150"/>
      <c r="AS55" s="150" t="s">
        <v>11</v>
      </c>
      <c r="AT55" s="150"/>
      <c r="AU55" s="150"/>
      <c r="AV55" s="45" t="s">
        <v>11</v>
      </c>
      <c r="AW55" s="151"/>
      <c r="AX55" s="152"/>
    </row>
    <row r="56" spans="3:50" ht="15" customHeight="1" x14ac:dyDescent="0.25">
      <c r="C56" s="167" t="s">
        <v>177</v>
      </c>
      <c r="D56" s="168"/>
      <c r="E56" s="168"/>
      <c r="F56" s="168"/>
      <c r="G56" s="168"/>
      <c r="H56" s="168"/>
      <c r="I56" s="168"/>
      <c r="J56" s="168"/>
      <c r="K56" s="168"/>
      <c r="L56" s="168"/>
      <c r="M56" s="155"/>
      <c r="N56" s="155"/>
      <c r="O56" s="155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7"/>
      <c r="AH56" s="157"/>
      <c r="AI56" s="157"/>
      <c r="AJ56" s="157"/>
      <c r="AK56" s="157"/>
      <c r="AL56" s="157"/>
      <c r="AM56" s="157"/>
      <c r="AN56" s="158"/>
      <c r="AO56" s="158"/>
      <c r="AP56" s="158"/>
      <c r="AQ56" s="158"/>
      <c r="AR56" s="158"/>
      <c r="AS56" s="157"/>
      <c r="AT56" s="157"/>
      <c r="AU56" s="157"/>
      <c r="AV56" s="46"/>
      <c r="AW56" s="153"/>
      <c r="AX56" s="154"/>
    </row>
    <row r="57" spans="3:50" ht="15" customHeight="1" x14ac:dyDescent="0.25">
      <c r="C57" s="164" t="s">
        <v>114</v>
      </c>
      <c r="D57" s="165"/>
      <c r="E57" s="165"/>
      <c r="F57" s="165"/>
      <c r="G57" s="165"/>
      <c r="H57" s="165"/>
      <c r="I57" s="165"/>
      <c r="J57" s="165"/>
      <c r="K57" s="165"/>
      <c r="L57" s="166"/>
      <c r="M57" s="171"/>
      <c r="N57" s="165"/>
      <c r="O57" s="63"/>
      <c r="P57" s="148" t="s">
        <v>11</v>
      </c>
      <c r="Q57" s="148"/>
      <c r="R57" s="148"/>
      <c r="S57" s="148"/>
      <c r="T57" s="148"/>
      <c r="U57" s="148"/>
      <c r="V57" s="149" t="s">
        <v>11</v>
      </c>
      <c r="W57" s="149"/>
      <c r="X57" s="149"/>
      <c r="Y57" s="149"/>
      <c r="Z57" s="149"/>
      <c r="AA57" s="149"/>
      <c r="AB57" s="149" t="s">
        <v>11</v>
      </c>
      <c r="AC57" s="149"/>
      <c r="AD57" s="149"/>
      <c r="AE57" s="149"/>
      <c r="AF57" s="149"/>
      <c r="AG57" s="150" t="s">
        <v>11</v>
      </c>
      <c r="AH57" s="150"/>
      <c r="AI57" s="150"/>
      <c r="AJ57" s="150"/>
      <c r="AK57" s="150"/>
      <c r="AL57" s="150"/>
      <c r="AM57" s="150"/>
      <c r="AN57" s="150" t="s">
        <v>11</v>
      </c>
      <c r="AO57" s="150"/>
      <c r="AP57" s="150"/>
      <c r="AQ57" s="150"/>
      <c r="AR57" s="150"/>
      <c r="AS57" s="150" t="s">
        <v>11</v>
      </c>
      <c r="AT57" s="150"/>
      <c r="AU57" s="150"/>
      <c r="AV57" s="45" t="s">
        <v>11</v>
      </c>
      <c r="AW57" s="151"/>
      <c r="AX57" s="152"/>
    </row>
    <row r="58" spans="3:50" ht="15" customHeight="1" x14ac:dyDescent="0.25">
      <c r="C58" s="164" t="s">
        <v>178</v>
      </c>
      <c r="D58" s="165"/>
      <c r="E58" s="165"/>
      <c r="F58" s="165"/>
      <c r="G58" s="165"/>
      <c r="H58" s="165"/>
      <c r="I58" s="165"/>
      <c r="J58" s="165"/>
      <c r="K58" s="165"/>
      <c r="L58" s="166"/>
      <c r="M58" s="159"/>
      <c r="N58" s="159"/>
      <c r="O58" s="159"/>
      <c r="P58" s="148" t="s">
        <v>11</v>
      </c>
      <c r="Q58" s="148"/>
      <c r="R58" s="148"/>
      <c r="S58" s="148"/>
      <c r="T58" s="148"/>
      <c r="U58" s="148"/>
      <c r="V58" s="149" t="s">
        <v>11</v>
      </c>
      <c r="W58" s="149"/>
      <c r="X58" s="149"/>
      <c r="Y58" s="149"/>
      <c r="Z58" s="149"/>
      <c r="AA58" s="149"/>
      <c r="AB58" s="149" t="s">
        <v>11</v>
      </c>
      <c r="AC58" s="149"/>
      <c r="AD58" s="149"/>
      <c r="AE58" s="149"/>
      <c r="AF58" s="149"/>
      <c r="AG58" s="150" t="s">
        <v>11</v>
      </c>
      <c r="AH58" s="150"/>
      <c r="AI58" s="150"/>
      <c r="AJ58" s="150"/>
      <c r="AK58" s="150"/>
      <c r="AL58" s="150"/>
      <c r="AM58" s="150"/>
      <c r="AN58" s="150" t="s">
        <v>11</v>
      </c>
      <c r="AO58" s="150"/>
      <c r="AP58" s="150"/>
      <c r="AQ58" s="150"/>
      <c r="AR58" s="150"/>
      <c r="AS58" s="150" t="s">
        <v>11</v>
      </c>
      <c r="AT58" s="150"/>
      <c r="AU58" s="150"/>
      <c r="AV58" s="45" t="s">
        <v>11</v>
      </c>
      <c r="AW58" s="151"/>
      <c r="AX58" s="152"/>
    </row>
    <row r="59" spans="3:50" ht="15" customHeight="1" x14ac:dyDescent="0.25">
      <c r="C59" s="164" t="s">
        <v>114</v>
      </c>
      <c r="D59" s="165"/>
      <c r="E59" s="165"/>
      <c r="F59" s="165"/>
      <c r="G59" s="165"/>
      <c r="H59" s="165"/>
      <c r="I59" s="165"/>
      <c r="J59" s="165"/>
      <c r="K59" s="165"/>
      <c r="L59" s="166"/>
      <c r="M59" s="171"/>
      <c r="N59" s="165"/>
      <c r="O59" s="63"/>
      <c r="P59" s="148" t="s">
        <v>11</v>
      </c>
      <c r="Q59" s="148"/>
      <c r="R59" s="148"/>
      <c r="S59" s="148"/>
      <c r="T59" s="148"/>
      <c r="U59" s="148"/>
      <c r="V59" s="149" t="s">
        <v>11</v>
      </c>
      <c r="W59" s="149"/>
      <c r="X59" s="149"/>
      <c r="Y59" s="149"/>
      <c r="Z59" s="149"/>
      <c r="AA59" s="149"/>
      <c r="AB59" s="149" t="s">
        <v>11</v>
      </c>
      <c r="AC59" s="149"/>
      <c r="AD59" s="149"/>
      <c r="AE59" s="149"/>
      <c r="AF59" s="149"/>
      <c r="AG59" s="150" t="s">
        <v>11</v>
      </c>
      <c r="AH59" s="150"/>
      <c r="AI59" s="150"/>
      <c r="AJ59" s="150"/>
      <c r="AK59" s="150"/>
      <c r="AL59" s="150"/>
      <c r="AM59" s="150"/>
      <c r="AN59" s="150" t="s">
        <v>11</v>
      </c>
      <c r="AO59" s="150"/>
      <c r="AP59" s="150"/>
      <c r="AQ59" s="150"/>
      <c r="AR59" s="150"/>
      <c r="AS59" s="150" t="s">
        <v>11</v>
      </c>
      <c r="AT59" s="150"/>
      <c r="AU59" s="150"/>
      <c r="AV59" s="45" t="s">
        <v>11</v>
      </c>
      <c r="AW59" s="151"/>
      <c r="AX59" s="152"/>
    </row>
    <row r="60" spans="3:50" ht="15" customHeight="1" x14ac:dyDescent="0.25">
      <c r="C60" s="164" t="s">
        <v>161</v>
      </c>
      <c r="D60" s="165"/>
      <c r="E60" s="165"/>
      <c r="F60" s="165"/>
      <c r="G60" s="165"/>
      <c r="H60" s="165"/>
      <c r="I60" s="165"/>
      <c r="J60" s="165"/>
      <c r="K60" s="165"/>
      <c r="L60" s="166"/>
      <c r="M60" s="159"/>
      <c r="N60" s="159"/>
      <c r="O60" s="159"/>
      <c r="P60" s="148" t="s">
        <v>11</v>
      </c>
      <c r="Q60" s="148"/>
      <c r="R60" s="148"/>
      <c r="S60" s="148"/>
      <c r="T60" s="148"/>
      <c r="U60" s="148"/>
      <c r="V60" s="149" t="s">
        <v>11</v>
      </c>
      <c r="W60" s="149"/>
      <c r="X60" s="149"/>
      <c r="Y60" s="149"/>
      <c r="Z60" s="149"/>
      <c r="AA60" s="149"/>
      <c r="AB60" s="149" t="s">
        <v>11</v>
      </c>
      <c r="AC60" s="149"/>
      <c r="AD60" s="149"/>
      <c r="AE60" s="149"/>
      <c r="AF60" s="149"/>
      <c r="AG60" s="150" t="s">
        <v>11</v>
      </c>
      <c r="AH60" s="150"/>
      <c r="AI60" s="150"/>
      <c r="AJ60" s="150"/>
      <c r="AK60" s="150"/>
      <c r="AL60" s="150"/>
      <c r="AM60" s="150"/>
      <c r="AN60" s="150" t="s">
        <v>11</v>
      </c>
      <c r="AO60" s="150"/>
      <c r="AP60" s="150"/>
      <c r="AQ60" s="150"/>
      <c r="AR60" s="150"/>
      <c r="AS60" s="150" t="s">
        <v>11</v>
      </c>
      <c r="AT60" s="150"/>
      <c r="AU60" s="150"/>
      <c r="AV60" s="45" t="s">
        <v>11</v>
      </c>
      <c r="AW60" s="151"/>
      <c r="AX60" s="152"/>
    </row>
    <row r="61" spans="3:50" ht="15" customHeight="1" x14ac:dyDescent="0.25">
      <c r="C61" s="164" t="s">
        <v>162</v>
      </c>
      <c r="D61" s="165"/>
      <c r="E61" s="165"/>
      <c r="F61" s="165"/>
      <c r="G61" s="165"/>
      <c r="H61" s="165"/>
      <c r="I61" s="165"/>
      <c r="J61" s="165"/>
      <c r="K61" s="165"/>
      <c r="L61" s="166"/>
      <c r="M61" s="159"/>
      <c r="N61" s="159"/>
      <c r="O61" s="159"/>
      <c r="P61" s="148" t="s">
        <v>11</v>
      </c>
      <c r="Q61" s="148"/>
      <c r="R61" s="148"/>
      <c r="S61" s="148"/>
      <c r="T61" s="148"/>
      <c r="U61" s="148"/>
      <c r="V61" s="149" t="s">
        <v>11</v>
      </c>
      <c r="W61" s="149"/>
      <c r="X61" s="149"/>
      <c r="Y61" s="149"/>
      <c r="Z61" s="149"/>
      <c r="AA61" s="149"/>
      <c r="AB61" s="149" t="s">
        <v>11</v>
      </c>
      <c r="AC61" s="149"/>
      <c r="AD61" s="149"/>
      <c r="AE61" s="149"/>
      <c r="AF61" s="149"/>
      <c r="AG61" s="150" t="s">
        <v>11</v>
      </c>
      <c r="AH61" s="150"/>
      <c r="AI61" s="150"/>
      <c r="AJ61" s="150"/>
      <c r="AK61" s="150"/>
      <c r="AL61" s="150"/>
      <c r="AM61" s="150"/>
      <c r="AN61" s="150" t="s">
        <v>11</v>
      </c>
      <c r="AO61" s="150"/>
      <c r="AP61" s="150"/>
      <c r="AQ61" s="150"/>
      <c r="AR61" s="150"/>
      <c r="AS61" s="150" t="s">
        <v>11</v>
      </c>
      <c r="AT61" s="150"/>
      <c r="AU61" s="150"/>
      <c r="AV61" s="45" t="s">
        <v>11</v>
      </c>
      <c r="AW61" s="151"/>
      <c r="AX61" s="152"/>
    </row>
    <row r="62" spans="3:50" ht="15" customHeight="1" x14ac:dyDescent="0.25">
      <c r="C62" s="164" t="s">
        <v>163</v>
      </c>
      <c r="D62" s="165"/>
      <c r="E62" s="165"/>
      <c r="F62" s="165"/>
      <c r="G62" s="165"/>
      <c r="H62" s="165"/>
      <c r="I62" s="165"/>
      <c r="J62" s="165"/>
      <c r="K62" s="165"/>
      <c r="L62" s="166"/>
      <c r="M62" s="159"/>
      <c r="N62" s="159"/>
      <c r="O62" s="159"/>
      <c r="P62" s="148" t="s">
        <v>11</v>
      </c>
      <c r="Q62" s="148"/>
      <c r="R62" s="148"/>
      <c r="S62" s="148"/>
      <c r="T62" s="148"/>
      <c r="U62" s="148"/>
      <c r="V62" s="149" t="s">
        <v>11</v>
      </c>
      <c r="W62" s="149"/>
      <c r="X62" s="149"/>
      <c r="Y62" s="149"/>
      <c r="Z62" s="149"/>
      <c r="AA62" s="149"/>
      <c r="AB62" s="149" t="s">
        <v>11</v>
      </c>
      <c r="AC62" s="149"/>
      <c r="AD62" s="149"/>
      <c r="AE62" s="149"/>
      <c r="AF62" s="149"/>
      <c r="AG62" s="150" t="s">
        <v>11</v>
      </c>
      <c r="AH62" s="150"/>
      <c r="AI62" s="150"/>
      <c r="AJ62" s="150"/>
      <c r="AK62" s="150"/>
      <c r="AL62" s="150"/>
      <c r="AM62" s="150"/>
      <c r="AN62" s="150" t="s">
        <v>11</v>
      </c>
      <c r="AO62" s="150"/>
      <c r="AP62" s="150"/>
      <c r="AQ62" s="150"/>
      <c r="AR62" s="150"/>
      <c r="AS62" s="150" t="s">
        <v>11</v>
      </c>
      <c r="AT62" s="150"/>
      <c r="AU62" s="150"/>
      <c r="AV62" s="45" t="s">
        <v>11</v>
      </c>
      <c r="AW62" s="151"/>
      <c r="AX62" s="152"/>
    </row>
    <row r="63" spans="3:50" ht="15" customHeight="1" x14ac:dyDescent="0.25">
      <c r="C63" s="164" t="s">
        <v>164</v>
      </c>
      <c r="D63" s="165"/>
      <c r="E63" s="165"/>
      <c r="F63" s="165"/>
      <c r="G63" s="165"/>
      <c r="H63" s="165"/>
      <c r="I63" s="165"/>
      <c r="J63" s="165"/>
      <c r="K63" s="165"/>
      <c r="L63" s="166"/>
      <c r="M63" s="159"/>
      <c r="N63" s="159"/>
      <c r="O63" s="159"/>
      <c r="P63" s="148" t="s">
        <v>11</v>
      </c>
      <c r="Q63" s="148"/>
      <c r="R63" s="148"/>
      <c r="S63" s="148"/>
      <c r="T63" s="148"/>
      <c r="U63" s="148"/>
      <c r="V63" s="149" t="s">
        <v>11</v>
      </c>
      <c r="W63" s="149"/>
      <c r="X63" s="149"/>
      <c r="Y63" s="149"/>
      <c r="Z63" s="149"/>
      <c r="AA63" s="149"/>
      <c r="AB63" s="149" t="s">
        <v>11</v>
      </c>
      <c r="AC63" s="149"/>
      <c r="AD63" s="149"/>
      <c r="AE63" s="149"/>
      <c r="AF63" s="149"/>
      <c r="AG63" s="150" t="s">
        <v>11</v>
      </c>
      <c r="AH63" s="150"/>
      <c r="AI63" s="150"/>
      <c r="AJ63" s="150"/>
      <c r="AK63" s="150"/>
      <c r="AL63" s="150"/>
      <c r="AM63" s="150"/>
      <c r="AN63" s="150" t="s">
        <v>11</v>
      </c>
      <c r="AO63" s="150"/>
      <c r="AP63" s="150"/>
      <c r="AQ63" s="150"/>
      <c r="AR63" s="150"/>
      <c r="AS63" s="150" t="s">
        <v>11</v>
      </c>
      <c r="AT63" s="150"/>
      <c r="AU63" s="150"/>
      <c r="AV63" s="45" t="s">
        <v>11</v>
      </c>
      <c r="AW63" s="151"/>
      <c r="AX63" s="152"/>
    </row>
    <row r="64" spans="3:50" ht="15" customHeight="1" x14ac:dyDescent="0.25">
      <c r="C64" s="164" t="s">
        <v>165</v>
      </c>
      <c r="D64" s="165"/>
      <c r="E64" s="165"/>
      <c r="F64" s="165"/>
      <c r="G64" s="165"/>
      <c r="H64" s="165"/>
      <c r="I64" s="165"/>
      <c r="J64" s="165"/>
      <c r="K64" s="165"/>
      <c r="L64" s="166"/>
      <c r="M64" s="159"/>
      <c r="N64" s="159"/>
      <c r="O64" s="159"/>
      <c r="P64" s="148" t="s">
        <v>11</v>
      </c>
      <c r="Q64" s="148"/>
      <c r="R64" s="148"/>
      <c r="S64" s="148"/>
      <c r="T64" s="148"/>
      <c r="U64" s="148"/>
      <c r="V64" s="149" t="s">
        <v>11</v>
      </c>
      <c r="W64" s="149"/>
      <c r="X64" s="149"/>
      <c r="Y64" s="149"/>
      <c r="Z64" s="149"/>
      <c r="AA64" s="149"/>
      <c r="AB64" s="149" t="s">
        <v>11</v>
      </c>
      <c r="AC64" s="149"/>
      <c r="AD64" s="149"/>
      <c r="AE64" s="149"/>
      <c r="AF64" s="149"/>
      <c r="AG64" s="150" t="s">
        <v>11</v>
      </c>
      <c r="AH64" s="150"/>
      <c r="AI64" s="150"/>
      <c r="AJ64" s="150"/>
      <c r="AK64" s="150"/>
      <c r="AL64" s="150"/>
      <c r="AM64" s="150"/>
      <c r="AN64" s="150" t="s">
        <v>11</v>
      </c>
      <c r="AO64" s="150"/>
      <c r="AP64" s="150"/>
      <c r="AQ64" s="150"/>
      <c r="AR64" s="150"/>
      <c r="AS64" s="150" t="s">
        <v>11</v>
      </c>
      <c r="AT64" s="150"/>
      <c r="AU64" s="150"/>
      <c r="AV64" s="45" t="s">
        <v>11</v>
      </c>
      <c r="AW64" s="151"/>
      <c r="AX64" s="152"/>
    </row>
    <row r="65" spans="3:50" ht="15" customHeight="1" x14ac:dyDescent="0.25">
      <c r="C65" s="164" t="s">
        <v>166</v>
      </c>
      <c r="D65" s="165"/>
      <c r="E65" s="165"/>
      <c r="F65" s="165"/>
      <c r="G65" s="165"/>
      <c r="H65" s="165"/>
      <c r="I65" s="165"/>
      <c r="J65" s="165"/>
      <c r="K65" s="165"/>
      <c r="L65" s="166"/>
      <c r="M65" s="159"/>
      <c r="N65" s="159"/>
      <c r="O65" s="159"/>
      <c r="P65" s="148" t="s">
        <v>11</v>
      </c>
      <c r="Q65" s="148"/>
      <c r="R65" s="148"/>
      <c r="S65" s="148"/>
      <c r="T65" s="148"/>
      <c r="U65" s="148"/>
      <c r="V65" s="149" t="s">
        <v>11</v>
      </c>
      <c r="W65" s="149"/>
      <c r="X65" s="149"/>
      <c r="Y65" s="149"/>
      <c r="Z65" s="149"/>
      <c r="AA65" s="149"/>
      <c r="AB65" s="149" t="s">
        <v>11</v>
      </c>
      <c r="AC65" s="149"/>
      <c r="AD65" s="149"/>
      <c r="AE65" s="149"/>
      <c r="AF65" s="149"/>
      <c r="AG65" s="150" t="s">
        <v>11</v>
      </c>
      <c r="AH65" s="150"/>
      <c r="AI65" s="150"/>
      <c r="AJ65" s="150"/>
      <c r="AK65" s="150"/>
      <c r="AL65" s="150"/>
      <c r="AM65" s="150"/>
      <c r="AN65" s="150" t="s">
        <v>11</v>
      </c>
      <c r="AO65" s="150"/>
      <c r="AP65" s="150"/>
      <c r="AQ65" s="150"/>
      <c r="AR65" s="150"/>
      <c r="AS65" s="150" t="s">
        <v>11</v>
      </c>
      <c r="AT65" s="150"/>
      <c r="AU65" s="150"/>
      <c r="AV65" s="45" t="s">
        <v>11</v>
      </c>
      <c r="AW65" s="151"/>
      <c r="AX65" s="152"/>
    </row>
    <row r="66" spans="3:50" ht="15" customHeight="1" x14ac:dyDescent="0.25">
      <c r="C66" s="164" t="s">
        <v>167</v>
      </c>
      <c r="D66" s="165"/>
      <c r="E66" s="165"/>
      <c r="F66" s="165"/>
      <c r="G66" s="165"/>
      <c r="H66" s="165"/>
      <c r="I66" s="165"/>
      <c r="J66" s="165"/>
      <c r="K66" s="165"/>
      <c r="L66" s="166"/>
      <c r="M66" s="159"/>
      <c r="N66" s="159"/>
      <c r="O66" s="159"/>
      <c r="P66" s="148" t="s">
        <v>11</v>
      </c>
      <c r="Q66" s="148"/>
      <c r="R66" s="148"/>
      <c r="S66" s="148"/>
      <c r="T66" s="148"/>
      <c r="U66" s="148"/>
      <c r="V66" s="149" t="s">
        <v>11</v>
      </c>
      <c r="W66" s="149"/>
      <c r="X66" s="149"/>
      <c r="Y66" s="149"/>
      <c r="Z66" s="149"/>
      <c r="AA66" s="149"/>
      <c r="AB66" s="149" t="s">
        <v>11</v>
      </c>
      <c r="AC66" s="149"/>
      <c r="AD66" s="149"/>
      <c r="AE66" s="149"/>
      <c r="AF66" s="149"/>
      <c r="AG66" s="150" t="s">
        <v>11</v>
      </c>
      <c r="AH66" s="150"/>
      <c r="AI66" s="150"/>
      <c r="AJ66" s="150"/>
      <c r="AK66" s="150"/>
      <c r="AL66" s="150"/>
      <c r="AM66" s="150"/>
      <c r="AN66" s="150" t="s">
        <v>11</v>
      </c>
      <c r="AO66" s="150"/>
      <c r="AP66" s="150"/>
      <c r="AQ66" s="150"/>
      <c r="AR66" s="150"/>
      <c r="AS66" s="150" t="s">
        <v>11</v>
      </c>
      <c r="AT66" s="150"/>
      <c r="AU66" s="150"/>
      <c r="AV66" s="45" t="s">
        <v>11</v>
      </c>
      <c r="AW66" s="151"/>
      <c r="AX66" s="152"/>
    </row>
    <row r="67" spans="3:50" ht="15" customHeight="1" x14ac:dyDescent="0.25">
      <c r="C67" s="164" t="s">
        <v>168</v>
      </c>
      <c r="D67" s="165"/>
      <c r="E67" s="165"/>
      <c r="F67" s="165"/>
      <c r="G67" s="165"/>
      <c r="H67" s="165"/>
      <c r="I67" s="165"/>
      <c r="J67" s="165"/>
      <c r="K67" s="165"/>
      <c r="L67" s="166"/>
      <c r="M67" s="159"/>
      <c r="N67" s="159"/>
      <c r="O67" s="159"/>
      <c r="P67" s="148" t="s">
        <v>11</v>
      </c>
      <c r="Q67" s="148"/>
      <c r="R67" s="148"/>
      <c r="S67" s="148"/>
      <c r="T67" s="148"/>
      <c r="U67" s="148"/>
      <c r="V67" s="149" t="s">
        <v>11</v>
      </c>
      <c r="W67" s="149"/>
      <c r="X67" s="149"/>
      <c r="Y67" s="149"/>
      <c r="Z67" s="149"/>
      <c r="AA67" s="149"/>
      <c r="AB67" s="149" t="s">
        <v>11</v>
      </c>
      <c r="AC67" s="149"/>
      <c r="AD67" s="149"/>
      <c r="AE67" s="149"/>
      <c r="AF67" s="149"/>
      <c r="AG67" s="150" t="s">
        <v>11</v>
      </c>
      <c r="AH67" s="150"/>
      <c r="AI67" s="150"/>
      <c r="AJ67" s="150"/>
      <c r="AK67" s="150"/>
      <c r="AL67" s="150"/>
      <c r="AM67" s="150"/>
      <c r="AN67" s="150" t="s">
        <v>11</v>
      </c>
      <c r="AO67" s="150"/>
      <c r="AP67" s="150"/>
      <c r="AQ67" s="150"/>
      <c r="AR67" s="150"/>
      <c r="AS67" s="150" t="s">
        <v>11</v>
      </c>
      <c r="AT67" s="150"/>
      <c r="AU67" s="150"/>
      <c r="AV67" s="45" t="s">
        <v>11</v>
      </c>
      <c r="AW67" s="151"/>
      <c r="AX67" s="152"/>
    </row>
    <row r="68" spans="3:50" ht="15" customHeight="1" x14ac:dyDescent="0.25">
      <c r="C68" s="164" t="s">
        <v>169</v>
      </c>
      <c r="D68" s="165"/>
      <c r="E68" s="165"/>
      <c r="F68" s="165"/>
      <c r="G68" s="165"/>
      <c r="H68" s="165"/>
      <c r="I68" s="165"/>
      <c r="J68" s="165"/>
      <c r="K68" s="165"/>
      <c r="L68" s="166"/>
      <c r="M68" s="159"/>
      <c r="N68" s="159"/>
      <c r="O68" s="159"/>
      <c r="P68" s="148" t="s">
        <v>11</v>
      </c>
      <c r="Q68" s="148"/>
      <c r="R68" s="148"/>
      <c r="S68" s="148"/>
      <c r="T68" s="148"/>
      <c r="U68" s="148"/>
      <c r="V68" s="149" t="s">
        <v>11</v>
      </c>
      <c r="W68" s="149"/>
      <c r="X68" s="149"/>
      <c r="Y68" s="149"/>
      <c r="Z68" s="149"/>
      <c r="AA68" s="149"/>
      <c r="AB68" s="149" t="s">
        <v>11</v>
      </c>
      <c r="AC68" s="149"/>
      <c r="AD68" s="149"/>
      <c r="AE68" s="149"/>
      <c r="AF68" s="149"/>
      <c r="AG68" s="150" t="s">
        <v>11</v>
      </c>
      <c r="AH68" s="150"/>
      <c r="AI68" s="150"/>
      <c r="AJ68" s="150"/>
      <c r="AK68" s="150"/>
      <c r="AL68" s="150"/>
      <c r="AM68" s="150"/>
      <c r="AN68" s="150" t="s">
        <v>11</v>
      </c>
      <c r="AO68" s="150"/>
      <c r="AP68" s="150"/>
      <c r="AQ68" s="150"/>
      <c r="AR68" s="150"/>
      <c r="AS68" s="150" t="s">
        <v>11</v>
      </c>
      <c r="AT68" s="150"/>
      <c r="AU68" s="150"/>
      <c r="AV68" s="45" t="s">
        <v>11</v>
      </c>
      <c r="AW68" s="151"/>
      <c r="AX68" s="152"/>
    </row>
    <row r="69" spans="3:50" ht="15" customHeight="1" x14ac:dyDescent="0.25">
      <c r="C69" s="164" t="s">
        <v>170</v>
      </c>
      <c r="D69" s="165"/>
      <c r="E69" s="165"/>
      <c r="F69" s="165"/>
      <c r="G69" s="165"/>
      <c r="H69" s="165"/>
      <c r="I69" s="165"/>
      <c r="J69" s="165"/>
      <c r="K69" s="165"/>
      <c r="L69" s="166"/>
      <c r="M69" s="159"/>
      <c r="N69" s="159"/>
      <c r="O69" s="159"/>
      <c r="P69" s="148" t="s">
        <v>11</v>
      </c>
      <c r="Q69" s="148"/>
      <c r="R69" s="148"/>
      <c r="S69" s="148"/>
      <c r="T69" s="148"/>
      <c r="U69" s="148"/>
      <c r="V69" s="149" t="s">
        <v>11</v>
      </c>
      <c r="W69" s="149"/>
      <c r="X69" s="149"/>
      <c r="Y69" s="149"/>
      <c r="Z69" s="149"/>
      <c r="AA69" s="149"/>
      <c r="AB69" s="149" t="s">
        <v>11</v>
      </c>
      <c r="AC69" s="149"/>
      <c r="AD69" s="149"/>
      <c r="AE69" s="149"/>
      <c r="AF69" s="149"/>
      <c r="AG69" s="150" t="s">
        <v>11</v>
      </c>
      <c r="AH69" s="150"/>
      <c r="AI69" s="150"/>
      <c r="AJ69" s="150"/>
      <c r="AK69" s="150"/>
      <c r="AL69" s="150"/>
      <c r="AM69" s="150"/>
      <c r="AN69" s="150" t="s">
        <v>11</v>
      </c>
      <c r="AO69" s="150"/>
      <c r="AP69" s="150"/>
      <c r="AQ69" s="150"/>
      <c r="AR69" s="150"/>
      <c r="AS69" s="150" t="s">
        <v>11</v>
      </c>
      <c r="AT69" s="150"/>
      <c r="AU69" s="150"/>
      <c r="AV69" s="45" t="s">
        <v>11</v>
      </c>
      <c r="AW69" s="151"/>
      <c r="AX69" s="152"/>
    </row>
    <row r="70" spans="3:50" ht="15" customHeight="1" x14ac:dyDescent="0.25">
      <c r="C70" s="164" t="s">
        <v>171</v>
      </c>
      <c r="D70" s="165"/>
      <c r="E70" s="165"/>
      <c r="F70" s="165"/>
      <c r="G70" s="165"/>
      <c r="H70" s="165"/>
      <c r="I70" s="165"/>
      <c r="J70" s="165"/>
      <c r="K70" s="165"/>
      <c r="L70" s="166"/>
      <c r="M70" s="159"/>
      <c r="N70" s="159"/>
      <c r="O70" s="159"/>
      <c r="P70" s="148" t="s">
        <v>11</v>
      </c>
      <c r="Q70" s="148"/>
      <c r="R70" s="148"/>
      <c r="S70" s="148"/>
      <c r="T70" s="148"/>
      <c r="U70" s="148"/>
      <c r="V70" s="149" t="s">
        <v>11</v>
      </c>
      <c r="W70" s="149"/>
      <c r="X70" s="149"/>
      <c r="Y70" s="149"/>
      <c r="Z70" s="149"/>
      <c r="AA70" s="149"/>
      <c r="AB70" s="149" t="s">
        <v>11</v>
      </c>
      <c r="AC70" s="149"/>
      <c r="AD70" s="149"/>
      <c r="AE70" s="149"/>
      <c r="AF70" s="149"/>
      <c r="AG70" s="150" t="s">
        <v>11</v>
      </c>
      <c r="AH70" s="150"/>
      <c r="AI70" s="150"/>
      <c r="AJ70" s="150"/>
      <c r="AK70" s="150"/>
      <c r="AL70" s="150"/>
      <c r="AM70" s="150"/>
      <c r="AN70" s="150" t="s">
        <v>11</v>
      </c>
      <c r="AO70" s="150"/>
      <c r="AP70" s="150"/>
      <c r="AQ70" s="150"/>
      <c r="AR70" s="150"/>
      <c r="AS70" s="150" t="s">
        <v>11</v>
      </c>
      <c r="AT70" s="150"/>
      <c r="AU70" s="150"/>
      <c r="AV70" s="45" t="s">
        <v>11</v>
      </c>
      <c r="AW70" s="151"/>
      <c r="AX70" s="152"/>
    </row>
    <row r="71" spans="3:50" ht="15" customHeight="1" x14ac:dyDescent="0.25">
      <c r="C71" s="164" t="s">
        <v>172</v>
      </c>
      <c r="D71" s="165"/>
      <c r="E71" s="165"/>
      <c r="F71" s="165"/>
      <c r="G71" s="165"/>
      <c r="H71" s="165"/>
      <c r="I71" s="165"/>
      <c r="J71" s="165"/>
      <c r="K71" s="165"/>
      <c r="L71" s="166"/>
      <c r="M71" s="159">
        <v>32</v>
      </c>
      <c r="N71" s="159"/>
      <c r="O71" s="159"/>
      <c r="P71" s="148" t="s">
        <v>11</v>
      </c>
      <c r="Q71" s="148"/>
      <c r="R71" s="148"/>
      <c r="S71" s="148"/>
      <c r="T71" s="148"/>
      <c r="U71" s="148"/>
      <c r="V71" s="149" t="s">
        <v>11</v>
      </c>
      <c r="W71" s="149"/>
      <c r="X71" s="149"/>
      <c r="Y71" s="149"/>
      <c r="Z71" s="149"/>
      <c r="AA71" s="149"/>
      <c r="AB71" s="149" t="s">
        <v>11</v>
      </c>
      <c r="AC71" s="149"/>
      <c r="AD71" s="149"/>
      <c r="AE71" s="149"/>
      <c r="AF71" s="149"/>
      <c r="AG71" s="150" t="s">
        <v>11</v>
      </c>
      <c r="AH71" s="150"/>
      <c r="AI71" s="150"/>
      <c r="AJ71" s="150"/>
      <c r="AK71" s="150"/>
      <c r="AL71" s="150"/>
      <c r="AM71" s="150"/>
      <c r="AN71" s="173">
        <f>ОПУ!R24</f>
        <v>-8587224.7600999996</v>
      </c>
      <c r="AO71" s="173"/>
      <c r="AP71" s="173"/>
      <c r="AQ71" s="173"/>
      <c r="AR71" s="173"/>
      <c r="AS71" s="150" t="s">
        <v>11</v>
      </c>
      <c r="AT71" s="150"/>
      <c r="AU71" s="150"/>
      <c r="AV71" s="64"/>
      <c r="AW71" s="153">
        <f>AN71+AV71</f>
        <v>-8587224.7600999996</v>
      </c>
      <c r="AX71" s="154"/>
    </row>
    <row r="72" spans="3:50" ht="15" customHeight="1" thickBot="1" x14ac:dyDescent="0.3">
      <c r="C72" s="169" t="s">
        <v>240</v>
      </c>
      <c r="D72" s="170"/>
      <c r="E72" s="170"/>
      <c r="F72" s="170"/>
      <c r="G72" s="170"/>
      <c r="H72" s="170"/>
      <c r="I72" s="170"/>
      <c r="J72" s="170"/>
      <c r="K72" s="170"/>
      <c r="L72" s="170"/>
      <c r="M72" s="174"/>
      <c r="N72" s="174"/>
      <c r="O72" s="174"/>
      <c r="P72" s="175">
        <f>P42</f>
        <v>1316000000</v>
      </c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7"/>
      <c r="AH72" s="177"/>
      <c r="AI72" s="177"/>
      <c r="AJ72" s="177"/>
      <c r="AK72" s="177"/>
      <c r="AL72" s="177"/>
      <c r="AM72" s="177"/>
      <c r="AN72" s="178">
        <f>AN42+AN43+AN56+AN71</f>
        <v>-10232276.69000002</v>
      </c>
      <c r="AO72" s="178"/>
      <c r="AP72" s="178"/>
      <c r="AQ72" s="178"/>
      <c r="AR72" s="178"/>
      <c r="AS72" s="177"/>
      <c r="AT72" s="177"/>
      <c r="AU72" s="177"/>
      <c r="AV72" s="66">
        <f>AV40+AV43</f>
        <v>0</v>
      </c>
      <c r="AW72" s="146">
        <f>P72+AN72+AV72</f>
        <v>1305767723.3099999</v>
      </c>
      <c r="AX72" s="147"/>
    </row>
    <row r="73" spans="3:50" x14ac:dyDescent="0.25">
      <c r="AV73" s="53">
        <f>AV72-ББ!I85</f>
        <v>0</v>
      </c>
      <c r="AX73" s="53">
        <f>AW72-ББ!I86</f>
        <v>221.36999988555908</v>
      </c>
    </row>
  </sheetData>
  <mergeCells count="601"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85"/>
  <sheetViews>
    <sheetView workbookViewId="0">
      <selection activeCell="D74" sqref="D74:U74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7.8554687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94" t="s">
        <v>241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4:30" ht="12" customHeight="1" x14ac:dyDescent="0.25"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</row>
    <row r="4" spans="4:30" ht="11.1" customHeight="1" x14ac:dyDescent="0.25">
      <c r="D4" s="1" t="s">
        <v>235</v>
      </c>
    </row>
    <row r="5" spans="4:30" s="1" customFormat="1" ht="21.95" customHeight="1" x14ac:dyDescent="0.25">
      <c r="D5" s="274" t="s">
        <v>92</v>
      </c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5" t="s">
        <v>1</v>
      </c>
      <c r="W5" s="275"/>
      <c r="X5" s="275"/>
      <c r="Y5" s="275" t="s">
        <v>93</v>
      </c>
      <c r="Z5" s="275"/>
      <c r="AA5" s="275"/>
      <c r="AB5" s="275"/>
      <c r="AC5" s="275"/>
      <c r="AD5" s="13" t="s">
        <v>94</v>
      </c>
    </row>
    <row r="6" spans="4:30" s="1" customFormat="1" ht="11.1" customHeight="1" x14ac:dyDescent="0.25">
      <c r="D6" s="271" t="s">
        <v>4</v>
      </c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2" t="s">
        <v>5</v>
      </c>
      <c r="W6" s="272"/>
      <c r="X6" s="272"/>
      <c r="Y6" s="272" t="s">
        <v>6</v>
      </c>
      <c r="Z6" s="272"/>
      <c r="AA6" s="272"/>
      <c r="AB6" s="272"/>
      <c r="AC6" s="272"/>
      <c r="AD6" s="14" t="s">
        <v>7</v>
      </c>
    </row>
    <row r="7" spans="4:30" s="1" customFormat="1" ht="11.1" customHeight="1" x14ac:dyDescent="0.25">
      <c r="D7" s="267" t="s">
        <v>179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</row>
    <row r="8" spans="4:30" s="1" customFormat="1" ht="12" customHeight="1" x14ac:dyDescent="0.25">
      <c r="D8" s="268" t="s">
        <v>180</v>
      </c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9"/>
      <c r="W8" s="269"/>
      <c r="X8" s="269"/>
      <c r="Y8" s="270">
        <f>SUM(Y10:AC15)</f>
        <v>1040677127.9399999</v>
      </c>
      <c r="Z8" s="270"/>
      <c r="AA8" s="270"/>
      <c r="AB8" s="270"/>
      <c r="AC8" s="270"/>
      <c r="AD8" s="77">
        <f>SUM(AD10:AD15)</f>
        <v>354961694.83999997</v>
      </c>
    </row>
    <row r="9" spans="4:30" s="1" customFormat="1" ht="12" customHeight="1" x14ac:dyDescent="0.25">
      <c r="D9" s="105" t="s">
        <v>114</v>
      </c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7"/>
      <c r="V9" s="278"/>
      <c r="W9" s="279"/>
      <c r="X9" s="280"/>
      <c r="Y9" s="15"/>
      <c r="Z9" s="16"/>
      <c r="AA9" s="16"/>
      <c r="AB9" s="16"/>
      <c r="AC9" s="17"/>
      <c r="AD9" s="72"/>
    </row>
    <row r="10" spans="4:30" s="1" customFormat="1" ht="12" customHeight="1" x14ac:dyDescent="0.25">
      <c r="D10" s="103" t="s">
        <v>181</v>
      </c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3"/>
      <c r="V10" s="218"/>
      <c r="W10" s="218"/>
      <c r="X10" s="218"/>
      <c r="Y10" s="247">
        <v>321987524.12</v>
      </c>
      <c r="Z10" s="247"/>
      <c r="AA10" s="247"/>
      <c r="AB10" s="247"/>
      <c r="AC10" s="247"/>
      <c r="AD10" s="75">
        <v>347725674.64999998</v>
      </c>
    </row>
    <row r="11" spans="4:30" s="1" customFormat="1" ht="12" customHeight="1" x14ac:dyDescent="0.25">
      <c r="D11" s="103" t="s">
        <v>182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3"/>
      <c r="V11" s="218"/>
      <c r="W11" s="218"/>
      <c r="X11" s="218"/>
      <c r="Y11" s="265" t="s">
        <v>11</v>
      </c>
      <c r="Z11" s="265"/>
      <c r="AA11" s="265"/>
      <c r="AB11" s="265"/>
      <c r="AC11" s="265"/>
      <c r="AD11" s="75">
        <v>1078000</v>
      </c>
    </row>
    <row r="12" spans="4:30" s="1" customFormat="1" ht="12" customHeight="1" x14ac:dyDescent="0.25">
      <c r="D12" s="103" t="s">
        <v>183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3"/>
      <c r="V12" s="218"/>
      <c r="W12" s="218"/>
      <c r="X12" s="218"/>
      <c r="Y12" s="247">
        <v>43455451.259999998</v>
      </c>
      <c r="Z12" s="247"/>
      <c r="AA12" s="247"/>
      <c r="AB12" s="247"/>
      <c r="AC12" s="247"/>
      <c r="AD12" s="75">
        <v>6158020.1900000004</v>
      </c>
    </row>
    <row r="13" spans="4:30" s="1" customFormat="1" ht="12" customHeight="1" x14ac:dyDescent="0.25">
      <c r="D13" s="103" t="s">
        <v>184</v>
      </c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3"/>
      <c r="V13" s="218"/>
      <c r="W13" s="218"/>
      <c r="X13" s="218"/>
      <c r="Y13" s="265" t="s">
        <v>11</v>
      </c>
      <c r="Z13" s="265"/>
      <c r="AA13" s="265"/>
      <c r="AB13" s="265"/>
      <c r="AC13" s="265"/>
      <c r="AD13" s="76" t="s">
        <v>11</v>
      </c>
    </row>
    <row r="14" spans="4:30" s="1" customFormat="1" ht="12" customHeight="1" x14ac:dyDescent="0.25">
      <c r="D14" s="103" t="s">
        <v>185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3"/>
      <c r="V14" s="218"/>
      <c r="W14" s="218"/>
      <c r="X14" s="218"/>
      <c r="Y14" s="265" t="s">
        <v>11</v>
      </c>
      <c r="Z14" s="265"/>
      <c r="AA14" s="265"/>
      <c r="AB14" s="265"/>
      <c r="AC14" s="265"/>
      <c r="AD14" s="76" t="s">
        <v>11</v>
      </c>
    </row>
    <row r="15" spans="4:30" s="1" customFormat="1" ht="12" customHeight="1" x14ac:dyDescent="0.25">
      <c r="D15" s="103" t="s">
        <v>186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3"/>
      <c r="V15" s="218"/>
      <c r="W15" s="218"/>
      <c r="X15" s="218"/>
      <c r="Y15" s="247">
        <v>675234152.55999994</v>
      </c>
      <c r="Z15" s="247"/>
      <c r="AA15" s="247"/>
      <c r="AB15" s="247"/>
      <c r="AC15" s="247"/>
      <c r="AD15" s="76" t="s">
        <v>11</v>
      </c>
    </row>
    <row r="16" spans="4:30" s="1" customFormat="1" ht="12" customHeight="1" x14ac:dyDescent="0.25">
      <c r="D16" s="264" t="s">
        <v>187</v>
      </c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9"/>
      <c r="W16" s="269"/>
      <c r="X16" s="269"/>
      <c r="Y16" s="224">
        <f>SUM(Y18:AC24)</f>
        <v>1304571193.9200001</v>
      </c>
      <c r="Z16" s="224"/>
      <c r="AA16" s="224"/>
      <c r="AB16" s="224"/>
      <c r="AC16" s="224"/>
      <c r="AD16" s="50">
        <f>SUM(AD18:AD24)</f>
        <v>374173061.59000003</v>
      </c>
    </row>
    <row r="17" spans="4:31" s="1" customFormat="1" ht="12.95" customHeight="1" x14ac:dyDescent="0.25">
      <c r="D17" s="259" t="s">
        <v>114</v>
      </c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18"/>
      <c r="W17" s="19"/>
      <c r="X17" s="20"/>
      <c r="Y17" s="21"/>
      <c r="Z17" s="22"/>
      <c r="AA17" s="22"/>
      <c r="AB17" s="22"/>
      <c r="AC17" s="23"/>
      <c r="AD17" s="80"/>
    </row>
    <row r="18" spans="4:31" s="1" customFormat="1" ht="12" customHeight="1" x14ac:dyDescent="0.25">
      <c r="D18" s="103" t="s">
        <v>188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3"/>
      <c r="V18" s="218"/>
      <c r="W18" s="218"/>
      <c r="X18" s="218"/>
      <c r="Y18" s="247">
        <v>56044931.129999995</v>
      </c>
      <c r="Z18" s="247"/>
      <c r="AA18" s="247"/>
      <c r="AB18" s="247"/>
      <c r="AC18" s="247"/>
      <c r="AD18" s="75">
        <v>104565679.43000001</v>
      </c>
    </row>
    <row r="19" spans="4:31" s="1" customFormat="1" ht="12" customHeight="1" x14ac:dyDescent="0.25">
      <c r="D19" s="103" t="s">
        <v>189</v>
      </c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3"/>
      <c r="V19" s="218"/>
      <c r="W19" s="218"/>
      <c r="X19" s="218"/>
      <c r="Y19" s="247">
        <v>133799559.31</v>
      </c>
      <c r="Z19" s="247"/>
      <c r="AA19" s="247"/>
      <c r="AB19" s="247"/>
      <c r="AC19" s="247"/>
      <c r="AD19" s="75">
        <v>156512915.06</v>
      </c>
    </row>
    <row r="20" spans="4:31" s="1" customFormat="1" ht="12" customHeight="1" x14ac:dyDescent="0.25">
      <c r="D20" s="103" t="s">
        <v>190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3"/>
      <c r="V20" s="218"/>
      <c r="W20" s="218"/>
      <c r="X20" s="218"/>
      <c r="Y20" s="247">
        <v>58089036.959999993</v>
      </c>
      <c r="Z20" s="247"/>
      <c r="AA20" s="247"/>
      <c r="AB20" s="247"/>
      <c r="AC20" s="247"/>
      <c r="AD20" s="75">
        <v>63832750.100000001</v>
      </c>
    </row>
    <row r="21" spans="4:31" s="1" customFormat="1" ht="12" customHeight="1" x14ac:dyDescent="0.25">
      <c r="D21" s="103" t="s">
        <v>191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3"/>
      <c r="V21" s="266"/>
      <c r="W21" s="266"/>
      <c r="X21" s="266"/>
      <c r="Y21" s="265" t="s">
        <v>11</v>
      </c>
      <c r="Z21" s="265"/>
      <c r="AA21" s="265"/>
      <c r="AB21" s="265"/>
      <c r="AC21" s="265"/>
      <c r="AD21" s="76" t="s">
        <v>11</v>
      </c>
      <c r="AE21" s="1" t="s">
        <v>64</v>
      </c>
    </row>
    <row r="22" spans="4:31" s="1" customFormat="1" ht="12" customHeight="1" x14ac:dyDescent="0.25">
      <c r="D22" s="103" t="s">
        <v>192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3"/>
      <c r="V22" s="218"/>
      <c r="W22" s="218"/>
      <c r="X22" s="218"/>
      <c r="Y22" s="265" t="s">
        <v>11</v>
      </c>
      <c r="Z22" s="265"/>
      <c r="AA22" s="265"/>
      <c r="AB22" s="265"/>
      <c r="AC22" s="265"/>
      <c r="AD22" s="51">
        <v>69000</v>
      </c>
    </row>
    <row r="23" spans="4:31" s="1" customFormat="1" ht="12" customHeight="1" x14ac:dyDescent="0.25">
      <c r="D23" s="103" t="s">
        <v>193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3"/>
      <c r="V23" s="254"/>
      <c r="W23" s="254"/>
      <c r="X23" s="254"/>
      <c r="Y23" s="255">
        <v>54345633.200000003</v>
      </c>
      <c r="Z23" s="255"/>
      <c r="AA23" s="255"/>
      <c r="AB23" s="255"/>
      <c r="AC23" s="255"/>
      <c r="AD23" s="51">
        <v>35396163.799999997</v>
      </c>
    </row>
    <row r="24" spans="4:31" s="1" customFormat="1" ht="12" customHeight="1" x14ac:dyDescent="0.25">
      <c r="D24" s="103" t="s">
        <v>194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3"/>
      <c r="V24" s="254"/>
      <c r="W24" s="254"/>
      <c r="X24" s="254"/>
      <c r="Y24" s="255">
        <v>1002292033.3200001</v>
      </c>
      <c r="Z24" s="255"/>
      <c r="AA24" s="255"/>
      <c r="AB24" s="255"/>
      <c r="AC24" s="255"/>
      <c r="AD24" s="51">
        <v>13796553.199999999</v>
      </c>
    </row>
    <row r="25" spans="4:31" s="1" customFormat="1" ht="24" customHeight="1" x14ac:dyDescent="0.25">
      <c r="D25" s="264" t="s">
        <v>195</v>
      </c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57"/>
      <c r="W25" s="257"/>
      <c r="X25" s="257"/>
      <c r="Y25" s="224">
        <f>Y8-Y16</f>
        <v>-263894065.98000014</v>
      </c>
      <c r="Z25" s="224"/>
      <c r="AA25" s="224"/>
      <c r="AB25" s="224"/>
      <c r="AC25" s="224"/>
      <c r="AD25" s="71">
        <f>AD8-AD16</f>
        <v>-19211366.75000006</v>
      </c>
    </row>
    <row r="26" spans="4:31" s="1" customFormat="1" ht="11.1" customHeight="1" x14ac:dyDescent="0.25">
      <c r="D26" s="267" t="s">
        <v>196</v>
      </c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</row>
    <row r="27" spans="4:31" s="1" customFormat="1" ht="11.1" customHeight="1" x14ac:dyDescent="0.25">
      <c r="D27" s="268" t="s">
        <v>197</v>
      </c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9"/>
      <c r="W27" s="269"/>
      <c r="X27" s="269"/>
      <c r="Y27" s="270">
        <f>SUM(Y29:AC40)</f>
        <v>0</v>
      </c>
      <c r="Z27" s="270"/>
      <c r="AA27" s="270"/>
      <c r="AB27" s="270"/>
      <c r="AC27" s="270"/>
      <c r="AD27" s="74">
        <f>SUM(AD29:AD40)</f>
        <v>7270503</v>
      </c>
    </row>
    <row r="28" spans="4:31" s="1" customFormat="1" ht="12" customHeight="1" x14ac:dyDescent="0.25">
      <c r="D28" s="259" t="s">
        <v>114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18"/>
      <c r="W28" s="19"/>
      <c r="X28" s="20"/>
      <c r="Y28" s="224"/>
      <c r="Z28" s="224"/>
      <c r="AA28" s="224"/>
      <c r="AB28" s="224"/>
      <c r="AC28" s="224"/>
      <c r="AD28" s="50"/>
    </row>
    <row r="29" spans="4:31" s="1" customFormat="1" ht="12" customHeight="1" x14ac:dyDescent="0.25">
      <c r="D29" s="103" t="s">
        <v>198</v>
      </c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3"/>
      <c r="V29" s="266"/>
      <c r="W29" s="266"/>
      <c r="X29" s="266"/>
      <c r="Y29" s="265" t="s">
        <v>11</v>
      </c>
      <c r="Z29" s="265"/>
      <c r="AA29" s="265"/>
      <c r="AB29" s="265"/>
      <c r="AC29" s="265"/>
      <c r="AD29" s="76" t="s">
        <v>11</v>
      </c>
    </row>
    <row r="30" spans="4:31" s="1" customFormat="1" x14ac:dyDescent="0.25">
      <c r="D30" s="103" t="s">
        <v>199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3"/>
      <c r="V30" s="266"/>
      <c r="W30" s="266"/>
      <c r="X30" s="266"/>
      <c r="Y30" s="263" t="s">
        <v>11</v>
      </c>
      <c r="Z30" s="263"/>
      <c r="AA30" s="263"/>
      <c r="AB30" s="263"/>
      <c r="AC30" s="263"/>
      <c r="AD30" s="73" t="s">
        <v>11</v>
      </c>
    </row>
    <row r="31" spans="4:31" s="1" customFormat="1" x14ac:dyDescent="0.25">
      <c r="D31" s="103" t="s">
        <v>200</v>
      </c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3"/>
      <c r="V31" s="254"/>
      <c r="W31" s="254"/>
      <c r="X31" s="254"/>
      <c r="Y31" s="263" t="s">
        <v>11</v>
      </c>
      <c r="Z31" s="263"/>
      <c r="AA31" s="263"/>
      <c r="AB31" s="263"/>
      <c r="AC31" s="263"/>
      <c r="AD31" s="73" t="s">
        <v>11</v>
      </c>
    </row>
    <row r="32" spans="4:31" s="1" customFormat="1" ht="15" customHeight="1" x14ac:dyDescent="0.25">
      <c r="D32" s="264" t="s">
        <v>201</v>
      </c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18"/>
      <c r="W32" s="218"/>
      <c r="X32" s="218"/>
      <c r="Y32" s="265" t="s">
        <v>11</v>
      </c>
      <c r="Z32" s="265"/>
      <c r="AA32" s="265"/>
      <c r="AB32" s="265"/>
      <c r="AC32" s="265"/>
      <c r="AD32" s="76" t="s">
        <v>11</v>
      </c>
    </row>
    <row r="33" spans="4:30" s="1" customFormat="1" ht="15" customHeight="1" x14ac:dyDescent="0.25">
      <c r="D33" s="104" t="s">
        <v>202</v>
      </c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2"/>
      <c r="V33" s="254"/>
      <c r="W33" s="254"/>
      <c r="X33" s="254"/>
      <c r="Y33" s="263" t="s">
        <v>11</v>
      </c>
      <c r="Z33" s="263"/>
      <c r="AA33" s="263"/>
      <c r="AB33" s="263"/>
      <c r="AC33" s="263"/>
      <c r="AD33" s="73" t="s">
        <v>11</v>
      </c>
    </row>
    <row r="34" spans="4:30" s="1" customFormat="1" ht="15" customHeight="1" x14ac:dyDescent="0.25">
      <c r="D34" s="104" t="s">
        <v>203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254"/>
      <c r="W34" s="254"/>
      <c r="X34" s="254"/>
      <c r="Y34" s="263" t="s">
        <v>11</v>
      </c>
      <c r="Z34" s="263"/>
      <c r="AA34" s="263"/>
      <c r="AB34" s="263"/>
      <c r="AC34" s="263"/>
      <c r="AD34" s="73" t="s">
        <v>11</v>
      </c>
    </row>
    <row r="35" spans="4:30" s="1" customFormat="1" ht="15" customHeight="1" x14ac:dyDescent="0.25">
      <c r="D35" s="104" t="s">
        <v>204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254"/>
      <c r="W35" s="254"/>
      <c r="X35" s="254"/>
      <c r="Y35" s="263" t="s">
        <v>11</v>
      </c>
      <c r="Z35" s="263"/>
      <c r="AA35" s="263"/>
      <c r="AB35" s="263"/>
      <c r="AC35" s="263"/>
      <c r="AD35" s="73" t="s">
        <v>11</v>
      </c>
    </row>
    <row r="36" spans="4:30" s="1" customFormat="1" ht="15" customHeight="1" x14ac:dyDescent="0.25">
      <c r="D36" s="104" t="s">
        <v>205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254"/>
      <c r="W36" s="254"/>
      <c r="X36" s="254"/>
      <c r="Y36" s="263" t="s">
        <v>11</v>
      </c>
      <c r="Z36" s="263"/>
      <c r="AA36" s="263"/>
      <c r="AB36" s="263"/>
      <c r="AC36" s="263"/>
      <c r="AD36" s="73" t="s">
        <v>11</v>
      </c>
    </row>
    <row r="37" spans="4:30" s="1" customFormat="1" ht="15" customHeight="1" x14ac:dyDescent="0.25">
      <c r="D37" s="104" t="s">
        <v>206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254"/>
      <c r="W37" s="254"/>
      <c r="X37" s="254"/>
      <c r="Y37" s="263" t="s">
        <v>11</v>
      </c>
      <c r="Z37" s="263"/>
      <c r="AA37" s="263"/>
      <c r="AB37" s="263"/>
      <c r="AC37" s="263"/>
      <c r="AD37" s="73" t="s">
        <v>11</v>
      </c>
    </row>
    <row r="38" spans="4:30" s="1" customFormat="1" ht="15" customHeight="1" x14ac:dyDescent="0.25">
      <c r="D38" s="104" t="s">
        <v>207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254"/>
      <c r="W38" s="254"/>
      <c r="X38" s="254"/>
      <c r="Y38" s="263" t="s">
        <v>11</v>
      </c>
      <c r="Z38" s="263"/>
      <c r="AA38" s="263"/>
      <c r="AB38" s="263"/>
      <c r="AC38" s="263"/>
      <c r="AD38" s="73" t="s">
        <v>11</v>
      </c>
    </row>
    <row r="39" spans="4:30" s="1" customFormat="1" ht="15" customHeight="1" x14ac:dyDescent="0.25">
      <c r="D39" s="104" t="s">
        <v>185</v>
      </c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2"/>
      <c r="V39" s="254"/>
      <c r="W39" s="254"/>
      <c r="X39" s="254"/>
      <c r="Y39" s="263" t="s">
        <v>11</v>
      </c>
      <c r="Z39" s="263"/>
      <c r="AA39" s="263"/>
      <c r="AB39" s="263"/>
      <c r="AC39" s="263"/>
      <c r="AD39" s="73" t="s">
        <v>11</v>
      </c>
    </row>
    <row r="40" spans="4:30" s="1" customFormat="1" x14ac:dyDescent="0.25">
      <c r="D40" s="103" t="s">
        <v>186</v>
      </c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3"/>
      <c r="V40" s="254"/>
      <c r="W40" s="254"/>
      <c r="X40" s="254"/>
      <c r="Y40" s="263" t="s">
        <v>11</v>
      </c>
      <c r="Z40" s="263"/>
      <c r="AA40" s="263"/>
      <c r="AB40" s="263"/>
      <c r="AC40" s="263"/>
      <c r="AD40" s="51">
        <v>7270503</v>
      </c>
    </row>
    <row r="41" spans="4:30" s="1" customFormat="1" x14ac:dyDescent="0.25">
      <c r="D41" s="256" t="s">
        <v>208</v>
      </c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7"/>
      <c r="W41" s="257"/>
      <c r="X41" s="257"/>
      <c r="Y41" s="258">
        <f>SUM(Y43:AC55)</f>
        <v>60000000</v>
      </c>
      <c r="Z41" s="258"/>
      <c r="AA41" s="258"/>
      <c r="AB41" s="258"/>
      <c r="AC41" s="258"/>
      <c r="AD41" s="71">
        <f>SUM(AD43:AD55)</f>
        <v>49068150</v>
      </c>
    </row>
    <row r="42" spans="4:30" s="1" customFormat="1" x14ac:dyDescent="0.25">
      <c r="D42" s="259" t="s">
        <v>114</v>
      </c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18"/>
      <c r="W42" s="19"/>
      <c r="X42" s="20"/>
      <c r="Y42" s="260">
        <v>0</v>
      </c>
      <c r="Z42" s="260"/>
      <c r="AA42" s="260"/>
      <c r="AB42" s="260"/>
      <c r="AC42" s="260"/>
      <c r="AD42" s="78">
        <v>0</v>
      </c>
    </row>
    <row r="43" spans="4:30" s="1" customFormat="1" x14ac:dyDescent="0.25">
      <c r="D43" s="103" t="s">
        <v>209</v>
      </c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3"/>
      <c r="V43" s="254"/>
      <c r="W43" s="254"/>
      <c r="X43" s="254"/>
      <c r="Y43" s="255"/>
      <c r="Z43" s="255"/>
      <c r="AA43" s="255"/>
      <c r="AB43" s="255"/>
      <c r="AC43" s="255"/>
      <c r="AD43" s="51">
        <v>2286000</v>
      </c>
    </row>
    <row r="44" spans="4:30" s="1" customFormat="1" x14ac:dyDescent="0.25">
      <c r="D44" s="103" t="s">
        <v>210</v>
      </c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3"/>
      <c r="V44" s="254"/>
      <c r="W44" s="254"/>
      <c r="X44" s="254"/>
      <c r="Y44" s="255" t="s">
        <v>11</v>
      </c>
      <c r="Z44" s="255"/>
      <c r="AA44" s="255"/>
      <c r="AB44" s="255"/>
      <c r="AC44" s="255"/>
      <c r="AD44" s="51">
        <v>1000000</v>
      </c>
    </row>
    <row r="45" spans="4:30" s="1" customFormat="1" x14ac:dyDescent="0.25">
      <c r="D45" s="248" t="s">
        <v>211</v>
      </c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18"/>
      <c r="W45" s="218"/>
      <c r="X45" s="218"/>
      <c r="Y45" s="247" t="s">
        <v>11</v>
      </c>
      <c r="Z45" s="247"/>
      <c r="AA45" s="247"/>
      <c r="AB45" s="247"/>
      <c r="AC45" s="247"/>
      <c r="AD45" s="75" t="s">
        <v>11</v>
      </c>
    </row>
    <row r="46" spans="4:30" s="1" customFormat="1" ht="15" customHeight="1" x14ac:dyDescent="0.25">
      <c r="D46" s="220" t="s">
        <v>212</v>
      </c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18"/>
      <c r="W46" s="218"/>
      <c r="X46" s="218"/>
      <c r="Y46" s="247" t="s">
        <v>11</v>
      </c>
      <c r="Z46" s="247"/>
      <c r="AA46" s="247"/>
      <c r="AB46" s="247"/>
      <c r="AC46" s="247"/>
      <c r="AD46" s="75" t="s">
        <v>11</v>
      </c>
    </row>
    <row r="47" spans="4:30" s="1" customFormat="1" x14ac:dyDescent="0.25">
      <c r="D47" s="248" t="s">
        <v>213</v>
      </c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18"/>
      <c r="W47" s="218"/>
      <c r="X47" s="218"/>
      <c r="Y47" s="247" t="s">
        <v>11</v>
      </c>
      <c r="Z47" s="247"/>
      <c r="AA47" s="247"/>
      <c r="AB47" s="247"/>
      <c r="AC47" s="247"/>
      <c r="AD47" s="75" t="s">
        <v>11</v>
      </c>
    </row>
    <row r="48" spans="4:30" s="1" customFormat="1" x14ac:dyDescent="0.25">
      <c r="D48" s="248" t="s">
        <v>214</v>
      </c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18"/>
      <c r="W48" s="218"/>
      <c r="X48" s="218"/>
      <c r="Y48" s="247" t="s">
        <v>11</v>
      </c>
      <c r="Z48" s="247"/>
      <c r="AA48" s="247"/>
      <c r="AB48" s="247"/>
      <c r="AC48" s="247"/>
      <c r="AD48" s="75" t="s">
        <v>11</v>
      </c>
    </row>
    <row r="49" spans="4:30" s="1" customFormat="1" ht="15" customHeight="1" x14ac:dyDescent="0.25">
      <c r="D49" s="220" t="s">
        <v>215</v>
      </c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18"/>
      <c r="W49" s="218"/>
      <c r="X49" s="218"/>
      <c r="Y49" s="247" t="s">
        <v>11</v>
      </c>
      <c r="Z49" s="247"/>
      <c r="AA49" s="247"/>
      <c r="AB49" s="247"/>
      <c r="AC49" s="247"/>
      <c r="AD49" s="75" t="s">
        <v>11</v>
      </c>
    </row>
    <row r="50" spans="4:30" s="1" customFormat="1" x14ac:dyDescent="0.25">
      <c r="D50" s="220" t="s">
        <v>191</v>
      </c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18"/>
      <c r="W50" s="218"/>
      <c r="X50" s="218"/>
      <c r="Y50" s="247" t="s">
        <v>11</v>
      </c>
      <c r="Z50" s="247"/>
      <c r="AA50" s="247"/>
      <c r="AB50" s="247"/>
      <c r="AC50" s="247"/>
      <c r="AD50" s="75" t="s">
        <v>11</v>
      </c>
    </row>
    <row r="51" spans="4:30" s="1" customFormat="1" x14ac:dyDescent="0.25">
      <c r="D51" s="220" t="s">
        <v>216</v>
      </c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18"/>
      <c r="W51" s="218"/>
      <c r="X51" s="218"/>
      <c r="Y51" s="236" t="s">
        <v>11</v>
      </c>
      <c r="Z51" s="235"/>
      <c r="AA51" s="235"/>
      <c r="AB51" s="235"/>
      <c r="AC51" s="239"/>
      <c r="AD51" s="75" t="s">
        <v>11</v>
      </c>
    </row>
    <row r="52" spans="4:30" x14ac:dyDescent="0.25">
      <c r="D52" s="220" t="s">
        <v>217</v>
      </c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18"/>
      <c r="W52" s="218"/>
      <c r="X52" s="218"/>
      <c r="Y52" s="234"/>
      <c r="Z52" s="235"/>
      <c r="AA52" s="235"/>
      <c r="AB52" s="235"/>
      <c r="AC52" s="53"/>
      <c r="AD52" s="75">
        <v>45782150</v>
      </c>
    </row>
    <row r="53" spans="4:30" x14ac:dyDescent="0.25">
      <c r="D53" s="220" t="s">
        <v>206</v>
      </c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18"/>
      <c r="W53" s="218"/>
      <c r="X53" s="218"/>
      <c r="Y53" s="236" t="s">
        <v>11</v>
      </c>
      <c r="Z53" s="235"/>
      <c r="AA53" s="235"/>
      <c r="AB53" s="235"/>
      <c r="AC53" s="53"/>
      <c r="AD53" s="75" t="s">
        <v>11</v>
      </c>
    </row>
    <row r="54" spans="4:30" x14ac:dyDescent="0.25">
      <c r="D54" s="220" t="s">
        <v>218</v>
      </c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18"/>
      <c r="W54" s="218"/>
      <c r="X54" s="218"/>
      <c r="Y54" s="236">
        <v>60000000</v>
      </c>
      <c r="Z54" s="235"/>
      <c r="AA54" s="235"/>
      <c r="AB54" s="235"/>
      <c r="AC54" s="53"/>
      <c r="AD54" s="75" t="s">
        <v>11</v>
      </c>
    </row>
    <row r="55" spans="4:30" ht="15" customHeight="1" x14ac:dyDescent="0.25">
      <c r="D55" s="220" t="s">
        <v>194</v>
      </c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49"/>
      <c r="W55" s="249"/>
      <c r="X55" s="249"/>
      <c r="Y55" s="236" t="s">
        <v>11</v>
      </c>
      <c r="Z55" s="235"/>
      <c r="AA55" s="235"/>
      <c r="AB55" s="235"/>
      <c r="AC55" s="53"/>
      <c r="AD55" s="81" t="s">
        <v>11</v>
      </c>
    </row>
    <row r="56" spans="4:30" ht="15" customHeight="1" x14ac:dyDescent="0.25">
      <c r="D56" s="221" t="s">
        <v>219</v>
      </c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50"/>
      <c r="W56" s="250"/>
      <c r="X56" s="250"/>
      <c r="Y56" s="243">
        <f>Y27-Y41</f>
        <v>-60000000</v>
      </c>
      <c r="Z56" s="243"/>
      <c r="AA56" s="243"/>
      <c r="AB56" s="243"/>
      <c r="AC56" s="243"/>
      <c r="AD56" s="79">
        <f>AD27-AD41</f>
        <v>-41797647</v>
      </c>
    </row>
    <row r="57" spans="4:30" x14ac:dyDescent="0.25">
      <c r="D57" s="237" t="s">
        <v>220</v>
      </c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</row>
    <row r="58" spans="4:30" x14ac:dyDescent="0.25">
      <c r="D58" s="222" t="s">
        <v>221</v>
      </c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51"/>
      <c r="W58" s="251"/>
      <c r="X58" s="251"/>
      <c r="Y58" s="246">
        <f>SUM(Y60:Y63)</f>
        <v>13507755.539999999</v>
      </c>
      <c r="Z58" s="246"/>
      <c r="AA58" s="246"/>
      <c r="AB58" s="246"/>
      <c r="AC58" s="246"/>
      <c r="AD58" s="57">
        <f>SUM(AD60:AD63)</f>
        <v>159000</v>
      </c>
    </row>
    <row r="59" spans="4:30" x14ac:dyDescent="0.25">
      <c r="D59" s="219" t="s">
        <v>114</v>
      </c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18"/>
      <c r="W59" s="218"/>
      <c r="X59" s="218"/>
      <c r="Y59" s="224">
        <v>0</v>
      </c>
      <c r="Z59" s="224"/>
      <c r="AA59" s="224"/>
      <c r="AB59" s="224"/>
      <c r="AC59" s="224"/>
      <c r="AD59" s="82">
        <v>0</v>
      </c>
    </row>
    <row r="60" spans="4:30" x14ac:dyDescent="0.25">
      <c r="D60" s="219" t="s">
        <v>222</v>
      </c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18"/>
      <c r="W60" s="218"/>
      <c r="X60" s="218"/>
      <c r="Y60" s="236" t="s">
        <v>11</v>
      </c>
      <c r="Z60" s="235"/>
      <c r="AA60" s="235"/>
      <c r="AB60" s="235"/>
      <c r="AC60" s="58"/>
      <c r="AD60" s="83" t="s">
        <v>11</v>
      </c>
    </row>
    <row r="61" spans="4:30" x14ac:dyDescent="0.25">
      <c r="D61" s="219" t="s">
        <v>223</v>
      </c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18"/>
      <c r="W61" s="218"/>
      <c r="X61" s="218"/>
      <c r="Y61" s="236" t="s">
        <v>11</v>
      </c>
      <c r="Z61" s="235"/>
      <c r="AA61" s="235"/>
      <c r="AB61" s="235"/>
      <c r="AC61" s="58"/>
      <c r="AD61" s="83" t="s">
        <v>11</v>
      </c>
    </row>
    <row r="62" spans="4:30" x14ac:dyDescent="0.25">
      <c r="D62" s="219" t="s">
        <v>185</v>
      </c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18"/>
      <c r="W62" s="218"/>
      <c r="X62" s="218"/>
      <c r="Y62" s="236">
        <v>13507755.539999999</v>
      </c>
      <c r="Z62" s="235"/>
      <c r="AA62" s="235"/>
      <c r="AB62" s="235"/>
      <c r="AC62" s="58"/>
      <c r="AD62" s="83">
        <v>159000</v>
      </c>
    </row>
    <row r="63" spans="4:30" x14ac:dyDescent="0.25">
      <c r="D63" s="219" t="s">
        <v>186</v>
      </c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18"/>
      <c r="W63" s="218"/>
      <c r="X63" s="218"/>
      <c r="Y63" s="234" t="s">
        <v>11</v>
      </c>
      <c r="Z63" s="235"/>
      <c r="AA63" s="235"/>
      <c r="AB63" s="235"/>
      <c r="AC63" s="58"/>
      <c r="AD63" s="83" t="s">
        <v>11</v>
      </c>
    </row>
    <row r="64" spans="4:30" x14ac:dyDescent="0.25">
      <c r="D64" s="219" t="s">
        <v>224</v>
      </c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18"/>
      <c r="W64" s="218"/>
      <c r="X64" s="232"/>
      <c r="Y64" s="225">
        <f>SUM(Y66:Y70)</f>
        <v>0</v>
      </c>
      <c r="Z64" s="226"/>
      <c r="AA64" s="226"/>
      <c r="AB64" s="226"/>
      <c r="AC64" s="227"/>
      <c r="AD64" s="84" t="s">
        <v>11</v>
      </c>
    </row>
    <row r="65" spans="4:30" x14ac:dyDescent="0.25">
      <c r="D65" s="219" t="s">
        <v>114</v>
      </c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18"/>
      <c r="W65" s="218"/>
      <c r="X65" s="218"/>
      <c r="Y65" s="224">
        <v>0</v>
      </c>
      <c r="Z65" s="224"/>
      <c r="AA65" s="224"/>
      <c r="AB65" s="224"/>
      <c r="AC65" s="224"/>
      <c r="AD65" s="82">
        <v>0</v>
      </c>
    </row>
    <row r="66" spans="4:30" x14ac:dyDescent="0.25">
      <c r="D66" s="219" t="s">
        <v>225</v>
      </c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18"/>
      <c r="W66" s="218"/>
      <c r="X66" s="218"/>
      <c r="Y66" s="236" t="s">
        <v>11</v>
      </c>
      <c r="Z66" s="235"/>
      <c r="AA66" s="235"/>
      <c r="AB66" s="235"/>
      <c r="AC66" s="58"/>
      <c r="AD66" s="83" t="s">
        <v>11</v>
      </c>
    </row>
    <row r="67" spans="4:30" x14ac:dyDescent="0.25">
      <c r="D67" s="219" t="s">
        <v>191</v>
      </c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18"/>
      <c r="W67" s="218"/>
      <c r="X67" s="218"/>
      <c r="Y67" s="236" t="s">
        <v>11</v>
      </c>
      <c r="Z67" s="235"/>
      <c r="AA67" s="235"/>
      <c r="AB67" s="235"/>
      <c r="AC67" s="58"/>
      <c r="AD67" s="83" t="s">
        <v>11</v>
      </c>
    </row>
    <row r="68" spans="4:30" x14ac:dyDescent="0.25">
      <c r="D68" s="219" t="s">
        <v>226</v>
      </c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18"/>
      <c r="W68" s="218"/>
      <c r="X68" s="218"/>
      <c r="Y68" s="236" t="s">
        <v>11</v>
      </c>
      <c r="Z68" s="235"/>
      <c r="AA68" s="235"/>
      <c r="AB68" s="235"/>
      <c r="AC68" s="58"/>
      <c r="AD68" s="83" t="s">
        <v>11</v>
      </c>
    </row>
    <row r="69" spans="4:30" x14ac:dyDescent="0.25">
      <c r="D69" s="219" t="s">
        <v>227</v>
      </c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18"/>
      <c r="W69" s="218"/>
      <c r="X69" s="218"/>
      <c r="Y69" s="236" t="s">
        <v>11</v>
      </c>
      <c r="Z69" s="235"/>
      <c r="AA69" s="235"/>
      <c r="AB69" s="235"/>
      <c r="AC69" s="58"/>
      <c r="AD69" s="83" t="s">
        <v>11</v>
      </c>
    </row>
    <row r="70" spans="4:30" x14ac:dyDescent="0.25">
      <c r="D70" s="219" t="s">
        <v>228</v>
      </c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18"/>
      <c r="W70" s="218"/>
      <c r="X70" s="232"/>
      <c r="Y70" s="240"/>
      <c r="Z70" s="241"/>
      <c r="AA70" s="241"/>
      <c r="AB70" s="242"/>
      <c r="AC70" s="58"/>
      <c r="AD70" s="83" t="s">
        <v>11</v>
      </c>
    </row>
    <row r="71" spans="4:30" ht="15" customHeight="1" x14ac:dyDescent="0.25">
      <c r="D71" s="219" t="s">
        <v>229</v>
      </c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18"/>
      <c r="W71" s="218"/>
      <c r="X71" s="218"/>
      <c r="Y71" s="224">
        <f>Y58-Y64</f>
        <v>13507755.539999999</v>
      </c>
      <c r="Z71" s="224"/>
      <c r="AA71" s="224"/>
      <c r="AB71" s="224"/>
      <c r="AC71" s="224"/>
      <c r="AD71" s="59">
        <f>AD58</f>
        <v>159000</v>
      </c>
    </row>
    <row r="72" spans="4:30" ht="15" customHeight="1" x14ac:dyDescent="0.25">
      <c r="D72" s="219" t="s">
        <v>230</v>
      </c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18"/>
      <c r="W72" s="218"/>
      <c r="X72" s="218"/>
      <c r="Y72" s="228">
        <f>-121119.72</f>
        <v>-121119.72</v>
      </c>
      <c r="Z72" s="228"/>
      <c r="AA72" s="228"/>
      <c r="AB72" s="228"/>
      <c r="AC72" s="224"/>
      <c r="AD72" s="85">
        <v>-696296.41</v>
      </c>
    </row>
    <row r="73" spans="4:30" ht="15" customHeight="1" x14ac:dyDescent="0.25">
      <c r="D73" s="219" t="s">
        <v>231</v>
      </c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18"/>
      <c r="W73" s="218"/>
      <c r="X73" s="232"/>
      <c r="Y73" s="240" t="s">
        <v>11</v>
      </c>
      <c r="Z73" s="241"/>
      <c r="AA73" s="241"/>
      <c r="AB73" s="242"/>
      <c r="AC73" s="58"/>
      <c r="AD73" s="60" t="s">
        <v>11</v>
      </c>
    </row>
    <row r="74" spans="4:30" ht="15" customHeight="1" x14ac:dyDescent="0.25">
      <c r="D74" s="219" t="s">
        <v>232</v>
      </c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18"/>
      <c r="W74" s="218"/>
      <c r="X74" s="218"/>
      <c r="Y74" s="224">
        <f>Y25+Y56+Y71+Y72</f>
        <v>-310507430.16000015</v>
      </c>
      <c r="Z74" s="224"/>
      <c r="AA74" s="224"/>
      <c r="AB74" s="224"/>
      <c r="AC74" s="224"/>
      <c r="AD74" s="57">
        <f>AD25+AD56+AD72</f>
        <v>-61705310.160000056</v>
      </c>
    </row>
    <row r="75" spans="4:30" ht="15" customHeight="1" x14ac:dyDescent="0.25">
      <c r="D75" s="219" t="s">
        <v>233</v>
      </c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18"/>
      <c r="W75" s="218"/>
      <c r="X75" s="218"/>
      <c r="Y75" s="224">
        <f>ББ!J8</f>
        <v>657346593.13999999</v>
      </c>
      <c r="Z75" s="224"/>
      <c r="AA75" s="224"/>
      <c r="AB75" s="224"/>
      <c r="AC75" s="224"/>
      <c r="AD75" s="85">
        <v>77775085.840000004</v>
      </c>
    </row>
    <row r="76" spans="4:30" ht="15" customHeight="1" x14ac:dyDescent="0.25">
      <c r="D76" s="244" t="s">
        <v>234</v>
      </c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33"/>
      <c r="W76" s="233"/>
      <c r="X76" s="233"/>
      <c r="Y76" s="231">
        <f>Y75+Y74</f>
        <v>346839162.97999984</v>
      </c>
      <c r="Z76" s="231"/>
      <c r="AA76" s="231"/>
      <c r="AB76" s="231"/>
      <c r="AC76" s="231"/>
      <c r="AD76" s="57">
        <f>AD74+AD75</f>
        <v>16069775.679999948</v>
      </c>
    </row>
    <row r="77" spans="4:30" x14ac:dyDescent="0.25">
      <c r="AB77" s="53">
        <f>Y76-ББ!I8</f>
        <v>434.99999982118607</v>
      </c>
    </row>
    <row r="80" spans="4:30" x14ac:dyDescent="0.25">
      <c r="D80" s="24" t="s">
        <v>84</v>
      </c>
      <c r="E80" s="24"/>
      <c r="F80" s="24"/>
      <c r="G80" s="24"/>
      <c r="I80" s="230" t="s">
        <v>85</v>
      </c>
      <c r="J80" s="230"/>
      <c r="K80" s="230"/>
      <c r="M80" s="9"/>
    </row>
    <row r="81" spans="4:13" x14ac:dyDescent="0.25">
      <c r="I81" s="229" t="s">
        <v>86</v>
      </c>
      <c r="J81" s="229"/>
      <c r="K81" s="229"/>
      <c r="M81" s="52" t="s">
        <v>87</v>
      </c>
    </row>
    <row r="84" spans="4:13" x14ac:dyDescent="0.25">
      <c r="D84" s="24" t="s">
        <v>88</v>
      </c>
      <c r="E84" s="24"/>
      <c r="F84" s="24"/>
      <c r="G84" s="24"/>
      <c r="I84" s="230" t="s">
        <v>89</v>
      </c>
      <c r="J84" s="230"/>
      <c r="K84" s="230"/>
      <c r="M84" s="9"/>
    </row>
    <row r="85" spans="4:13" x14ac:dyDescent="0.25">
      <c r="I85" s="229" t="s">
        <v>86</v>
      </c>
      <c r="J85" s="229"/>
      <c r="K85" s="229"/>
      <c r="M85" s="52" t="s">
        <v>87</v>
      </c>
    </row>
  </sheetData>
  <mergeCells count="210">
    <mergeCell ref="G3:AD3"/>
    <mergeCell ref="D5:U5"/>
    <mergeCell ref="V5:X5"/>
    <mergeCell ref="Y5:AC5"/>
    <mergeCell ref="D2:AD2"/>
    <mergeCell ref="D9:X9"/>
    <mergeCell ref="D10:U10"/>
    <mergeCell ref="V10:X10"/>
    <mergeCell ref="Y10:AC10"/>
    <mergeCell ref="D11:U11"/>
    <mergeCell ref="V11:X11"/>
    <mergeCell ref="Y11:AC11"/>
    <mergeCell ref="D6:U6"/>
    <mergeCell ref="V6:X6"/>
    <mergeCell ref="Y6:AC6"/>
    <mergeCell ref="D7:AD7"/>
    <mergeCell ref="D8:U8"/>
    <mergeCell ref="V8:X8"/>
    <mergeCell ref="Y8:AC8"/>
    <mergeCell ref="D14:U14"/>
    <mergeCell ref="V14:X14"/>
    <mergeCell ref="Y14:AC14"/>
    <mergeCell ref="D15:U15"/>
    <mergeCell ref="V15:X15"/>
    <mergeCell ref="Y15:AC15"/>
    <mergeCell ref="D12:U12"/>
    <mergeCell ref="V12:X12"/>
    <mergeCell ref="Y12:AC12"/>
    <mergeCell ref="D13:U13"/>
    <mergeCell ref="V13:X13"/>
    <mergeCell ref="Y13:AC13"/>
    <mergeCell ref="D19:U19"/>
    <mergeCell ref="V19:X19"/>
    <mergeCell ref="Y19:AC19"/>
    <mergeCell ref="D20:U20"/>
    <mergeCell ref="V20:X20"/>
    <mergeCell ref="Y20:AC20"/>
    <mergeCell ref="D16:U16"/>
    <mergeCell ref="V16:X16"/>
    <mergeCell ref="Y16:AC16"/>
    <mergeCell ref="D17:U17"/>
    <mergeCell ref="D18:U18"/>
    <mergeCell ref="V18:X18"/>
    <mergeCell ref="Y18:AC18"/>
    <mergeCell ref="D23:U23"/>
    <mergeCell ref="V23:X23"/>
    <mergeCell ref="Y23:AC23"/>
    <mergeCell ref="D24:U24"/>
    <mergeCell ref="V24:X24"/>
    <mergeCell ref="Y24:AC24"/>
    <mergeCell ref="D21:U21"/>
    <mergeCell ref="V21:X21"/>
    <mergeCell ref="Y21:AC21"/>
    <mergeCell ref="D22:U22"/>
    <mergeCell ref="V22:X22"/>
    <mergeCell ref="Y22:AC22"/>
    <mergeCell ref="D28:U28"/>
    <mergeCell ref="Y28:AC28"/>
    <mergeCell ref="D29:U29"/>
    <mergeCell ref="V29:X29"/>
    <mergeCell ref="Y29:AC29"/>
    <mergeCell ref="D30:U30"/>
    <mergeCell ref="V30:X30"/>
    <mergeCell ref="Y30:AC30"/>
    <mergeCell ref="D25:U25"/>
    <mergeCell ref="V25:X25"/>
    <mergeCell ref="Y25:AC25"/>
    <mergeCell ref="D26:AD26"/>
    <mergeCell ref="D27:U27"/>
    <mergeCell ref="V27:X27"/>
    <mergeCell ref="Y27:AC27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37:U37"/>
    <mergeCell ref="V37:X37"/>
    <mergeCell ref="Y37:AC37"/>
    <mergeCell ref="D38:U38"/>
    <mergeCell ref="V38:X38"/>
    <mergeCell ref="Y38:AC38"/>
    <mergeCell ref="D35:U35"/>
    <mergeCell ref="V35:X35"/>
    <mergeCell ref="Y35:AC35"/>
    <mergeCell ref="D36:U36"/>
    <mergeCell ref="V36:X36"/>
    <mergeCell ref="Y36:AC36"/>
    <mergeCell ref="D41:U41"/>
    <mergeCell ref="V41:X41"/>
    <mergeCell ref="Y41:AC41"/>
    <mergeCell ref="D42:U42"/>
    <mergeCell ref="Y42:AC42"/>
    <mergeCell ref="D43:U43"/>
    <mergeCell ref="V43:X43"/>
    <mergeCell ref="Y43:AC43"/>
    <mergeCell ref="D39:U39"/>
    <mergeCell ref="V39:X39"/>
    <mergeCell ref="Y39:AC39"/>
    <mergeCell ref="D40:U40"/>
    <mergeCell ref="V40:X40"/>
    <mergeCell ref="Y40:AC40"/>
    <mergeCell ref="D46:U46"/>
    <mergeCell ref="V46:X46"/>
    <mergeCell ref="Y46:AC46"/>
    <mergeCell ref="D47:U47"/>
    <mergeCell ref="V47:X47"/>
    <mergeCell ref="Y47:AC47"/>
    <mergeCell ref="D44:U44"/>
    <mergeCell ref="V44:X44"/>
    <mergeCell ref="Y44:AC44"/>
    <mergeCell ref="D45:U45"/>
    <mergeCell ref="V45:X45"/>
    <mergeCell ref="Y45:AC45"/>
    <mergeCell ref="Y58:AC58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V51:X51"/>
    <mergeCell ref="V52:X52"/>
    <mergeCell ref="V53:X53"/>
    <mergeCell ref="V54:X54"/>
    <mergeCell ref="V55:X55"/>
    <mergeCell ref="V56:X56"/>
    <mergeCell ref="V58:X58"/>
    <mergeCell ref="V69:X69"/>
    <mergeCell ref="I85:K85"/>
    <mergeCell ref="Y52:AB52"/>
    <mergeCell ref="Y53:AB53"/>
    <mergeCell ref="Y54:AB54"/>
    <mergeCell ref="Y55:AB55"/>
    <mergeCell ref="D57:AD57"/>
    <mergeCell ref="Y51:AC51"/>
    <mergeCell ref="Y60:AB60"/>
    <mergeCell ref="Y61:AB61"/>
    <mergeCell ref="Y62:AB62"/>
    <mergeCell ref="Y63:AB63"/>
    <mergeCell ref="Y66:AB66"/>
    <mergeCell ref="Y67:AB67"/>
    <mergeCell ref="Y68:AB68"/>
    <mergeCell ref="Y69:AB69"/>
    <mergeCell ref="Y70:AB70"/>
    <mergeCell ref="Y73:AB73"/>
    <mergeCell ref="Y56:AC56"/>
    <mergeCell ref="I80:K80"/>
    <mergeCell ref="D73:U73"/>
    <mergeCell ref="D74:U74"/>
    <mergeCell ref="D75:U75"/>
    <mergeCell ref="D76:U76"/>
    <mergeCell ref="Y59:AC59"/>
    <mergeCell ref="Y64:AC64"/>
    <mergeCell ref="Y65:AC65"/>
    <mergeCell ref="Y71:AC71"/>
    <mergeCell ref="Y72:AC72"/>
    <mergeCell ref="Y74:AC74"/>
    <mergeCell ref="I81:K81"/>
    <mergeCell ref="I84:K84"/>
    <mergeCell ref="Y75:AC75"/>
    <mergeCell ref="Y76:AC76"/>
    <mergeCell ref="V70:X70"/>
    <mergeCell ref="V71:X71"/>
    <mergeCell ref="V72:X72"/>
    <mergeCell ref="V73:X73"/>
    <mergeCell ref="V74:X74"/>
    <mergeCell ref="V75:X75"/>
    <mergeCell ref="V76:X76"/>
    <mergeCell ref="D70:U70"/>
    <mergeCell ref="D71:U71"/>
    <mergeCell ref="D72:U72"/>
    <mergeCell ref="V61:X61"/>
    <mergeCell ref="V62:X62"/>
    <mergeCell ref="V63:X63"/>
    <mergeCell ref="V64:X64"/>
    <mergeCell ref="V59:X59"/>
    <mergeCell ref="V60:X60"/>
    <mergeCell ref="V65:X65"/>
    <mergeCell ref="V66:X66"/>
    <mergeCell ref="V67:X67"/>
    <mergeCell ref="V68:X68"/>
    <mergeCell ref="D69:U69"/>
    <mergeCell ref="D51:U51"/>
    <mergeCell ref="D52:U52"/>
    <mergeCell ref="D53:U53"/>
    <mergeCell ref="D54:U54"/>
    <mergeCell ref="D55:U55"/>
    <mergeCell ref="D56:U56"/>
    <mergeCell ref="D58:U58"/>
    <mergeCell ref="D59:U59"/>
    <mergeCell ref="D60:U60"/>
    <mergeCell ref="D61:U61"/>
    <mergeCell ref="D62:U62"/>
    <mergeCell ref="D63:U63"/>
    <mergeCell ref="D64:U64"/>
    <mergeCell ref="D65:U65"/>
    <mergeCell ref="D66:U66"/>
    <mergeCell ref="D67:U67"/>
    <mergeCell ref="D68:U68"/>
  </mergeCells>
  <pageMargins left="0.7" right="0.7" top="0.75" bottom="0.75" header="0.3" footer="0.3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2021-08-12T09:29:35Z</dcterms:modified>
</cp:coreProperties>
</file>