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195" windowHeight="8445"/>
  </bookViews>
  <sheets>
    <sheet name="Ф1" sheetId="1" r:id="rId1"/>
    <sheet name="Ф2" sheetId="2" r:id="rId2"/>
  </sheets>
  <definedNames>
    <definedName name="_xlnm.Print_Titles" localSheetId="0">Ф1!$17:$17</definedName>
    <definedName name="_xlnm.Print_Titles" localSheetId="1">Ф2!$12:$12</definedName>
  </definedNames>
  <calcPr calcId="145621"/>
</workbook>
</file>

<file path=xl/calcChain.xml><?xml version="1.0" encoding="utf-8"?>
<calcChain xmlns="http://schemas.openxmlformats.org/spreadsheetml/2006/main">
  <c r="D13" i="2" l="1"/>
  <c r="D27" i="2" s="1"/>
  <c r="D29" i="2" s="1"/>
  <c r="E13" i="2"/>
  <c r="F13" i="2"/>
  <c r="F27" i="2" s="1"/>
  <c r="F29" i="2" s="1"/>
  <c r="G13" i="2"/>
  <c r="D20" i="2"/>
  <c r="E20" i="2"/>
  <c r="F20" i="2"/>
  <c r="G20" i="2"/>
  <c r="E27" i="2"/>
  <c r="G27" i="2"/>
  <c r="G29" i="2" s="1"/>
  <c r="E29" i="2"/>
  <c r="D37" i="2"/>
  <c r="E37" i="2"/>
  <c r="F37" i="2"/>
  <c r="G37" i="2"/>
  <c r="F44" i="2" l="1"/>
  <c r="F46" i="2" s="1"/>
  <c r="F48" i="2" s="1"/>
  <c r="F51" i="2" s="1"/>
  <c r="E44" i="2"/>
  <c r="E46" i="2" s="1"/>
  <c r="E48" i="2" s="1"/>
  <c r="E51" i="2" s="1"/>
  <c r="G44" i="2"/>
  <c r="G46" i="2" s="1"/>
  <c r="G48" i="2" s="1"/>
  <c r="G51" i="2" s="1"/>
  <c r="D44" i="2"/>
  <c r="D46" i="2" s="1"/>
  <c r="D48" i="2" s="1"/>
  <c r="D51" i="2" s="1"/>
  <c r="C37" i="2" l="1"/>
  <c r="C20" i="2"/>
  <c r="C13" i="2"/>
  <c r="C27" i="2" l="1"/>
  <c r="C29" i="2" s="1"/>
  <c r="C44" i="2" s="1"/>
  <c r="C46" i="2" s="1"/>
  <c r="C48" i="2" s="1"/>
  <c r="C51" i="2" s="1"/>
  <c r="B13" i="2" l="1"/>
  <c r="B20" i="2"/>
  <c r="B37" i="2"/>
  <c r="B27" i="2" l="1"/>
  <c r="B29" i="2" s="1"/>
  <c r="B44" i="2" s="1"/>
  <c r="B46" i="2" s="1"/>
  <c r="B48" i="2" s="1"/>
  <c r="B51" i="2" s="1"/>
  <c r="B105" i="1" l="1"/>
  <c r="B79" i="1"/>
  <c r="B54" i="1"/>
  <c r="C79" i="1"/>
  <c r="C54" i="1"/>
  <c r="C105" i="1"/>
  <c r="C107" i="1" l="1"/>
  <c r="B107" i="1"/>
</calcChain>
</file>

<file path=xl/sharedStrings.xml><?xml version="1.0" encoding="utf-8"?>
<sst xmlns="http://schemas.openxmlformats.org/spreadsheetml/2006/main" count="119" uniqueCount="105">
  <si>
    <t>Форма № 1</t>
  </si>
  <si>
    <t>БУХГАЛТЕРСКИЙ БАЛАНС</t>
  </si>
  <si>
    <t>АО "Евразийский банк"</t>
  </si>
  <si>
    <t>(наименование банка)</t>
  </si>
  <si>
    <t>в тыс. тенге</t>
  </si>
  <si>
    <t>Наименование статей</t>
  </si>
  <si>
    <t xml:space="preserve"> АКТИВЫ</t>
  </si>
  <si>
    <t>Денежные средства</t>
  </si>
  <si>
    <t>Счета в Национальном Банке Республики Казахстан</t>
  </si>
  <si>
    <t>Аффинированные драгоценные металлы</t>
  </si>
  <si>
    <t>Торговые ценные бумаги (за вычетом резервов на возможные потери)</t>
  </si>
  <si>
    <t>Дебиторская задолженность по сделкам «Обратное РЕПО»</t>
  </si>
  <si>
    <t>Производные финансовые инструменты</t>
  </si>
  <si>
    <t>Счета и депозиты в других банках (за вычетом резервов на возможные потери)</t>
  </si>
  <si>
    <t>Займы, предоставленные клиентам (за вычетом резервов на возможные потери)</t>
  </si>
  <si>
    <t>Активы, имеющиеся в наличии для продажи</t>
  </si>
  <si>
    <t>Активы, удерживаемые до погашения</t>
  </si>
  <si>
    <t>Инвестиции в капитал и субординированный долг</t>
  </si>
  <si>
    <t>Предоплата по подоходному налогу</t>
  </si>
  <si>
    <t>Отсроченные налоговые активы</t>
  </si>
  <si>
    <t>Основные средства (за вычетом амортизации)</t>
  </si>
  <si>
    <t>Нематериальные активы (за вычетом амортизации)</t>
  </si>
  <si>
    <t>Прочие активы (за вычетом резервов на возможные потери)</t>
  </si>
  <si>
    <t>ИТОГО АКТИВОВ</t>
  </si>
  <si>
    <t xml:space="preserve"> ОБЯЗАТЕЛЬСТВА</t>
  </si>
  <si>
    <t>Кредиторская задолженность по сделкам «РЕПО»</t>
  </si>
  <si>
    <t>Текущие счета и депозиты клиентов</t>
  </si>
  <si>
    <t>Выпущенные долговые ценные бумаги</t>
  </si>
  <si>
    <t>Выпущенные субординированные долговые ценные бумаги</t>
  </si>
  <si>
    <t>Отсроченное налоговое обязательство</t>
  </si>
  <si>
    <t>Прочие обязательства</t>
  </si>
  <si>
    <t>Дивиденды к выплате</t>
  </si>
  <si>
    <t>ИТОГО ОБЯЗАТЕЛЬСТВА</t>
  </si>
  <si>
    <t>Доля меньшинства</t>
  </si>
  <si>
    <t>СОБСТВЕННЫЙ КАПИТАЛ</t>
  </si>
  <si>
    <t>Акционерный капитал</t>
  </si>
  <si>
    <t>в том числе:</t>
  </si>
  <si>
    <t>простые акции</t>
  </si>
  <si>
    <t>привилигированные акции</t>
  </si>
  <si>
    <t>Дополнительно оплаченный капитал</t>
  </si>
  <si>
    <t>Изъятый капитал</t>
  </si>
  <si>
    <t xml:space="preserve"> Резерв на покрытие общих банковских рисков</t>
  </si>
  <si>
    <t xml:space="preserve"> Резерв по переоценке активов, имеющихся в наличии для продажи </t>
  </si>
  <si>
    <t>Нераспределенный доход</t>
  </si>
  <si>
    <t>ИТОГО КАПИТАЛ</t>
  </si>
  <si>
    <t>ИТОГО ОБЯЗАТЕЛЬСТВ И СОБСТВЕННЫЙ КАПИТАЛ</t>
  </si>
  <si>
    <t>Процентные доходы</t>
  </si>
  <si>
    <t xml:space="preserve"> по корреспондентским счетам и размещенным вкладам </t>
  </si>
  <si>
    <t xml:space="preserve"> по займам и финансовой аренде, выданным банкам </t>
  </si>
  <si>
    <t xml:space="preserve"> по займам, предоставленным клиентам</t>
  </si>
  <si>
    <t xml:space="preserve"> по ценным бумагам </t>
  </si>
  <si>
    <t>по операциям РЕПО</t>
  </si>
  <si>
    <t>Прочие доходы, связанные с получением банком вознаграждения</t>
  </si>
  <si>
    <t xml:space="preserve">Процентные расходы </t>
  </si>
  <si>
    <t>по счетам клиентов</t>
  </si>
  <si>
    <t>по займам,  полученным от банков</t>
  </si>
  <si>
    <t>по выпущенным долговым ценным бумагам</t>
  </si>
  <si>
    <t>по субординированному долгу</t>
  </si>
  <si>
    <t>прочие расходы, связанные с выплатой вознаграждения</t>
  </si>
  <si>
    <t xml:space="preserve"> Чистый процентный доход до формирования резерва на потери по займам</t>
  </si>
  <si>
    <t xml:space="preserve">  Формирование резервов на обесценение активов</t>
  </si>
  <si>
    <t xml:space="preserve"> Чистый процентный доход</t>
  </si>
  <si>
    <t xml:space="preserve"> Дивиденды полученные</t>
  </si>
  <si>
    <t xml:space="preserve"> Доходы по услугам и комиссии полученные </t>
  </si>
  <si>
    <t xml:space="preserve"> Расходы по услугам и комиссии уплаченные</t>
  </si>
  <si>
    <t xml:space="preserve"> Доходы (убытки) от  ценных бумаг  и имеющихся в наличии для продажи (нетто)</t>
  </si>
  <si>
    <t xml:space="preserve"> Доходы (убытки) по операциям с иностранной валютой (нетто)</t>
  </si>
  <si>
    <t>Доходы, связанные с участием в ассоциированных организациях</t>
  </si>
  <si>
    <t xml:space="preserve"> Прочие  доходы</t>
  </si>
  <si>
    <t>ЧИСТЫЙ ДОХОД (УБЫТОК), НЕ СВЯЗАННЫЕ С ПОЛУЧЕНИЕМ  ВОЗНАГРАЖДЕНИЯ:</t>
  </si>
  <si>
    <t xml:space="preserve"> Операционные расходы</t>
  </si>
  <si>
    <t xml:space="preserve">    -   Амортизационные отчисления и износ</t>
  </si>
  <si>
    <t xml:space="preserve">    -  расходы по выплате налогов и других обязательных платежей в бюджет, за исключением корпоративного подоходного налога</t>
  </si>
  <si>
    <t xml:space="preserve"> Прочие расходы</t>
  </si>
  <si>
    <t xml:space="preserve"> Операционная прибыль </t>
  </si>
  <si>
    <t xml:space="preserve"> Формирование резервов на покрытие забалансового кредитного риска</t>
  </si>
  <si>
    <t xml:space="preserve"> Прибыль до налогообложения и доли меньшинства</t>
  </si>
  <si>
    <t xml:space="preserve"> Расходы по налогу на прибыль</t>
  </si>
  <si>
    <t xml:space="preserve"> ЧИСТАЯ ПРИБЫЛЬ (УБЫТКИ) ДО ДОЛИ МЕНЬШИНСТВА</t>
  </si>
  <si>
    <t xml:space="preserve"> ИТОГО ЧИСТАЯ ПРИБЫЛЬ (УБЫТОК) </t>
  </si>
  <si>
    <t xml:space="preserve">Займы, полученные от Правительства Республики Казахстан </t>
  </si>
  <si>
    <t>по корреспондентским счетам и вкладам, привлеченным от банков</t>
  </si>
  <si>
    <t>ОТЧЕТ О ПРИБЫЛЯХ И УБЫТКАХ</t>
  </si>
  <si>
    <t>Прочие долговые инструменты в категории "займы и дебиторская задолженность"</t>
  </si>
  <si>
    <t xml:space="preserve">    -  Расходы на оплату труда и командировочные</t>
  </si>
  <si>
    <t xml:space="preserve"> НЕРАСПРЕДЕЛЕННАЯ ЧИСТАЯ ПРИБЫЛЬ (НЕПОКРЫТЫЙ УБЫТОК) ПО РЕЗЕРВАМ (ПРОВИЗИЯМ)</t>
  </si>
  <si>
    <t>Прочие привлеченные средства</t>
  </si>
  <si>
    <t>КФН</t>
  </si>
  <si>
    <t xml:space="preserve"> на 01.01.2013г. (аудир.)</t>
  </si>
  <si>
    <t>Счета и депозиты банков</t>
  </si>
  <si>
    <t>Динамические резервы</t>
  </si>
  <si>
    <t>(без учета заключительных оборотов)</t>
  </si>
  <si>
    <t>на 01 января 2014 года</t>
  </si>
  <si>
    <t xml:space="preserve"> на 01.01.2014г. </t>
  </si>
  <si>
    <t>Председатель Правления</t>
  </si>
  <si>
    <t>Эгглтон М.Д.</t>
  </si>
  <si>
    <t>Главный бухгалтер</t>
  </si>
  <si>
    <t>Нелина Л.Н.</t>
  </si>
  <si>
    <t>Форма № 2</t>
  </si>
  <si>
    <t>за декабрь 2012 г.</t>
  </si>
  <si>
    <t>за 4 квартал 2012 г.</t>
  </si>
  <si>
    <t>за декабрь 2013 г.</t>
  </si>
  <si>
    <t>за 4 квартал 2013 г.</t>
  </si>
  <si>
    <t>за 12 месяцев 2013 г.</t>
  </si>
  <si>
    <t>за 12 месяцев 2012 г. (аудир.)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</si>
</sst>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0">
    <xf numFmtId="0" fontId="0" fillId="0" borderId="0"/>
    <xf numFmtId="0" fontId="20" fillId="0" borderId="0"/>
    <xf numFmtId="0" fontId="21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1" applyNumberFormat="0" applyAlignment="0" applyProtection="0"/>
    <xf numFmtId="0" fontId="30" fillId="8" borderId="32" applyNumberFormat="0" applyAlignment="0" applyProtection="0"/>
    <xf numFmtId="0" fontId="31" fillId="8" borderId="31" applyNumberFormat="0" applyAlignment="0" applyProtection="0"/>
    <xf numFmtId="0" fontId="32" fillId="0" borderId="33" applyNumberFormat="0" applyFill="0" applyAlignment="0" applyProtection="0"/>
    <xf numFmtId="0" fontId="33" fillId="9" borderId="3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7" fillId="34" borderId="0" applyNumberFormat="0" applyBorder="0" applyAlignment="0" applyProtection="0"/>
    <xf numFmtId="0" fontId="4" fillId="0" borderId="0"/>
    <xf numFmtId="0" fontId="4" fillId="10" borderId="35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35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35" applyNumberFormat="0" applyFont="0" applyAlignment="0" applyProtection="0"/>
    <xf numFmtId="0" fontId="38" fillId="0" borderId="0"/>
    <xf numFmtId="0" fontId="5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</cellStyleXfs>
  <cellXfs count="94">
    <xf numFmtId="0" fontId="0" fillId="0" borderId="0" xfId="0"/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9" fillId="0" borderId="24" xfId="0" applyFont="1" applyBorder="1" applyAlignment="1">
      <alignment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3" fontId="0" fillId="0" borderId="0" xfId="0" applyNumberFormat="1"/>
    <xf numFmtId="3" fontId="6" fillId="3" borderId="6" xfId="0" applyNumberFormat="1" applyFont="1" applyFill="1" applyBorder="1" applyAlignment="1">
      <alignment horizontal="right" vertical="center" wrapText="1"/>
    </xf>
    <xf numFmtId="0" fontId="18" fillId="0" borderId="37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14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9" fillId="0" borderId="25" xfId="0" applyNumberFormat="1" applyFont="1" applyBorder="1" applyAlignment="1">
      <alignment horizontal="right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3" fontId="9" fillId="0" borderId="26" xfId="0" applyNumberFormat="1" applyFont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3" fontId="9" fillId="0" borderId="23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left" vertical="center"/>
    </xf>
    <xf numFmtId="3" fontId="14" fillId="0" borderId="0" xfId="3" applyNumberFormat="1" applyFont="1" applyAlignment="1" applyProtection="1">
      <alignment horizontal="left" vertical="center"/>
      <protection locked="0"/>
    </xf>
    <xf numFmtId="3" fontId="9" fillId="0" borderId="4" xfId="0" applyNumberFormat="1" applyFont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9" fillId="0" borderId="38" xfId="0" applyNumberFormat="1" applyFont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3" fontId="6" fillId="2" borderId="22" xfId="0" applyNumberFormat="1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 wrapText="1"/>
    </xf>
    <xf numFmtId="3" fontId="6" fillId="3" borderId="22" xfId="0" applyNumberFormat="1" applyFont="1" applyFill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3" fontId="9" fillId="2" borderId="39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60">
    <cellStyle name="20% - Акцент1" xfId="21" builtinId="30" customBuiltin="1"/>
    <cellStyle name="20% - Акцент1 2" xfId="46"/>
    <cellStyle name="20% - Акцент1 2 2" xfId="132"/>
    <cellStyle name="20% - Акцент1 2 3" xfId="90"/>
    <cellStyle name="20% - Акцент1 3" xfId="60"/>
    <cellStyle name="20% - Акцент1 3 2" xfId="146"/>
    <cellStyle name="20% - Акцент1 3 3" xfId="104"/>
    <cellStyle name="20% - Акцент1 4" xfId="118"/>
    <cellStyle name="20% - Акцент1 5" xfId="76"/>
    <cellStyle name="20% - Акцент2" xfId="25" builtinId="34" customBuiltin="1"/>
    <cellStyle name="20% - Акцент2 2" xfId="47"/>
    <cellStyle name="20% - Акцент2 2 2" xfId="133"/>
    <cellStyle name="20% - Акцент2 2 3" xfId="91"/>
    <cellStyle name="20% - Акцент2 3" xfId="61"/>
    <cellStyle name="20% - Акцент2 3 2" xfId="147"/>
    <cellStyle name="20% - Акцент2 3 3" xfId="105"/>
    <cellStyle name="20% - Акцент2 4" xfId="120"/>
    <cellStyle name="20% - Акцент2 5" xfId="78"/>
    <cellStyle name="20% - Акцент3" xfId="29" builtinId="38" customBuiltin="1"/>
    <cellStyle name="20% - Акцент3 2" xfId="48"/>
    <cellStyle name="20% - Акцент3 2 2" xfId="134"/>
    <cellStyle name="20% - Акцент3 2 3" xfId="92"/>
    <cellStyle name="20% - Акцент3 3" xfId="62"/>
    <cellStyle name="20% - Акцент3 3 2" xfId="148"/>
    <cellStyle name="20% - Акцент3 3 3" xfId="106"/>
    <cellStyle name="20% - Акцент3 4" xfId="122"/>
    <cellStyle name="20% - Акцент3 5" xfId="80"/>
    <cellStyle name="20% - Акцент4" xfId="33" builtinId="42" customBuiltin="1"/>
    <cellStyle name="20% - Акцент4 2" xfId="49"/>
    <cellStyle name="20% - Акцент4 2 2" xfId="135"/>
    <cellStyle name="20% - Акцент4 2 3" xfId="93"/>
    <cellStyle name="20% - Акцент4 3" xfId="63"/>
    <cellStyle name="20% - Акцент4 3 2" xfId="149"/>
    <cellStyle name="20% - Акцент4 3 3" xfId="107"/>
    <cellStyle name="20% - Акцент4 4" xfId="124"/>
    <cellStyle name="20% - Акцент4 5" xfId="82"/>
    <cellStyle name="20% - Акцент5" xfId="37" builtinId="46" customBuiltin="1"/>
    <cellStyle name="20% - Акцент5 2" xfId="50"/>
    <cellStyle name="20% - Акцент5 2 2" xfId="136"/>
    <cellStyle name="20% - Акцент5 2 3" xfId="94"/>
    <cellStyle name="20% - Акцент5 3" xfId="64"/>
    <cellStyle name="20% - Акцент5 3 2" xfId="150"/>
    <cellStyle name="20% - Акцент5 3 3" xfId="108"/>
    <cellStyle name="20% - Акцент5 4" xfId="126"/>
    <cellStyle name="20% - Акцент5 5" xfId="84"/>
    <cellStyle name="20% - Акцент6" xfId="41" builtinId="50" customBuiltin="1"/>
    <cellStyle name="20% - Акцент6 2" xfId="51"/>
    <cellStyle name="20% - Акцент6 2 2" xfId="137"/>
    <cellStyle name="20% - Акцент6 2 3" xfId="95"/>
    <cellStyle name="20% - Акцент6 3" xfId="65"/>
    <cellStyle name="20% - Акцент6 3 2" xfId="151"/>
    <cellStyle name="20% - Акцент6 3 3" xfId="109"/>
    <cellStyle name="20% - Акцент6 4" xfId="128"/>
    <cellStyle name="20% - Акцент6 5" xfId="86"/>
    <cellStyle name="40% - Акцент1" xfId="22" builtinId="31" customBuiltin="1"/>
    <cellStyle name="40% - Акцент1 2" xfId="52"/>
    <cellStyle name="40% - Акцент1 2 2" xfId="138"/>
    <cellStyle name="40% - Акцент1 2 3" xfId="96"/>
    <cellStyle name="40% - Акцент1 3" xfId="66"/>
    <cellStyle name="40% - Акцент1 3 2" xfId="152"/>
    <cellStyle name="40% - Акцент1 3 3" xfId="110"/>
    <cellStyle name="40% - Акцент1 4" xfId="119"/>
    <cellStyle name="40% - Акцент1 5" xfId="77"/>
    <cellStyle name="40% - Акцент2" xfId="26" builtinId="35" customBuiltin="1"/>
    <cellStyle name="40% - Акцент2 2" xfId="53"/>
    <cellStyle name="40% - Акцент2 2 2" xfId="139"/>
    <cellStyle name="40% - Акцент2 2 3" xfId="97"/>
    <cellStyle name="40% - Акцент2 3" xfId="67"/>
    <cellStyle name="40% - Акцент2 3 2" xfId="153"/>
    <cellStyle name="40% - Акцент2 3 3" xfId="111"/>
    <cellStyle name="40% - Акцент2 4" xfId="121"/>
    <cellStyle name="40% - Акцент2 5" xfId="79"/>
    <cellStyle name="40% - Акцент3" xfId="30" builtinId="39" customBuiltin="1"/>
    <cellStyle name="40% - Акцент3 2" xfId="54"/>
    <cellStyle name="40% - Акцент3 2 2" xfId="140"/>
    <cellStyle name="40% - Акцент3 2 3" xfId="98"/>
    <cellStyle name="40% - Акцент3 3" xfId="68"/>
    <cellStyle name="40% - Акцент3 3 2" xfId="154"/>
    <cellStyle name="40% - Акцент3 3 3" xfId="112"/>
    <cellStyle name="40% - Акцент3 4" xfId="123"/>
    <cellStyle name="40% - Акцент3 5" xfId="81"/>
    <cellStyle name="40% - Акцент4" xfId="34" builtinId="43" customBuiltin="1"/>
    <cellStyle name="40% - Акцент4 2" xfId="55"/>
    <cellStyle name="40% - Акцент4 2 2" xfId="141"/>
    <cellStyle name="40% - Акцент4 2 3" xfId="99"/>
    <cellStyle name="40% - Акцент4 3" xfId="69"/>
    <cellStyle name="40% - Акцент4 3 2" xfId="155"/>
    <cellStyle name="40% - Акцент4 3 3" xfId="113"/>
    <cellStyle name="40% - Акцент4 4" xfId="125"/>
    <cellStyle name="40% - Акцент4 5" xfId="83"/>
    <cellStyle name="40% - Акцент5" xfId="38" builtinId="47" customBuiltin="1"/>
    <cellStyle name="40% - Акцент5 2" xfId="56"/>
    <cellStyle name="40% - Акцент5 2 2" xfId="142"/>
    <cellStyle name="40% - Акцент5 2 3" xfId="100"/>
    <cellStyle name="40% - Акцент5 3" xfId="70"/>
    <cellStyle name="40% - Акцент5 3 2" xfId="156"/>
    <cellStyle name="40% - Акцент5 3 3" xfId="114"/>
    <cellStyle name="40% - Акцент5 4" xfId="127"/>
    <cellStyle name="40% - Акцент5 5" xfId="85"/>
    <cellStyle name="40% - Акцент6" xfId="42" builtinId="51" customBuiltin="1"/>
    <cellStyle name="40% - Акцент6 2" xfId="57"/>
    <cellStyle name="40% - Акцент6 2 2" xfId="143"/>
    <cellStyle name="40% - Акцент6 2 3" xfId="101"/>
    <cellStyle name="40% - Акцент6 3" xfId="71"/>
    <cellStyle name="40% - Акцент6 3 2" xfId="157"/>
    <cellStyle name="40% - Акцент6 3 3" xfId="115"/>
    <cellStyle name="40% - Акцент6 4" xfId="129"/>
    <cellStyle name="40% - Акцент6 5" xfId="87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4"/>
    <cellStyle name="Обычный 2 2 2" xfId="130"/>
    <cellStyle name="Обычный 2 2 3" xfId="88"/>
    <cellStyle name="Обычный 2 3" xfId="58"/>
    <cellStyle name="Обычный 2 3 2" xfId="144"/>
    <cellStyle name="Обычный 2 3 3" xfId="102"/>
    <cellStyle name="Обычный 2 4" xfId="72"/>
    <cellStyle name="Обычный 2 4 2" xfId="158"/>
    <cellStyle name="Обычный 2 4 3" xfId="116"/>
    <cellStyle name="Обычный 2 5" xfId="75"/>
    <cellStyle name="Обычный 3" xfId="2"/>
    <cellStyle name="Обычный 4" xfId="74"/>
    <cellStyle name="Обычный_Форма4-03m2007" xfId="3"/>
    <cellStyle name="Плохой" xfId="10" builtinId="27" customBuiltin="1"/>
    <cellStyle name="Пояснение" xfId="18" builtinId="53" customBuiltin="1"/>
    <cellStyle name="Примечание 2" xfId="45"/>
    <cellStyle name="Примечание 2 2" xfId="59"/>
    <cellStyle name="Примечание 2 2 2" xfId="145"/>
    <cellStyle name="Примечание 2 2 3" xfId="103"/>
    <cellStyle name="Примечание 2 3" xfId="73"/>
    <cellStyle name="Примечание 2 3 2" xfId="159"/>
    <cellStyle name="Примечание 2 3 3" xfId="117"/>
    <cellStyle name="Примечание 2 4" xfId="131"/>
    <cellStyle name="Примечание 2 5" xfId="89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A115" sqref="A115"/>
    </sheetView>
  </sheetViews>
  <sheetFormatPr defaultRowHeight="12.75" x14ac:dyDescent="0.2"/>
  <cols>
    <col min="1" max="1" width="60" customWidth="1"/>
    <col min="2" max="3" width="13.28515625" customWidth="1"/>
  </cols>
  <sheetData>
    <row r="1" spans="1:3" x14ac:dyDescent="0.2">
      <c r="A1" s="1"/>
      <c r="B1" s="85" t="s">
        <v>87</v>
      </c>
      <c r="C1" s="86"/>
    </row>
    <row r="2" spans="1:3" x14ac:dyDescent="0.2">
      <c r="A2" s="1"/>
      <c r="B2" s="14"/>
      <c r="C2" s="14"/>
    </row>
    <row r="3" spans="1:3" x14ac:dyDescent="0.2">
      <c r="A3" s="1"/>
      <c r="B3" s="3"/>
      <c r="C3" s="3"/>
    </row>
    <row r="4" spans="1:3" ht="15.75" x14ac:dyDescent="0.2">
      <c r="A4" s="1"/>
      <c r="B4" s="87" t="s">
        <v>0</v>
      </c>
      <c r="C4" s="87"/>
    </row>
    <row r="5" spans="1:3" ht="15.75" x14ac:dyDescent="0.2">
      <c r="A5" s="1"/>
      <c r="B5" s="15"/>
      <c r="C5" s="15"/>
    </row>
    <row r="6" spans="1:3" ht="15.75" x14ac:dyDescent="0.2">
      <c r="A6" s="1"/>
      <c r="B6" s="15"/>
      <c r="C6" s="15"/>
    </row>
    <row r="7" spans="1:3" ht="15.75" x14ac:dyDescent="0.2">
      <c r="A7" s="1"/>
      <c r="B7" s="15"/>
      <c r="C7" s="15"/>
    </row>
    <row r="8" spans="1:3" ht="15.75" x14ac:dyDescent="0.2">
      <c r="A8" s="1"/>
      <c r="B8" s="15"/>
      <c r="C8" s="15"/>
    </row>
    <row r="9" spans="1:3" x14ac:dyDescent="0.2">
      <c r="A9" s="1"/>
      <c r="B9" s="4"/>
      <c r="C9" s="3"/>
    </row>
    <row r="10" spans="1:3" x14ac:dyDescent="0.2">
      <c r="A10" s="5"/>
      <c r="B10" s="3"/>
      <c r="C10" s="3"/>
    </row>
    <row r="11" spans="1:3" ht="15.75" x14ac:dyDescent="0.2">
      <c r="A11" s="89" t="s">
        <v>1</v>
      </c>
      <c r="B11" s="89"/>
      <c r="C11" s="89"/>
    </row>
    <row r="12" spans="1:3" ht="15.75" x14ac:dyDescent="0.2">
      <c r="A12" s="90" t="s">
        <v>2</v>
      </c>
      <c r="B12" s="89"/>
      <c r="C12" s="89"/>
    </row>
    <row r="13" spans="1:3" x14ac:dyDescent="0.2">
      <c r="A13" s="91" t="s">
        <v>3</v>
      </c>
      <c r="B13" s="91"/>
      <c r="C13" s="91"/>
    </row>
    <row r="14" spans="1:3" ht="15.75" x14ac:dyDescent="0.2">
      <c r="A14" s="88" t="s">
        <v>92</v>
      </c>
      <c r="B14" s="88"/>
      <c r="C14" s="88"/>
    </row>
    <row r="15" spans="1:3" ht="15.75" x14ac:dyDescent="0.2">
      <c r="A15" s="88" t="s">
        <v>91</v>
      </c>
      <c r="B15" s="88"/>
      <c r="C15" s="88"/>
    </row>
    <row r="16" spans="1:3" ht="13.5" thickBot="1" x14ac:dyDescent="0.25">
      <c r="A16" s="6"/>
      <c r="B16" s="3"/>
      <c r="C16" s="7" t="s">
        <v>4</v>
      </c>
    </row>
    <row r="17" spans="1:5" ht="39" thickBot="1" x14ac:dyDescent="0.25">
      <c r="A17" s="48" t="s">
        <v>5</v>
      </c>
      <c r="B17" s="25" t="s">
        <v>93</v>
      </c>
      <c r="C17" s="49" t="s">
        <v>88</v>
      </c>
    </row>
    <row r="18" spans="1:5" x14ac:dyDescent="0.2">
      <c r="A18" s="43" t="s">
        <v>6</v>
      </c>
      <c r="B18" s="44"/>
      <c r="C18" s="47"/>
    </row>
    <row r="19" spans="1:5" x14ac:dyDescent="0.2">
      <c r="A19" s="27"/>
      <c r="B19" s="32"/>
      <c r="C19" s="33"/>
    </row>
    <row r="20" spans="1:5" x14ac:dyDescent="0.2">
      <c r="A20" s="27" t="s">
        <v>7</v>
      </c>
      <c r="B20" s="60">
        <v>20070329</v>
      </c>
      <c r="C20" s="45">
        <v>14821632</v>
      </c>
      <c r="E20" s="22"/>
    </row>
    <row r="21" spans="1:5" x14ac:dyDescent="0.2">
      <c r="A21" s="27"/>
      <c r="B21" s="60"/>
      <c r="C21" s="45"/>
      <c r="E21" s="22"/>
    </row>
    <row r="22" spans="1:5" x14ac:dyDescent="0.2">
      <c r="A22" s="27" t="s">
        <v>8</v>
      </c>
      <c r="B22" s="60">
        <v>30034554</v>
      </c>
      <c r="C22" s="45">
        <v>23370243</v>
      </c>
      <c r="E22" s="22"/>
    </row>
    <row r="23" spans="1:5" x14ac:dyDescent="0.2">
      <c r="A23" s="27"/>
      <c r="B23" s="60"/>
      <c r="C23" s="45"/>
      <c r="E23" s="22"/>
    </row>
    <row r="24" spans="1:5" x14ac:dyDescent="0.2">
      <c r="A24" s="27" t="s">
        <v>9</v>
      </c>
      <c r="B24" s="60"/>
      <c r="C24" s="45"/>
      <c r="E24" s="22"/>
    </row>
    <row r="25" spans="1:5" x14ac:dyDescent="0.2">
      <c r="A25" s="27"/>
      <c r="B25" s="60"/>
      <c r="C25" s="45"/>
      <c r="E25" s="22"/>
    </row>
    <row r="26" spans="1:5" x14ac:dyDescent="0.2">
      <c r="A26" s="27" t="s">
        <v>10</v>
      </c>
      <c r="B26" s="60"/>
      <c r="C26" s="45"/>
      <c r="E26" s="22"/>
    </row>
    <row r="27" spans="1:5" x14ac:dyDescent="0.2">
      <c r="A27" s="27"/>
      <c r="B27" s="60"/>
      <c r="C27" s="45"/>
      <c r="E27" s="22"/>
    </row>
    <row r="28" spans="1:5" x14ac:dyDescent="0.2">
      <c r="A28" s="27" t="s">
        <v>11</v>
      </c>
      <c r="B28" s="60"/>
      <c r="C28" s="45"/>
      <c r="E28" s="22"/>
    </row>
    <row r="29" spans="1:5" x14ac:dyDescent="0.2">
      <c r="A29" s="27"/>
      <c r="B29" s="60"/>
      <c r="C29" s="45"/>
      <c r="E29" s="22"/>
    </row>
    <row r="30" spans="1:5" x14ac:dyDescent="0.2">
      <c r="A30" s="27" t="s">
        <v>12</v>
      </c>
      <c r="B30" s="60">
        <v>5255</v>
      </c>
      <c r="C30" s="45">
        <v>3102</v>
      </c>
      <c r="E30" s="22"/>
    </row>
    <row r="31" spans="1:5" x14ac:dyDescent="0.2">
      <c r="A31" s="27"/>
      <c r="B31" s="60"/>
      <c r="C31" s="45"/>
      <c r="E31" s="22"/>
    </row>
    <row r="32" spans="1:5" ht="25.5" x14ac:dyDescent="0.2">
      <c r="A32" s="27" t="s">
        <v>13</v>
      </c>
      <c r="B32" s="60">
        <v>33508126</v>
      </c>
      <c r="C32" s="45">
        <v>18115613</v>
      </c>
      <c r="E32" s="22"/>
    </row>
    <row r="33" spans="1:5" x14ac:dyDescent="0.2">
      <c r="A33" s="27"/>
      <c r="B33" s="60"/>
      <c r="C33" s="45"/>
      <c r="E33" s="22"/>
    </row>
    <row r="34" spans="1:5" ht="25.5" x14ac:dyDescent="0.2">
      <c r="A34" s="27" t="s">
        <v>14</v>
      </c>
      <c r="B34" s="60">
        <v>424861608</v>
      </c>
      <c r="C34" s="45">
        <v>349890865</v>
      </c>
      <c r="E34" s="22"/>
    </row>
    <row r="35" spans="1:5" x14ac:dyDescent="0.2">
      <c r="A35" s="27"/>
      <c r="B35" s="60"/>
      <c r="C35" s="45"/>
      <c r="E35" s="22"/>
    </row>
    <row r="36" spans="1:5" x14ac:dyDescent="0.2">
      <c r="A36" s="27" t="s">
        <v>15</v>
      </c>
      <c r="B36" s="60">
        <v>10979872</v>
      </c>
      <c r="C36" s="45">
        <v>18423546</v>
      </c>
      <c r="E36" s="22"/>
    </row>
    <row r="37" spans="1:5" x14ac:dyDescent="0.2">
      <c r="A37" s="27"/>
      <c r="B37" s="60"/>
      <c r="C37" s="45"/>
      <c r="E37" s="22"/>
    </row>
    <row r="38" spans="1:5" x14ac:dyDescent="0.2">
      <c r="A38" s="27" t="s">
        <v>16</v>
      </c>
      <c r="B38" s="60">
        <v>23462306</v>
      </c>
      <c r="C38" s="45">
        <v>10049199</v>
      </c>
      <c r="E38" s="22"/>
    </row>
    <row r="39" spans="1:5" x14ac:dyDescent="0.2">
      <c r="A39" s="27"/>
      <c r="B39" s="60"/>
      <c r="C39" s="45"/>
      <c r="E39" s="22"/>
    </row>
    <row r="40" spans="1:5" ht="25.5" x14ac:dyDescent="0.2">
      <c r="A40" s="27" t="s">
        <v>83</v>
      </c>
      <c r="B40" s="60"/>
      <c r="C40" s="45"/>
      <c r="E40" s="22"/>
    </row>
    <row r="41" spans="1:5" x14ac:dyDescent="0.2">
      <c r="A41" s="27"/>
      <c r="B41" s="60"/>
      <c r="C41" s="45"/>
      <c r="E41" s="22"/>
    </row>
    <row r="42" spans="1:5" x14ac:dyDescent="0.2">
      <c r="A42" s="27" t="s">
        <v>17</v>
      </c>
      <c r="B42" s="60">
        <v>5607853</v>
      </c>
      <c r="C42" s="45">
        <v>3245353</v>
      </c>
      <c r="E42" s="22"/>
    </row>
    <row r="43" spans="1:5" x14ac:dyDescent="0.2">
      <c r="A43" s="27"/>
      <c r="B43" s="60"/>
      <c r="C43" s="45"/>
      <c r="E43" s="22"/>
    </row>
    <row r="44" spans="1:5" x14ac:dyDescent="0.2">
      <c r="A44" s="27" t="s">
        <v>18</v>
      </c>
      <c r="B44" s="26">
        <v>2151747</v>
      </c>
      <c r="C44" s="45">
        <v>872533</v>
      </c>
      <c r="E44" s="22"/>
    </row>
    <row r="45" spans="1:5" x14ac:dyDescent="0.2">
      <c r="A45" s="27"/>
      <c r="B45" s="26"/>
      <c r="C45" s="45"/>
      <c r="E45" s="22"/>
    </row>
    <row r="46" spans="1:5" x14ac:dyDescent="0.2">
      <c r="A46" s="27" t="s">
        <v>19</v>
      </c>
      <c r="B46" s="26"/>
      <c r="C46" s="45"/>
      <c r="E46" s="22"/>
    </row>
    <row r="47" spans="1:5" x14ac:dyDescent="0.2">
      <c r="A47" s="27"/>
      <c r="B47" s="26"/>
      <c r="C47" s="45"/>
      <c r="E47" s="22"/>
    </row>
    <row r="48" spans="1:5" x14ac:dyDescent="0.2">
      <c r="A48" s="27" t="s">
        <v>20</v>
      </c>
      <c r="B48" s="26">
        <v>16713313</v>
      </c>
      <c r="C48" s="45">
        <v>13710015</v>
      </c>
      <c r="E48" s="22"/>
    </row>
    <row r="49" spans="1:5" x14ac:dyDescent="0.2">
      <c r="A49" s="27"/>
      <c r="B49" s="26"/>
      <c r="C49" s="45"/>
      <c r="E49" s="22"/>
    </row>
    <row r="50" spans="1:5" x14ac:dyDescent="0.2">
      <c r="A50" s="27" t="s">
        <v>21</v>
      </c>
      <c r="B50" s="26">
        <v>2726981</v>
      </c>
      <c r="C50" s="45">
        <v>2772177</v>
      </c>
      <c r="E50" s="22"/>
    </row>
    <row r="51" spans="1:5" x14ac:dyDescent="0.2">
      <c r="A51" s="27"/>
      <c r="B51" s="26"/>
      <c r="C51" s="45"/>
      <c r="E51" s="22"/>
    </row>
    <row r="52" spans="1:5" x14ac:dyDescent="0.2">
      <c r="A52" s="27" t="s">
        <v>22</v>
      </c>
      <c r="B52" s="26">
        <v>18399442</v>
      </c>
      <c r="C52" s="45">
        <v>5059280</v>
      </c>
      <c r="E52" s="22"/>
    </row>
    <row r="53" spans="1:5" x14ac:dyDescent="0.2">
      <c r="A53" s="28"/>
      <c r="B53" s="34"/>
      <c r="C53" s="45"/>
      <c r="E53" s="22"/>
    </row>
    <row r="54" spans="1:5" ht="13.5" thickBot="1" x14ac:dyDescent="0.25">
      <c r="A54" s="38" t="s">
        <v>23</v>
      </c>
      <c r="B54" s="46">
        <f>SUM(B20:B53)</f>
        <v>588521386</v>
      </c>
      <c r="C54" s="59">
        <f>SUM(C20:C53)</f>
        <v>460333558</v>
      </c>
      <c r="E54" s="22"/>
    </row>
    <row r="55" spans="1:5" ht="13.5" thickBot="1" x14ac:dyDescent="0.25">
      <c r="A55" s="50" t="s">
        <v>24</v>
      </c>
      <c r="B55" s="35"/>
      <c r="C55" s="51"/>
      <c r="E55" s="22"/>
    </row>
    <row r="56" spans="1:5" x14ac:dyDescent="0.2">
      <c r="A56" s="57"/>
      <c r="B56" s="36"/>
      <c r="C56" s="56"/>
      <c r="E56" s="22"/>
    </row>
    <row r="57" spans="1:5" x14ac:dyDescent="0.2">
      <c r="A57" s="27" t="s">
        <v>89</v>
      </c>
      <c r="B57" s="61">
        <v>12680050</v>
      </c>
      <c r="C57" s="45">
        <v>19889726</v>
      </c>
      <c r="E57" s="22"/>
    </row>
    <row r="58" spans="1:5" x14ac:dyDescent="0.2">
      <c r="A58" s="27"/>
      <c r="B58" s="61"/>
      <c r="C58" s="45"/>
      <c r="E58" s="22"/>
    </row>
    <row r="59" spans="1:5" x14ac:dyDescent="0.2">
      <c r="A59" s="27" t="s">
        <v>80</v>
      </c>
      <c r="B59" s="61">
        <v>1344023</v>
      </c>
      <c r="C59" s="45">
        <v>1470631</v>
      </c>
      <c r="E59" s="22"/>
    </row>
    <row r="60" spans="1:5" x14ac:dyDescent="0.2">
      <c r="A60" s="27"/>
      <c r="B60" s="61"/>
      <c r="C60" s="45"/>
      <c r="E60" s="22"/>
    </row>
    <row r="61" spans="1:5" x14ac:dyDescent="0.2">
      <c r="A61" s="27" t="s">
        <v>25</v>
      </c>
      <c r="B61" s="61">
        <v>8803285</v>
      </c>
      <c r="C61" s="45"/>
      <c r="E61" s="22"/>
    </row>
    <row r="62" spans="1:5" x14ac:dyDescent="0.2">
      <c r="A62" s="27"/>
      <c r="B62" s="61"/>
      <c r="C62" s="45"/>
      <c r="E62" s="22"/>
    </row>
    <row r="63" spans="1:5" x14ac:dyDescent="0.2">
      <c r="A63" s="27" t="s">
        <v>12</v>
      </c>
      <c r="B63" s="61"/>
      <c r="C63" s="45">
        <v>1123</v>
      </c>
      <c r="E63" s="22"/>
    </row>
    <row r="64" spans="1:5" x14ac:dyDescent="0.2">
      <c r="A64" s="27"/>
      <c r="B64" s="61"/>
      <c r="C64" s="45"/>
      <c r="E64" s="22"/>
    </row>
    <row r="65" spans="1:5" x14ac:dyDescent="0.2">
      <c r="A65" s="27" t="s">
        <v>26</v>
      </c>
      <c r="B65" s="61">
        <v>400720465</v>
      </c>
      <c r="C65" s="45">
        <v>305790300</v>
      </c>
      <c r="E65" s="22"/>
    </row>
    <row r="66" spans="1:5" x14ac:dyDescent="0.2">
      <c r="A66" s="27"/>
      <c r="B66" s="61"/>
      <c r="C66" s="45"/>
      <c r="E66" s="22"/>
    </row>
    <row r="67" spans="1:5" x14ac:dyDescent="0.2">
      <c r="A67" s="27" t="s">
        <v>27</v>
      </c>
      <c r="B67" s="61">
        <v>32910768</v>
      </c>
      <c r="C67" s="45">
        <v>34564491</v>
      </c>
      <c r="E67" s="22"/>
    </row>
    <row r="68" spans="1:5" x14ac:dyDescent="0.2">
      <c r="A68" s="27"/>
      <c r="B68" s="61"/>
      <c r="C68" s="45"/>
      <c r="E68" s="22"/>
    </row>
    <row r="69" spans="1:5" x14ac:dyDescent="0.2">
      <c r="A69" s="27" t="s">
        <v>28</v>
      </c>
      <c r="B69" s="61">
        <v>35669288</v>
      </c>
      <c r="C69" s="45">
        <v>27871504</v>
      </c>
      <c r="E69" s="22"/>
    </row>
    <row r="70" spans="1:5" x14ac:dyDescent="0.2">
      <c r="A70" s="27"/>
      <c r="B70" s="61"/>
      <c r="C70" s="45"/>
      <c r="E70" s="22"/>
    </row>
    <row r="71" spans="1:5" x14ac:dyDescent="0.2">
      <c r="A71" s="27" t="s">
        <v>29</v>
      </c>
      <c r="B71" s="61">
        <v>268895</v>
      </c>
      <c r="C71" s="45">
        <v>34668</v>
      </c>
      <c r="E71" s="22"/>
    </row>
    <row r="72" spans="1:5" x14ac:dyDescent="0.2">
      <c r="A72" s="27"/>
      <c r="B72" s="61"/>
      <c r="C72" s="45"/>
      <c r="E72" s="22"/>
    </row>
    <row r="73" spans="1:5" x14ac:dyDescent="0.2">
      <c r="A73" s="27" t="s">
        <v>86</v>
      </c>
      <c r="B73" s="61">
        <v>20066326</v>
      </c>
      <c r="C73" s="45">
        <v>17091525</v>
      </c>
      <c r="E73" s="22"/>
    </row>
    <row r="74" spans="1:5" x14ac:dyDescent="0.2">
      <c r="A74" s="27"/>
      <c r="B74" s="61"/>
      <c r="C74" s="45"/>
      <c r="E74" s="22"/>
    </row>
    <row r="75" spans="1:5" x14ac:dyDescent="0.2">
      <c r="A75" s="27" t="s">
        <v>30</v>
      </c>
      <c r="B75" s="61">
        <v>17514171</v>
      </c>
      <c r="C75" s="45">
        <v>5830158</v>
      </c>
      <c r="E75" s="22"/>
    </row>
    <row r="76" spans="1:5" x14ac:dyDescent="0.2">
      <c r="A76" s="27"/>
      <c r="B76" s="61"/>
      <c r="C76" s="45"/>
      <c r="E76" s="22"/>
    </row>
    <row r="77" spans="1:5" x14ac:dyDescent="0.2">
      <c r="A77" s="27" t="s">
        <v>31</v>
      </c>
      <c r="B77" s="61"/>
      <c r="C77" s="45"/>
      <c r="E77" s="22"/>
    </row>
    <row r="78" spans="1:5" x14ac:dyDescent="0.2">
      <c r="A78" s="27"/>
      <c r="B78" s="32"/>
      <c r="C78" s="33"/>
      <c r="E78" s="22"/>
    </row>
    <row r="79" spans="1:5" ht="13.5" thickBot="1" x14ac:dyDescent="0.25">
      <c r="A79" s="38" t="s">
        <v>32</v>
      </c>
      <c r="B79" s="46">
        <f>SUM(B57:B78)</f>
        <v>529977271</v>
      </c>
      <c r="C79" s="59">
        <f>SUM(C57:C78)</f>
        <v>412544126</v>
      </c>
      <c r="E79" s="22"/>
    </row>
    <row r="80" spans="1:5" ht="13.5" thickBot="1" x14ac:dyDescent="0.25">
      <c r="A80" s="29"/>
      <c r="B80" s="52"/>
      <c r="C80" s="54"/>
      <c r="E80" s="22"/>
    </row>
    <row r="81" spans="1:5" ht="13.5" thickBot="1" x14ac:dyDescent="0.25">
      <c r="A81" s="30" t="s">
        <v>33</v>
      </c>
      <c r="B81" s="52"/>
      <c r="C81" s="54"/>
      <c r="E81" s="22"/>
    </row>
    <row r="82" spans="1:5" ht="13.5" thickBot="1" x14ac:dyDescent="0.25">
      <c r="A82" s="31"/>
      <c r="B82" s="53"/>
      <c r="C82" s="55"/>
      <c r="E82" s="22"/>
    </row>
    <row r="83" spans="1:5" x14ac:dyDescent="0.2">
      <c r="A83" s="42" t="s">
        <v>34</v>
      </c>
      <c r="B83" s="36"/>
      <c r="C83" s="56"/>
      <c r="E83" s="22"/>
    </row>
    <row r="84" spans="1:5" x14ac:dyDescent="0.2">
      <c r="A84" s="27"/>
      <c r="B84" s="32"/>
      <c r="C84" s="33"/>
      <c r="E84" s="22"/>
    </row>
    <row r="85" spans="1:5" x14ac:dyDescent="0.2">
      <c r="A85" s="27" t="s">
        <v>35</v>
      </c>
      <c r="B85" s="62">
        <v>30110207</v>
      </c>
      <c r="C85" s="45">
        <v>30110207</v>
      </c>
      <c r="E85" s="22"/>
    </row>
    <row r="86" spans="1:5" x14ac:dyDescent="0.2">
      <c r="A86" s="27"/>
      <c r="B86" s="62"/>
      <c r="C86" s="45"/>
      <c r="E86" s="22"/>
    </row>
    <row r="87" spans="1:5" x14ac:dyDescent="0.2">
      <c r="A87" s="27" t="s">
        <v>36</v>
      </c>
      <c r="B87" s="62"/>
      <c r="C87" s="45"/>
      <c r="E87" s="22"/>
    </row>
    <row r="88" spans="1:5" x14ac:dyDescent="0.2">
      <c r="A88" s="27"/>
      <c r="B88" s="62"/>
      <c r="C88" s="45"/>
      <c r="E88" s="22"/>
    </row>
    <row r="89" spans="1:5" x14ac:dyDescent="0.2">
      <c r="A89" s="27" t="s">
        <v>37</v>
      </c>
      <c r="B89" s="62">
        <v>30110207</v>
      </c>
      <c r="C89" s="45">
        <v>30110207</v>
      </c>
      <c r="E89" s="22"/>
    </row>
    <row r="90" spans="1:5" x14ac:dyDescent="0.2">
      <c r="A90" s="27"/>
      <c r="B90" s="62"/>
      <c r="C90" s="45"/>
      <c r="E90" s="22"/>
    </row>
    <row r="91" spans="1:5" x14ac:dyDescent="0.2">
      <c r="A91" s="27" t="s">
        <v>38</v>
      </c>
      <c r="B91" s="62"/>
      <c r="C91" s="45"/>
      <c r="E91" s="22"/>
    </row>
    <row r="92" spans="1:5" x14ac:dyDescent="0.2">
      <c r="A92" s="27"/>
      <c r="B92" s="62"/>
      <c r="C92" s="45"/>
      <c r="E92" s="22"/>
    </row>
    <row r="93" spans="1:5" x14ac:dyDescent="0.2">
      <c r="A93" s="27" t="s">
        <v>39</v>
      </c>
      <c r="B93" s="62">
        <v>2025632</v>
      </c>
      <c r="C93" s="45">
        <v>2025632</v>
      </c>
      <c r="E93" s="22"/>
    </row>
    <row r="94" spans="1:5" x14ac:dyDescent="0.2">
      <c r="A94" s="27"/>
      <c r="B94" s="62"/>
      <c r="C94" s="45"/>
      <c r="E94" s="22"/>
    </row>
    <row r="95" spans="1:5" x14ac:dyDescent="0.2">
      <c r="A95" s="27" t="s">
        <v>40</v>
      </c>
      <c r="B95" s="62"/>
      <c r="C95" s="45"/>
      <c r="E95" s="22"/>
    </row>
    <row r="96" spans="1:5" x14ac:dyDescent="0.2">
      <c r="A96" s="27"/>
      <c r="B96" s="62"/>
      <c r="C96" s="45"/>
      <c r="E96" s="22"/>
    </row>
    <row r="97" spans="1:5" x14ac:dyDescent="0.2">
      <c r="A97" s="27" t="s">
        <v>90</v>
      </c>
      <c r="B97" s="62"/>
      <c r="C97" s="45"/>
      <c r="E97" s="22"/>
    </row>
    <row r="98" spans="1:5" x14ac:dyDescent="0.2">
      <c r="A98" s="27"/>
      <c r="B98" s="62"/>
      <c r="C98" s="45"/>
      <c r="E98" s="22"/>
    </row>
    <row r="99" spans="1:5" x14ac:dyDescent="0.2">
      <c r="A99" s="27" t="s">
        <v>41</v>
      </c>
      <c r="B99" s="62">
        <v>8234923</v>
      </c>
      <c r="C99" s="45">
        <v>6650265</v>
      </c>
      <c r="E99" s="22"/>
    </row>
    <row r="100" spans="1:5" x14ac:dyDescent="0.2">
      <c r="A100" s="28"/>
      <c r="B100" s="62"/>
      <c r="C100" s="45"/>
      <c r="E100" s="22"/>
    </row>
    <row r="101" spans="1:5" x14ac:dyDescent="0.2">
      <c r="A101" s="27" t="s">
        <v>42</v>
      </c>
      <c r="B101" s="62">
        <v>-51653</v>
      </c>
      <c r="C101" s="45">
        <v>-114258</v>
      </c>
      <c r="E101" s="22"/>
    </row>
    <row r="102" spans="1:5" x14ac:dyDescent="0.2">
      <c r="A102" s="28"/>
      <c r="B102" s="62"/>
      <c r="C102" s="45"/>
      <c r="E102" s="22"/>
    </row>
    <row r="103" spans="1:5" x14ac:dyDescent="0.2">
      <c r="A103" s="27" t="s">
        <v>43</v>
      </c>
      <c r="B103" s="62">
        <v>18225006</v>
      </c>
      <c r="C103" s="45">
        <v>9117586</v>
      </c>
      <c r="E103" s="22"/>
    </row>
    <row r="104" spans="1:5" x14ac:dyDescent="0.2">
      <c r="A104" s="28"/>
      <c r="B104" s="34"/>
      <c r="C104" s="45"/>
      <c r="E104" s="22"/>
    </row>
    <row r="105" spans="1:5" ht="13.5" thickBot="1" x14ac:dyDescent="0.25">
      <c r="A105" s="41" t="s">
        <v>44</v>
      </c>
      <c r="B105" s="32">
        <f>B85+SUM(B93:B104)</f>
        <v>58544115</v>
      </c>
      <c r="C105" s="33">
        <f>C85+SUM(C93:C103)</f>
        <v>47789432</v>
      </c>
      <c r="E105" s="22"/>
    </row>
    <row r="106" spans="1:5" ht="13.5" thickBot="1" x14ac:dyDescent="0.25">
      <c r="A106" s="39"/>
      <c r="B106" s="37"/>
      <c r="C106" s="37"/>
      <c r="E106" s="22"/>
    </row>
    <row r="107" spans="1:5" ht="13.5" thickBot="1" x14ac:dyDescent="0.25">
      <c r="A107" s="40" t="s">
        <v>45</v>
      </c>
      <c r="B107" s="37">
        <f>B79+B81+B105</f>
        <v>588521386</v>
      </c>
      <c r="C107" s="37">
        <f>C79+C81+C105</f>
        <v>460333558</v>
      </c>
      <c r="E107" s="22"/>
    </row>
    <row r="108" spans="1:5" ht="15" x14ac:dyDescent="0.2">
      <c r="A108" s="16"/>
      <c r="B108" s="8"/>
      <c r="C108" s="8"/>
    </row>
    <row r="109" spans="1:5" x14ac:dyDescent="0.2">
      <c r="A109" s="67" t="s">
        <v>94</v>
      </c>
      <c r="B109" s="69" t="s">
        <v>95</v>
      </c>
      <c r="C109" s="8"/>
    </row>
    <row r="110" spans="1:5" x14ac:dyDescent="0.2">
      <c r="A110" s="63"/>
      <c r="B110" s="63"/>
      <c r="C110" s="9"/>
    </row>
    <row r="111" spans="1:5" x14ac:dyDescent="0.2">
      <c r="A111" s="67" t="s">
        <v>96</v>
      </c>
      <c r="B111" s="68" t="s">
        <v>97</v>
      </c>
      <c r="C111" s="9"/>
    </row>
    <row r="112" spans="1:5" x14ac:dyDescent="0.2">
      <c r="A112" s="1"/>
      <c r="B112" s="3"/>
      <c r="C112" s="3"/>
    </row>
    <row r="113" spans="1:3" x14ac:dyDescent="0.2">
      <c r="A113" s="1"/>
      <c r="B113" s="3"/>
      <c r="C113" s="3"/>
    </row>
    <row r="114" spans="1:3" x14ac:dyDescent="0.2">
      <c r="A114" s="1"/>
      <c r="B114" s="3"/>
      <c r="C114" s="3"/>
    </row>
    <row r="115" spans="1:3" x14ac:dyDescent="0.2">
      <c r="A115" s="1"/>
      <c r="B115" s="3"/>
      <c r="C115" s="3"/>
    </row>
    <row r="116" spans="1:3" x14ac:dyDescent="0.2">
      <c r="A116" s="1"/>
      <c r="B116" s="3"/>
      <c r="C116" s="3"/>
    </row>
  </sheetData>
  <mergeCells count="7">
    <mergeCell ref="B1:C1"/>
    <mergeCell ref="B4:C4"/>
    <mergeCell ref="A15:C15"/>
    <mergeCell ref="A11:C11"/>
    <mergeCell ref="A12:C12"/>
    <mergeCell ref="A13:C13"/>
    <mergeCell ref="A14:C14"/>
  </mergeCells>
  <phoneticPr fontId="16" type="noConversion"/>
  <pageMargins left="0.75" right="0.75" top="0.62" bottom="0.47" header="0.2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selection activeCell="J56" sqref="J56"/>
    </sheetView>
  </sheetViews>
  <sheetFormatPr defaultRowHeight="12.75" x14ac:dyDescent="0.2"/>
  <cols>
    <col min="1" max="1" width="59.7109375" style="13" customWidth="1"/>
    <col min="2" max="7" width="12.85546875" customWidth="1"/>
  </cols>
  <sheetData>
    <row r="1" spans="1:8" s="63" customFormat="1" x14ac:dyDescent="0.2">
      <c r="A1" s="13"/>
      <c r="F1" s="85" t="s">
        <v>87</v>
      </c>
      <c r="G1" s="86"/>
    </row>
    <row r="2" spans="1:8" x14ac:dyDescent="0.2">
      <c r="A2" s="10"/>
    </row>
    <row r="3" spans="1:8" s="63" customFormat="1" ht="15.75" x14ac:dyDescent="0.2">
      <c r="A3" s="64"/>
      <c r="C3" s="81"/>
      <c r="D3" s="87" t="s">
        <v>98</v>
      </c>
      <c r="E3" s="87"/>
      <c r="F3" s="87"/>
      <c r="G3" s="87"/>
    </row>
    <row r="4" spans="1:8" s="63" customFormat="1" ht="15.75" x14ac:dyDescent="0.2">
      <c r="A4" s="64"/>
      <c r="B4" s="72"/>
    </row>
    <row r="5" spans="1:8" s="63" customFormat="1" ht="15.75" x14ac:dyDescent="0.2">
      <c r="A5" s="64"/>
      <c r="B5" s="72"/>
    </row>
    <row r="6" spans="1:8" ht="15.75" x14ac:dyDescent="0.2">
      <c r="A6" s="92" t="s">
        <v>82</v>
      </c>
      <c r="B6" s="92"/>
      <c r="C6" s="92"/>
      <c r="D6" s="92"/>
      <c r="E6" s="92"/>
      <c r="F6" s="92"/>
      <c r="G6" s="92"/>
    </row>
    <row r="7" spans="1:8" ht="15.75" x14ac:dyDescent="0.2">
      <c r="A7" s="93" t="s">
        <v>2</v>
      </c>
      <c r="B7" s="93"/>
      <c r="C7" s="93"/>
      <c r="D7" s="93"/>
      <c r="E7" s="93"/>
      <c r="F7" s="93"/>
      <c r="G7" s="93"/>
    </row>
    <row r="8" spans="1:8" x14ac:dyDescent="0.2">
      <c r="A8" s="91" t="s">
        <v>3</v>
      </c>
      <c r="B8" s="91"/>
      <c r="C8" s="91"/>
      <c r="D8" s="91"/>
      <c r="E8" s="91"/>
      <c r="F8" s="91"/>
      <c r="G8" s="91"/>
    </row>
    <row r="9" spans="1:8" ht="15.75" x14ac:dyDescent="0.2">
      <c r="A9" s="88" t="s">
        <v>92</v>
      </c>
      <c r="B9" s="88"/>
      <c r="C9" s="88"/>
      <c r="D9" s="88"/>
      <c r="E9" s="88"/>
      <c r="F9" s="88"/>
      <c r="G9" s="88"/>
    </row>
    <row r="10" spans="1:8" s="63" customFormat="1" ht="15.75" x14ac:dyDescent="0.2">
      <c r="A10" s="88" t="s">
        <v>91</v>
      </c>
      <c r="B10" s="88"/>
      <c r="C10" s="88"/>
      <c r="D10" s="88"/>
      <c r="E10" s="88"/>
      <c r="F10" s="88"/>
      <c r="G10" s="88"/>
    </row>
    <row r="11" spans="1:8" ht="13.5" thickBot="1" x14ac:dyDescent="0.25">
      <c r="A11" s="10"/>
      <c r="G11" s="7" t="s">
        <v>4</v>
      </c>
    </row>
    <row r="12" spans="1:8" ht="39" thickBot="1" x14ac:dyDescent="0.25">
      <c r="A12" s="21" t="s">
        <v>5</v>
      </c>
      <c r="B12" s="82" t="s">
        <v>101</v>
      </c>
      <c r="C12" s="82" t="s">
        <v>102</v>
      </c>
      <c r="D12" s="83" t="s">
        <v>103</v>
      </c>
      <c r="E12" s="82" t="s">
        <v>99</v>
      </c>
      <c r="F12" s="82" t="s">
        <v>100</v>
      </c>
      <c r="G12" s="84" t="s">
        <v>104</v>
      </c>
    </row>
    <row r="13" spans="1:8" ht="14.25" x14ac:dyDescent="0.2">
      <c r="A13" s="24" t="s">
        <v>46</v>
      </c>
      <c r="B13" s="70">
        <f>SUM(B14:B19)</f>
        <v>7052142</v>
      </c>
      <c r="C13" s="73">
        <f>SUM(C14:C19)</f>
        <v>19378732</v>
      </c>
      <c r="D13" s="73">
        <f t="shared" ref="D13:G13" si="0">SUM(D14:D19)</f>
        <v>66598090</v>
      </c>
      <c r="E13" s="73">
        <f t="shared" si="0"/>
        <v>5645770</v>
      </c>
      <c r="F13" s="73">
        <f t="shared" si="0"/>
        <v>14798461</v>
      </c>
      <c r="G13" s="73">
        <f t="shared" si="0"/>
        <v>49453471</v>
      </c>
      <c r="H13" s="22"/>
    </row>
    <row r="14" spans="1:8" x14ac:dyDescent="0.2">
      <c r="A14" s="58" t="s">
        <v>47</v>
      </c>
      <c r="B14" s="26">
        <v>8589</v>
      </c>
      <c r="C14" s="74">
        <v>18763</v>
      </c>
      <c r="D14" s="74">
        <v>138746</v>
      </c>
      <c r="E14" s="74">
        <v>17676</v>
      </c>
      <c r="F14" s="74">
        <v>31219</v>
      </c>
      <c r="G14" s="74">
        <v>117605</v>
      </c>
      <c r="H14" s="22"/>
    </row>
    <row r="15" spans="1:8" x14ac:dyDescent="0.2">
      <c r="A15" s="58" t="s">
        <v>48</v>
      </c>
      <c r="B15" s="26"/>
      <c r="C15" s="74"/>
      <c r="D15" s="74"/>
      <c r="E15" s="74"/>
      <c r="F15" s="74"/>
      <c r="G15" s="74"/>
      <c r="H15" s="22"/>
    </row>
    <row r="16" spans="1:8" x14ac:dyDescent="0.2">
      <c r="A16" s="58" t="s">
        <v>49</v>
      </c>
      <c r="B16" s="26">
        <v>6946804</v>
      </c>
      <c r="C16" s="74">
        <v>19071740</v>
      </c>
      <c r="D16" s="74">
        <v>65310804</v>
      </c>
      <c r="E16" s="74">
        <v>5590079</v>
      </c>
      <c r="F16" s="74">
        <v>14662166</v>
      </c>
      <c r="G16" s="74">
        <v>48851827</v>
      </c>
      <c r="H16" s="22"/>
    </row>
    <row r="17" spans="1:8" x14ac:dyDescent="0.2">
      <c r="A17" s="58" t="s">
        <v>50</v>
      </c>
      <c r="B17" s="26">
        <v>96749</v>
      </c>
      <c r="C17" s="74">
        <v>288002</v>
      </c>
      <c r="D17" s="74">
        <v>1136768</v>
      </c>
      <c r="E17" s="74">
        <v>35993</v>
      </c>
      <c r="F17" s="74">
        <v>102771</v>
      </c>
      <c r="G17" s="74">
        <v>472713</v>
      </c>
      <c r="H17" s="22"/>
    </row>
    <row r="18" spans="1:8" x14ac:dyDescent="0.2">
      <c r="A18" s="58" t="s">
        <v>51</v>
      </c>
      <c r="B18" s="26"/>
      <c r="C18" s="74">
        <v>227</v>
      </c>
      <c r="D18" s="74">
        <v>11772</v>
      </c>
      <c r="E18" s="74">
        <v>2022</v>
      </c>
      <c r="F18" s="74">
        <v>2305</v>
      </c>
      <c r="G18" s="74">
        <v>11326</v>
      </c>
      <c r="H18" s="22"/>
    </row>
    <row r="19" spans="1:8" x14ac:dyDescent="0.2">
      <c r="A19" s="58" t="s">
        <v>52</v>
      </c>
      <c r="B19" s="19"/>
      <c r="C19" s="75"/>
      <c r="D19" s="75"/>
      <c r="E19" s="75"/>
      <c r="F19" s="75"/>
      <c r="G19" s="75"/>
      <c r="H19" s="22"/>
    </row>
    <row r="20" spans="1:8" ht="14.25" x14ac:dyDescent="0.2">
      <c r="A20" s="11" t="s">
        <v>53</v>
      </c>
      <c r="B20" s="20">
        <f>SUM(B21:B26)</f>
        <v>2742255</v>
      </c>
      <c r="C20" s="76">
        <f>SUM(C21:C26)</f>
        <v>7944338</v>
      </c>
      <c r="D20" s="76">
        <f t="shared" ref="D20:G20" si="1">SUM(D21:D26)</f>
        <v>28696988</v>
      </c>
      <c r="E20" s="76">
        <f t="shared" si="1"/>
        <v>2479344</v>
      </c>
      <c r="F20" s="76">
        <f t="shared" si="1"/>
        <v>6336139</v>
      </c>
      <c r="G20" s="76">
        <f t="shared" si="1"/>
        <v>23153862</v>
      </c>
      <c r="H20" s="22"/>
    </row>
    <row r="21" spans="1:8" x14ac:dyDescent="0.2">
      <c r="A21" s="58" t="s">
        <v>54</v>
      </c>
      <c r="B21" s="26">
        <v>1881009</v>
      </c>
      <c r="C21" s="74">
        <v>5523225</v>
      </c>
      <c r="D21" s="74">
        <v>20315272</v>
      </c>
      <c r="E21" s="74">
        <v>1730281</v>
      </c>
      <c r="F21" s="74">
        <v>4230160</v>
      </c>
      <c r="G21" s="74">
        <v>15371520</v>
      </c>
      <c r="H21" s="22"/>
    </row>
    <row r="22" spans="1:8" x14ac:dyDescent="0.2">
      <c r="A22" s="58" t="s">
        <v>81</v>
      </c>
      <c r="B22" s="26">
        <v>25399</v>
      </c>
      <c r="C22" s="74">
        <v>65651</v>
      </c>
      <c r="D22" s="74">
        <v>599467</v>
      </c>
      <c r="E22" s="74">
        <v>142895</v>
      </c>
      <c r="F22" s="74">
        <v>425091</v>
      </c>
      <c r="G22" s="74">
        <v>467589</v>
      </c>
      <c r="H22" s="22"/>
    </row>
    <row r="23" spans="1:8" x14ac:dyDescent="0.2">
      <c r="A23" s="58" t="s">
        <v>55</v>
      </c>
      <c r="B23" s="26">
        <v>164847</v>
      </c>
      <c r="C23" s="74">
        <v>389529</v>
      </c>
      <c r="D23" s="74">
        <v>591695</v>
      </c>
      <c r="E23" s="74">
        <v>15428</v>
      </c>
      <c r="F23" s="74">
        <v>-57861</v>
      </c>
      <c r="G23" s="74">
        <v>151430</v>
      </c>
      <c r="H23" s="22"/>
    </row>
    <row r="24" spans="1:8" x14ac:dyDescent="0.2">
      <c r="A24" s="58" t="s">
        <v>56</v>
      </c>
      <c r="B24" s="26">
        <v>248794</v>
      </c>
      <c r="C24" s="74">
        <v>745931</v>
      </c>
      <c r="D24" s="74">
        <v>2997685</v>
      </c>
      <c r="E24" s="74">
        <v>276299</v>
      </c>
      <c r="F24" s="74">
        <v>789736</v>
      </c>
      <c r="G24" s="74">
        <v>3248327</v>
      </c>
      <c r="H24" s="22"/>
    </row>
    <row r="25" spans="1:8" x14ac:dyDescent="0.2">
      <c r="A25" s="58" t="s">
        <v>57</v>
      </c>
      <c r="B25" s="26">
        <v>304109</v>
      </c>
      <c r="C25" s="74">
        <v>864516</v>
      </c>
      <c r="D25" s="74">
        <v>2746103</v>
      </c>
      <c r="E25" s="74">
        <v>215208</v>
      </c>
      <c r="F25" s="74">
        <v>650544</v>
      </c>
      <c r="G25" s="74">
        <v>2717540</v>
      </c>
      <c r="H25" s="22"/>
    </row>
    <row r="26" spans="1:8" x14ac:dyDescent="0.2">
      <c r="A26" s="58" t="s">
        <v>58</v>
      </c>
      <c r="B26" s="26">
        <v>118097</v>
      </c>
      <c r="C26" s="74">
        <v>355486</v>
      </c>
      <c r="D26" s="74">
        <v>1446766</v>
      </c>
      <c r="E26" s="74">
        <v>99233</v>
      </c>
      <c r="F26" s="74">
        <v>298469</v>
      </c>
      <c r="G26" s="74">
        <v>1197456</v>
      </c>
      <c r="H26" s="22"/>
    </row>
    <row r="27" spans="1:8" ht="28.5" x14ac:dyDescent="0.2">
      <c r="A27" s="11" t="s">
        <v>59</v>
      </c>
      <c r="B27" s="20">
        <f>B13-B20</f>
        <v>4309887</v>
      </c>
      <c r="C27" s="76">
        <f>C13-C20</f>
        <v>11434394</v>
      </c>
      <c r="D27" s="76">
        <f t="shared" ref="D27:G27" si="2">D13-D20</f>
        <v>37901102</v>
      </c>
      <c r="E27" s="76">
        <f t="shared" si="2"/>
        <v>3166426</v>
      </c>
      <c r="F27" s="76">
        <f t="shared" si="2"/>
        <v>8462322</v>
      </c>
      <c r="G27" s="76">
        <f t="shared" si="2"/>
        <v>26299609</v>
      </c>
      <c r="H27" s="22"/>
    </row>
    <row r="28" spans="1:8" x14ac:dyDescent="0.2">
      <c r="A28" s="12" t="s">
        <v>60</v>
      </c>
      <c r="B28" s="23">
        <v>525839</v>
      </c>
      <c r="C28" s="77">
        <v>1719209</v>
      </c>
      <c r="D28" s="77">
        <v>8111790</v>
      </c>
      <c r="E28" s="77">
        <v>583215</v>
      </c>
      <c r="F28" s="77">
        <v>1109709</v>
      </c>
      <c r="G28" s="77">
        <v>4159766</v>
      </c>
      <c r="H28" s="22"/>
    </row>
    <row r="29" spans="1:8" ht="14.25" x14ac:dyDescent="0.2">
      <c r="A29" s="11" t="s">
        <v>61</v>
      </c>
      <c r="B29" s="20">
        <f>B27-B28</f>
        <v>3784048</v>
      </c>
      <c r="C29" s="76">
        <f>C27-C28</f>
        <v>9715185</v>
      </c>
      <c r="D29" s="76">
        <f t="shared" ref="D29:G29" si="3">D27-D28</f>
        <v>29789312</v>
      </c>
      <c r="E29" s="76">
        <f t="shared" si="3"/>
        <v>2583211</v>
      </c>
      <c r="F29" s="76">
        <f t="shared" si="3"/>
        <v>7352613</v>
      </c>
      <c r="G29" s="76">
        <f t="shared" si="3"/>
        <v>22139843</v>
      </c>
      <c r="H29" s="22"/>
    </row>
    <row r="30" spans="1:8" x14ac:dyDescent="0.2">
      <c r="A30" s="58" t="s">
        <v>62</v>
      </c>
      <c r="B30" s="19"/>
      <c r="C30" s="75"/>
      <c r="D30" s="75"/>
      <c r="E30" s="75"/>
      <c r="F30" s="75"/>
      <c r="G30" s="75"/>
      <c r="H30" s="22"/>
    </row>
    <row r="31" spans="1:8" x14ac:dyDescent="0.2">
      <c r="A31" s="58" t="s">
        <v>63</v>
      </c>
      <c r="B31" s="19">
        <v>952280</v>
      </c>
      <c r="C31" s="75">
        <v>2700651</v>
      </c>
      <c r="D31" s="75">
        <v>11588860</v>
      </c>
      <c r="E31" s="75">
        <v>642609</v>
      </c>
      <c r="F31" s="75">
        <v>2412799</v>
      </c>
      <c r="G31" s="75">
        <v>8860264</v>
      </c>
      <c r="H31" s="22"/>
    </row>
    <row r="32" spans="1:8" x14ac:dyDescent="0.2">
      <c r="A32" s="58" t="s">
        <v>64</v>
      </c>
      <c r="B32" s="19">
        <v>292362</v>
      </c>
      <c r="C32" s="75">
        <v>740540</v>
      </c>
      <c r="D32" s="75">
        <v>2031726</v>
      </c>
      <c r="E32" s="75">
        <v>16377</v>
      </c>
      <c r="F32" s="75">
        <v>322192</v>
      </c>
      <c r="G32" s="75">
        <v>1024288</v>
      </c>
      <c r="H32" s="22"/>
    </row>
    <row r="33" spans="1:8" ht="25.5" x14ac:dyDescent="0.2">
      <c r="A33" s="12" t="s">
        <v>65</v>
      </c>
      <c r="B33" s="19"/>
      <c r="C33" s="75"/>
      <c r="D33" s="75">
        <v>-290</v>
      </c>
      <c r="E33" s="75"/>
      <c r="F33" s="75">
        <v>1857</v>
      </c>
      <c r="G33" s="75">
        <v>-22061</v>
      </c>
      <c r="H33" s="22"/>
    </row>
    <row r="34" spans="1:8" x14ac:dyDescent="0.2">
      <c r="A34" s="12" t="s">
        <v>66</v>
      </c>
      <c r="B34" s="19">
        <v>224877</v>
      </c>
      <c r="C34" s="75">
        <v>636476</v>
      </c>
      <c r="D34" s="75">
        <v>2149944</v>
      </c>
      <c r="E34" s="75">
        <v>402200</v>
      </c>
      <c r="F34" s="75">
        <v>897508</v>
      </c>
      <c r="G34" s="75">
        <v>3591141</v>
      </c>
      <c r="H34" s="22"/>
    </row>
    <row r="35" spans="1:8" x14ac:dyDescent="0.2">
      <c r="A35" s="12" t="s">
        <v>67</v>
      </c>
      <c r="B35" s="19"/>
      <c r="C35" s="75"/>
      <c r="D35" s="75"/>
      <c r="E35" s="75"/>
      <c r="F35" s="75"/>
      <c r="G35" s="75"/>
      <c r="H35" s="22"/>
    </row>
    <row r="36" spans="1:8" x14ac:dyDescent="0.2">
      <c r="A36" s="58" t="s">
        <v>68</v>
      </c>
      <c r="B36" s="19">
        <v>1565800</v>
      </c>
      <c r="C36" s="75">
        <v>1957199</v>
      </c>
      <c r="D36" s="75">
        <v>4312415</v>
      </c>
      <c r="E36" s="75">
        <v>-1136209</v>
      </c>
      <c r="F36" s="75">
        <v>-958727</v>
      </c>
      <c r="G36" s="75">
        <v>234610</v>
      </c>
      <c r="H36" s="22"/>
    </row>
    <row r="37" spans="1:8" ht="25.5" x14ac:dyDescent="0.2">
      <c r="A37" s="58" t="s">
        <v>69</v>
      </c>
      <c r="B37" s="65">
        <f>B30+B31-B32+B33+B34+B35+B36</f>
        <v>2450595</v>
      </c>
      <c r="C37" s="78">
        <f>C30+C31-C32+C33+C34+C35+C36</f>
        <v>4553786</v>
      </c>
      <c r="D37" s="78">
        <f t="shared" ref="D37:G37" si="4">D30+D31-D32+D33+D34+D35+D36</f>
        <v>16019203</v>
      </c>
      <c r="E37" s="78">
        <f t="shared" si="4"/>
        <v>-107777</v>
      </c>
      <c r="F37" s="78">
        <f t="shared" si="4"/>
        <v>2031245</v>
      </c>
      <c r="G37" s="78">
        <f t="shared" si="4"/>
        <v>11639666</v>
      </c>
      <c r="H37" s="22"/>
    </row>
    <row r="38" spans="1:8" ht="14.25" x14ac:dyDescent="0.2">
      <c r="A38" s="11" t="s">
        <v>70</v>
      </c>
      <c r="B38" s="65">
        <v>2666825</v>
      </c>
      <c r="C38" s="78">
        <v>7208092</v>
      </c>
      <c r="D38" s="78">
        <v>26347622</v>
      </c>
      <c r="E38" s="78">
        <v>2017008</v>
      </c>
      <c r="F38" s="78">
        <v>5303407</v>
      </c>
      <c r="G38" s="78">
        <v>20455543</v>
      </c>
      <c r="H38" s="22"/>
    </row>
    <row r="39" spans="1:8" x14ac:dyDescent="0.2">
      <c r="A39" s="58" t="s">
        <v>36</v>
      </c>
      <c r="B39" s="65"/>
      <c r="C39" s="78"/>
      <c r="D39" s="78"/>
      <c r="E39" s="78"/>
      <c r="F39" s="78"/>
      <c r="G39" s="78"/>
      <c r="H39" s="22"/>
    </row>
    <row r="40" spans="1:8" x14ac:dyDescent="0.2">
      <c r="A40" s="58" t="s">
        <v>84</v>
      </c>
      <c r="B40" s="66">
        <v>1286112</v>
      </c>
      <c r="C40" s="79">
        <v>3844418</v>
      </c>
      <c r="D40" s="79">
        <v>15292339</v>
      </c>
      <c r="E40" s="79">
        <v>502512</v>
      </c>
      <c r="F40" s="79">
        <v>2279584</v>
      </c>
      <c r="G40" s="79">
        <v>11915845</v>
      </c>
      <c r="H40" s="22"/>
    </row>
    <row r="41" spans="1:8" x14ac:dyDescent="0.2">
      <c r="A41" s="58" t="s">
        <v>71</v>
      </c>
      <c r="B41" s="66">
        <v>225774</v>
      </c>
      <c r="C41" s="79">
        <v>665723</v>
      </c>
      <c r="D41" s="79">
        <v>2629273</v>
      </c>
      <c r="E41" s="79">
        <v>189568</v>
      </c>
      <c r="F41" s="79">
        <v>560428</v>
      </c>
      <c r="G41" s="79">
        <v>1920578</v>
      </c>
      <c r="H41" s="22"/>
    </row>
    <row r="42" spans="1:8" ht="25.5" x14ac:dyDescent="0.2">
      <c r="A42" s="58" t="s">
        <v>72</v>
      </c>
      <c r="B42" s="66">
        <v>222559</v>
      </c>
      <c r="C42" s="79">
        <v>421566</v>
      </c>
      <c r="D42" s="79">
        <v>1114106</v>
      </c>
      <c r="E42" s="79">
        <v>111283</v>
      </c>
      <c r="F42" s="79">
        <v>237449</v>
      </c>
      <c r="G42" s="79">
        <v>733530</v>
      </c>
      <c r="H42" s="22"/>
    </row>
    <row r="43" spans="1:8" x14ac:dyDescent="0.2">
      <c r="A43" s="58" t="s">
        <v>73</v>
      </c>
      <c r="B43" s="66">
        <v>805554</v>
      </c>
      <c r="C43" s="79">
        <v>1290375</v>
      </c>
      <c r="D43" s="79">
        <v>2668111</v>
      </c>
      <c r="E43" s="79">
        <v>-874936</v>
      </c>
      <c r="F43" s="79">
        <v>-712848</v>
      </c>
      <c r="G43" s="79">
        <v>473621</v>
      </c>
      <c r="H43" s="22"/>
    </row>
    <row r="44" spans="1:8" ht="14.25" x14ac:dyDescent="0.2">
      <c r="A44" s="11" t="s">
        <v>74</v>
      </c>
      <c r="B44" s="65">
        <f>B29+B37-B38-B43</f>
        <v>2762264</v>
      </c>
      <c r="C44" s="78">
        <f>C29+C37-C38-C43</f>
        <v>5770504</v>
      </c>
      <c r="D44" s="78">
        <f t="shared" ref="D44" si="5">D29+D37-D38-D43</f>
        <v>16792782</v>
      </c>
      <c r="E44" s="78">
        <f t="shared" ref="E44" si="6">E29+E37-E38-E43</f>
        <v>1333362</v>
      </c>
      <c r="F44" s="78">
        <f t="shared" ref="F44" si="7">F29+F37-F38-F43</f>
        <v>4793299</v>
      </c>
      <c r="G44" s="78">
        <f t="shared" ref="G44" si="8">G29+G37-G38-G43</f>
        <v>12850345</v>
      </c>
      <c r="H44" s="22"/>
    </row>
    <row r="45" spans="1:8" x14ac:dyDescent="0.2">
      <c r="A45" s="58" t="s">
        <v>75</v>
      </c>
      <c r="B45" s="23">
        <v>25116</v>
      </c>
      <c r="C45" s="77">
        <v>25215</v>
      </c>
      <c r="D45" s="77">
        <v>25215</v>
      </c>
      <c r="E45" s="77"/>
      <c r="F45" s="77"/>
      <c r="G45" s="77"/>
      <c r="H45" s="22"/>
    </row>
    <row r="46" spans="1:8" ht="14.25" x14ac:dyDescent="0.2">
      <c r="A46" s="11" t="s">
        <v>76</v>
      </c>
      <c r="B46" s="65">
        <f>B44-B45</f>
        <v>2737148</v>
      </c>
      <c r="C46" s="78">
        <f>C44-C45</f>
        <v>5745289</v>
      </c>
      <c r="D46" s="78">
        <f t="shared" ref="D46:G46" si="9">D44-D45</f>
        <v>16767567</v>
      </c>
      <c r="E46" s="78">
        <f t="shared" si="9"/>
        <v>1333362</v>
      </c>
      <c r="F46" s="78">
        <f t="shared" si="9"/>
        <v>4793299</v>
      </c>
      <c r="G46" s="78">
        <f t="shared" si="9"/>
        <v>12850345</v>
      </c>
      <c r="H46" s="22"/>
    </row>
    <row r="47" spans="1:8" x14ac:dyDescent="0.2">
      <c r="A47" s="58" t="s">
        <v>77</v>
      </c>
      <c r="B47" s="66">
        <v>882546</v>
      </c>
      <c r="C47" s="79">
        <v>1560143</v>
      </c>
      <c r="D47" s="79">
        <v>4073223</v>
      </c>
      <c r="E47" s="79">
        <v>592954</v>
      </c>
      <c r="F47" s="79">
        <v>1294471</v>
      </c>
      <c r="G47" s="79">
        <v>3230754</v>
      </c>
      <c r="H47" s="22"/>
    </row>
    <row r="48" spans="1:8" x14ac:dyDescent="0.2">
      <c r="A48" s="58" t="s">
        <v>78</v>
      </c>
      <c r="B48" s="20">
        <f>B46-B47</f>
        <v>1854602</v>
      </c>
      <c r="C48" s="76">
        <f>C46-C47</f>
        <v>4185146</v>
      </c>
      <c r="D48" s="76">
        <f t="shared" ref="D48:G48" si="10">D46-D47</f>
        <v>12694344</v>
      </c>
      <c r="E48" s="76">
        <f t="shared" si="10"/>
        <v>740408</v>
      </c>
      <c r="F48" s="76">
        <f t="shared" si="10"/>
        <v>3498828</v>
      </c>
      <c r="G48" s="76">
        <f t="shared" si="10"/>
        <v>9619591</v>
      </c>
      <c r="H48" s="22"/>
    </row>
    <row r="49" spans="1:8" ht="25.5" x14ac:dyDescent="0.2">
      <c r="A49" s="58" t="s">
        <v>85</v>
      </c>
      <c r="B49" s="65">
        <v>919490</v>
      </c>
      <c r="C49" s="78">
        <v>919490</v>
      </c>
      <c r="D49" s="78">
        <v>1767155</v>
      </c>
      <c r="E49" s="78">
        <v>-201388</v>
      </c>
      <c r="F49" s="78">
        <v>-208124</v>
      </c>
      <c r="G49" s="78"/>
      <c r="H49" s="22"/>
    </row>
    <row r="50" spans="1:8" x14ac:dyDescent="0.2">
      <c r="A50" s="58" t="s">
        <v>33</v>
      </c>
      <c r="B50" s="20"/>
      <c r="C50" s="76"/>
      <c r="D50" s="76"/>
      <c r="E50" s="76"/>
      <c r="F50" s="76"/>
      <c r="G50" s="76"/>
      <c r="H50" s="22"/>
    </row>
    <row r="51" spans="1:8" ht="13.5" thickBot="1" x14ac:dyDescent="0.25">
      <c r="A51" s="18" t="s">
        <v>79</v>
      </c>
      <c r="B51" s="71">
        <f>B48+B49-B50</f>
        <v>2774092</v>
      </c>
      <c r="C51" s="80">
        <f>C48+C49-C50</f>
        <v>5104636</v>
      </c>
      <c r="D51" s="80">
        <f t="shared" ref="D51:G51" si="11">D48+D49-D50</f>
        <v>14461499</v>
      </c>
      <c r="E51" s="80">
        <f t="shared" si="11"/>
        <v>539020</v>
      </c>
      <c r="F51" s="80">
        <f t="shared" si="11"/>
        <v>3290704</v>
      </c>
      <c r="G51" s="80">
        <f t="shared" si="11"/>
        <v>9619591</v>
      </c>
      <c r="H51" s="22"/>
    </row>
    <row r="52" spans="1:8" x14ac:dyDescent="0.2">
      <c r="A52" s="10"/>
    </row>
    <row r="53" spans="1:8" ht="15" x14ac:dyDescent="0.2">
      <c r="A53" s="17"/>
    </row>
    <row r="54" spans="1:8" x14ac:dyDescent="0.2">
      <c r="A54" s="10"/>
    </row>
    <row r="55" spans="1:8" x14ac:dyDescent="0.2">
      <c r="A55" s="10"/>
    </row>
    <row r="56" spans="1:8" x14ac:dyDescent="0.2">
      <c r="A56" s="67" t="s">
        <v>94</v>
      </c>
      <c r="B56" s="69" t="s">
        <v>95</v>
      </c>
    </row>
    <row r="57" spans="1:8" x14ac:dyDescent="0.2">
      <c r="A57" s="63"/>
      <c r="B57" s="63"/>
    </row>
    <row r="58" spans="1:8" x14ac:dyDescent="0.2">
      <c r="A58" s="67" t="s">
        <v>96</v>
      </c>
      <c r="B58" s="68" t="s">
        <v>97</v>
      </c>
    </row>
    <row r="59" spans="1:8" x14ac:dyDescent="0.2">
      <c r="A59" s="2"/>
    </row>
    <row r="60" spans="1:8" x14ac:dyDescent="0.2">
      <c r="A60" s="10"/>
    </row>
    <row r="61" spans="1:8" x14ac:dyDescent="0.2">
      <c r="A61" s="10"/>
    </row>
    <row r="62" spans="1:8" x14ac:dyDescent="0.2">
      <c r="A62" s="10"/>
    </row>
    <row r="63" spans="1:8" x14ac:dyDescent="0.2">
      <c r="A63" s="10"/>
    </row>
    <row r="64" spans="1:8" x14ac:dyDescent="0.2">
      <c r="A64" s="10"/>
    </row>
    <row r="65" spans="1:1" x14ac:dyDescent="0.2">
      <c r="A65" s="10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</sheetData>
  <mergeCells count="7">
    <mergeCell ref="A9:G9"/>
    <mergeCell ref="A10:G10"/>
    <mergeCell ref="D3:G3"/>
    <mergeCell ref="F1:G1"/>
    <mergeCell ref="A6:G6"/>
    <mergeCell ref="A7:G7"/>
    <mergeCell ref="A8:G8"/>
  </mergeCells>
  <phoneticPr fontId="16" type="noConversion"/>
  <pageMargins left="0.56000000000000005" right="0.15748031496062992" top="0.84" bottom="0.75" header="1.1399999999999999" footer="0.6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Ф1!Заголовки_для_печати</vt:lpstr>
      <vt:lpstr>Ф2!Заголовки_для_печати</vt:lpstr>
    </vt:vector>
  </TitlesOfParts>
  <Company>Eurasian-bank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Zholaman</dc:creator>
  <cp:lastModifiedBy>Omarbayeva Albina Bekkazyyevna</cp:lastModifiedBy>
  <cp:lastPrinted>2014-01-09T05:43:12Z</cp:lastPrinted>
  <dcterms:created xsi:type="dcterms:W3CDTF">2009-08-13T03:19:07Z</dcterms:created>
  <dcterms:modified xsi:type="dcterms:W3CDTF">2014-01-16T03:46:07Z</dcterms:modified>
</cp:coreProperties>
</file>