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/>
  <mc:AlternateContent xmlns:mc="http://schemas.openxmlformats.org/markup-compatibility/2006">
    <mc:Choice Requires="x15">
      <x15ac:absPath xmlns:x15ac="http://schemas.microsoft.com/office/spreadsheetml/2010/11/ac" url="Z:\Accounting\Отчеты\Отчетность КФБ\2020\3 кв\"/>
    </mc:Choice>
  </mc:AlternateContent>
  <xr:revisionPtr revIDLastSave="0" documentId="13_ncr:1_{2083F8CF-0EC1-4E0D-A7CD-60C6CA19D8D6}" xr6:coauthVersionLast="36" xr6:coauthVersionMax="45" xr10:uidLastSave="{00000000-0000-0000-0000-000000000000}"/>
  <bookViews>
    <workbookView xWindow="0" yWindow="0" windowWidth="28800" windowHeight="12225" activeTab="1" xr2:uid="{00000000-000D-0000-FFFF-FFFF00000000}"/>
  </bookViews>
  <sheets>
    <sheet name="ББ_МСФО" sheetId="6" r:id="rId1"/>
    <sheet name="ОПИУ_МСФО" sheetId="5" r:id="rId2"/>
    <sheet name="ДДС" sheetId="3" r:id="rId3"/>
    <sheet name="Ф4" sheetId="4" r:id="rId4"/>
  </sheets>
  <definedNames>
    <definedName name="_Hlk38245493" localSheetId="0">ББ_МСФО!$A$16</definedName>
  </definedNames>
  <calcPr calcId="191029" iterateDelta="1E-1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5" l="1"/>
  <c r="E24" i="5"/>
  <c r="M5" i="4" l="1"/>
  <c r="A4" i="3" l="1"/>
  <c r="C30" i="5" l="1"/>
  <c r="C31" i="5" s="1"/>
  <c r="E30" i="5"/>
  <c r="E31" i="5" s="1"/>
  <c r="E14" i="5"/>
  <c r="C14" i="5"/>
  <c r="E10" i="5"/>
  <c r="C10" i="5"/>
  <c r="E22" i="5" l="1"/>
  <c r="E32" i="5" s="1"/>
  <c r="C22" i="5"/>
  <c r="C32" i="5" s="1"/>
  <c r="E33" i="6" l="1"/>
  <c r="E26" i="6"/>
  <c r="E21" i="6"/>
  <c r="E34" i="6" l="1"/>
  <c r="C33" i="6"/>
  <c r="C26" i="6"/>
  <c r="C21" i="6"/>
  <c r="C34" i="6" l="1"/>
  <c r="C66" i="4"/>
  <c r="B60" i="3"/>
  <c r="C60" i="3"/>
  <c r="C51" i="3"/>
  <c r="B51" i="3"/>
  <c r="C37" i="3"/>
  <c r="C39" i="3" s="1"/>
  <c r="B37" i="3"/>
  <c r="B39" i="3" s="1"/>
  <c r="C62" i="3" l="1"/>
  <c r="C66" i="3" s="1"/>
  <c r="B62" i="3"/>
  <c r="B66" i="3" s="1"/>
</calcChain>
</file>

<file path=xl/sharedStrings.xml><?xml version="1.0" encoding="utf-8"?>
<sst xmlns="http://schemas.openxmlformats.org/spreadsheetml/2006/main" count="217" uniqueCount="172">
  <si>
    <t>Инвестиционное имущество</t>
  </si>
  <si>
    <t>Текущий налоговый актив</t>
  </si>
  <si>
    <t>Прочие активы</t>
  </si>
  <si>
    <t>Прочие обязательства</t>
  </si>
  <si>
    <t>Наименование</t>
  </si>
  <si>
    <t>АО "Jysan Invest"</t>
  </si>
  <si>
    <t>Адрес</t>
  </si>
  <si>
    <t>г.Нур-Султан, ул Сыганак 24</t>
  </si>
  <si>
    <t>Телефон</t>
  </si>
  <si>
    <t>+77172644 000 вн 201</t>
  </si>
  <si>
    <t>Адрес электронной почты</t>
  </si>
  <si>
    <t>s.kassymbayeva@jysaninvest.com</t>
  </si>
  <si>
    <t>Исполнитель</t>
  </si>
  <si>
    <t>Касымбаева Ш.К.</t>
  </si>
  <si>
    <t>Главный бухгалтер</t>
  </si>
  <si>
    <t xml:space="preserve">Руководитель или лицо, исполняющее его обязанности </t>
  </si>
  <si>
    <t>Айдосов Н.Г.</t>
  </si>
  <si>
    <t>Дата</t>
  </si>
  <si>
    <t xml:space="preserve">Наименование </t>
  </si>
  <si>
    <t xml:space="preserve">  ОТЧЕТ ОБ ИЗМЕНЕНИЯХ В КАПИТАЛЕ</t>
  </si>
  <si>
    <t>Акционерный  капитал</t>
  </si>
  <si>
    <t>Дополнительный оплаченный капитал</t>
  </si>
  <si>
    <t>Бессрочные субординированные займы</t>
  </si>
  <si>
    <t xml:space="preserve">Резерв изменений справедливой стоимости </t>
  </si>
  <si>
    <t xml:space="preserve">Накопленный резерв по переводу в валюту представления данных </t>
  </si>
  <si>
    <t>Резерв по переоценке земельных участков и зданий</t>
  </si>
  <si>
    <t>Резерв переоценки инвестиционной собственности</t>
  </si>
  <si>
    <t>Резерв по общим банковским и страховым рискам</t>
  </si>
  <si>
    <t>Нераспределенная прибыль</t>
  </si>
  <si>
    <t>Всего капитала</t>
  </si>
  <si>
    <t>Остаток по состоянию на 1 января 2020 года</t>
  </si>
  <si>
    <t>Всего совокупного дохода</t>
  </si>
  <si>
    <t>Прибыль за период</t>
  </si>
  <si>
    <t>Прочий совокупный доход</t>
  </si>
  <si>
    <t>Прочий совокупный (убыток)/доход, подлежащий реклассификации в 
 состав прибыли или убытка в последующих периодах:</t>
  </si>
  <si>
    <t>Чистая величина изменения справедливой стоимости долговых 
 инструментов, оцениваемых по ССПСД</t>
  </si>
  <si>
    <t>Изменение оценочного резерва под ожидаемые кредитные убытки по 
 долговым инструментам, оцениваемым по ССПСД</t>
  </si>
  <si>
    <t>Сумма, реклассифицированная в состав прибыли или убытка в результате  
 прекращения признания долговых инструментов, оцениваемых по ССПСД</t>
  </si>
  <si>
    <t>Курсовые разницы при пересчете показателей иностранных подразделений 
 из других валют</t>
  </si>
  <si>
    <t>Всего статей, которые были или могут быть впоследствии  
 реклассифицированы в состав прибыли или убытка</t>
  </si>
  <si>
    <t>Операции с собственниками, отраженные непосредственно в капитале</t>
  </si>
  <si>
    <t>Выпуск акций</t>
  </si>
  <si>
    <t>Дивиденды</t>
  </si>
  <si>
    <t>для новой статьи</t>
  </si>
  <si>
    <t>Всего операций с собственниками</t>
  </si>
  <si>
    <t>Перевод из обязательного резерва</t>
  </si>
  <si>
    <t>Остаток по состоянию на 1 января 2019 года</t>
  </si>
  <si>
    <t>Прочий совокупный доход/(убыток), подлежащий реклассификации в 
 состав прибыли или убытка в последующих периодах:</t>
  </si>
  <si>
    <t>Прочий совокупный доход, не подлежащий реклассификации в состав 
 прибыли или убытка в последующих периодах:</t>
  </si>
  <si>
    <t>Резерв переоценка основных средств, за вычетом подоходного налога</t>
  </si>
  <si>
    <t>Итого прочий совокупный доход, не подлежащий реклассификации 
 в состав прибыли или убытка в последующих периодах</t>
  </si>
  <si>
    <t>* неаудировано</t>
  </si>
  <si>
    <t xml:space="preserve">ОТЧЕТ О ДВИЖЕНИИ ДЕНЕЖНЫХ СРЕДСТВ </t>
  </si>
  <si>
    <t>ДВИЖЕНИЕ ДЕНЕЖНЫХ СРЕДСТВ ОТ ОПЕРАЦИОННОЙ ДЕЯТЕЛЬНОСТИ</t>
  </si>
  <si>
    <t>Процентные доходы полученные</t>
  </si>
  <si>
    <t>Процентные расходы выплаченные</t>
  </si>
  <si>
    <t>Комиссионные доходы полученные</t>
  </si>
  <si>
    <t>Комиссионные расходы выплаченные</t>
  </si>
  <si>
    <t>Страховые премии полученные</t>
  </si>
  <si>
    <t>Страховые премии, выплаченные перестраховщикам</t>
  </si>
  <si>
    <t>Страховые претензии выплаченные, нетто</t>
  </si>
  <si>
    <t>Доходы по операциям с производными финансовыми инструментами</t>
  </si>
  <si>
    <t>Поступления по прочим доходам</t>
  </si>
  <si>
    <t>Расходы на персонал и прочие общие и административные расходы выплаченные</t>
  </si>
  <si>
    <t>Средства в банках и прочих финансовых институтах</t>
  </si>
  <si>
    <t>Ценные бумаги, оцениваемые по справедливой стоимости через прибыль или убыток</t>
  </si>
  <si>
    <t>Кредиты, выданные клиентам</t>
  </si>
  <si>
    <t>Средства банков и прочих финансовых институтов</t>
  </si>
  <si>
    <t>Текущие счета и депозиты клиентов</t>
  </si>
  <si>
    <t>Кредиторская задолженность по сделкам «репо»</t>
  </si>
  <si>
    <t>Корпоративный подоходный налог уплаченный</t>
  </si>
  <si>
    <t>Приобретения инвестиционных ценных бумаг, оцениваемых по амортизированной стоимости</t>
  </si>
  <si>
    <t>Погашение инвестиционных ценных бумаг, оцениваемых по амортизированной стоимости</t>
  </si>
  <si>
    <t>Приобретение инвестиционных ценных бумаг, оцениваемых по справедливой стоимости
 через прочий совокупный доход</t>
  </si>
  <si>
    <t>Продажа и погашение инвестиционных ценных бумаг, оцениваемых по справедливой стоимости 
 через прочий совокупный доход</t>
  </si>
  <si>
    <t>Поступления от продажи долгосрочных активов, предназначенных для продажи</t>
  </si>
  <si>
    <t xml:space="preserve">Приобретение основных средств и нематериальных активов </t>
  </si>
  <si>
    <t>Поступления от продажи основных средств и инвестиционной собственности</t>
  </si>
  <si>
    <t>Погашение субординированного долга</t>
  </si>
  <si>
    <t>Размещение субординированного долга</t>
  </si>
  <si>
    <t>Погашение выпущенных долговых ценных бумаг</t>
  </si>
  <si>
    <t>Платежи в отношении обязательств по аренде</t>
  </si>
  <si>
    <t>Поступления от выпуска акционерного капитала</t>
  </si>
  <si>
    <t xml:space="preserve">Дивиденды выплаченные </t>
  </si>
  <si>
    <t>Влияние изменения курсов обмена на денежные средства и их эквиваленты</t>
  </si>
  <si>
    <t>Влияние ожидаемых кредитных убытков на денежные средства и их эквиваленты</t>
  </si>
  <si>
    <t>Денежные средства и их эквиваленты, на начало отчетного периода</t>
  </si>
  <si>
    <t>Денежные средства и их эквиваленты, на конец отчетного периода</t>
  </si>
  <si>
    <t>Дебиторская задолженность по сделкам «репо»</t>
  </si>
  <si>
    <t>Дата 07.10.2020</t>
  </si>
  <si>
    <t>за девять месяцев, закончившиеся 30 сентября 2020 года</t>
  </si>
  <si>
    <t xml:space="preserve">Неконтролирующие доли участия </t>
  </si>
  <si>
    <t>Приобретение неконтролирующих долей участия</t>
  </si>
  <si>
    <t>Остаток на 30 сентября 2020 года*</t>
  </si>
  <si>
    <t>для новой статьи №1</t>
  </si>
  <si>
    <t>для новой статьи №2</t>
  </si>
  <si>
    <t>Остаток на 30 сентября 2019 года*</t>
  </si>
  <si>
    <t>Чистый доход по операциям с финансовыми инструментами, оцениваемыми по  
 справедливой стоимости через прибыль или убыток</t>
  </si>
  <si>
    <t>Чистые выплаты по операциям с иностранной валютой</t>
  </si>
  <si>
    <t>Торговая и прочая дебиторская задолженность</t>
  </si>
  <si>
    <t>Торговая и прочая кредиторская задолженность</t>
  </si>
  <si>
    <t>Приобретенное право требования к МФРК по векселю</t>
  </si>
  <si>
    <t>Приобретение инвестиций в дочерние и ассоциированные компании</t>
  </si>
  <si>
    <t>Приме-чание</t>
  </si>
  <si>
    <t>2019 г.</t>
  </si>
  <si>
    <t>тыс. тенге</t>
  </si>
  <si>
    <t xml:space="preserve">Комиссионные доходы </t>
  </si>
  <si>
    <t>Комиссионные расходы</t>
  </si>
  <si>
    <t>Чистый комиссионный доход</t>
  </si>
  <si>
    <t>Процентный доход, рассчитанный по методу эффективной ставки</t>
  </si>
  <si>
    <t>Прочий процентный доход</t>
  </si>
  <si>
    <t>Процентный расход</t>
  </si>
  <si>
    <t>Чистый процентный доход</t>
  </si>
  <si>
    <t>Дивидендный доход</t>
  </si>
  <si>
    <t>Чистый доход/(убыток) от операций с финансовыми инструментами, оцениваемыми по справедливой стоимости через прибыль или убыток</t>
  </si>
  <si>
    <t>Чистый доход/(убыток) от операций с финансовыми инструментами, оцениваемыми по справедливой стоимости через прочий совокупный доход</t>
  </si>
  <si>
    <t>Чистый доход/(убыток) от курсовой переоценки финансовых активов и обязательств в иностранной валюте</t>
  </si>
  <si>
    <t>Прочие (расходы)/доходы, нетто</t>
  </si>
  <si>
    <t xml:space="preserve">Восстановление/(начисление) убытков от обесценения долговых финансовых активов </t>
  </si>
  <si>
    <t xml:space="preserve">Общие и административные расходы  </t>
  </si>
  <si>
    <t xml:space="preserve">Прибыль до налогообложения </t>
  </si>
  <si>
    <t xml:space="preserve">Расход по подоходному налогу </t>
  </si>
  <si>
    <t xml:space="preserve">Прибыль за год </t>
  </si>
  <si>
    <t>Прочий совокупный доход за вычетом подоходного налога</t>
  </si>
  <si>
    <t>Статьи, которые реклассифицированы или могут быть впоследствии реклассифицированы в состав прибыли или убытка:</t>
  </si>
  <si>
    <t>Резерв изменений справедливой стоимости:</t>
  </si>
  <si>
    <t xml:space="preserve">-Чистое изменение справедливой стоимости </t>
  </si>
  <si>
    <t>- Нетто-величина, реклассифицированная в состав прибыли или убытка</t>
  </si>
  <si>
    <t>Всего статей, которые реклассифицированы или могут быть впоследствии реклассифицированы в состав прибыли или убытка</t>
  </si>
  <si>
    <t>Прочий совокупный доход за год за вычетом подоходного налога</t>
  </si>
  <si>
    <t>Общий совокупный доход за год</t>
  </si>
  <si>
    <t>31 декабря</t>
  </si>
  <si>
    <t>2019 года</t>
  </si>
  <si>
    <t xml:space="preserve">АКТИВЫ </t>
  </si>
  <si>
    <t xml:space="preserve">Денежные средства и их эквиваленты </t>
  </si>
  <si>
    <t xml:space="preserve">Депозиты в банках </t>
  </si>
  <si>
    <t xml:space="preserve">Финансовые инструменты, оцениваемые по справедливой стоимости через прибыль или убыток </t>
  </si>
  <si>
    <t>Финансовые активы, оцениваемые по справедливой стоимости через прочий</t>
  </si>
  <si>
    <t xml:space="preserve">совокупный доход </t>
  </si>
  <si>
    <t>Дивиденды к получению</t>
  </si>
  <si>
    <t xml:space="preserve">Основные средства и нематериальные активы </t>
  </si>
  <si>
    <t xml:space="preserve">Прочие активы </t>
  </si>
  <si>
    <t xml:space="preserve">Всего активов </t>
  </si>
  <si>
    <t xml:space="preserve">ОБЯЗАТЕЛЬСТВА </t>
  </si>
  <si>
    <t xml:space="preserve">Отложенное налоговое обязательство </t>
  </si>
  <si>
    <t>Всего обязательств</t>
  </si>
  <si>
    <t>СОБСТВЕННЫЙ КАПИТАЛ</t>
  </si>
  <si>
    <t>Акционерный капитал</t>
  </si>
  <si>
    <t>Резерв изменений справедливой стоимости финансовых активов, оцениваемых по справедливой стоимости через прочий совокупный доход</t>
  </si>
  <si>
    <t>Резерв по переоценке инвестиционной собственности, переведенной из категории основных средств</t>
  </si>
  <si>
    <t xml:space="preserve">Нераспределенная прибыль </t>
  </si>
  <si>
    <t xml:space="preserve">Всего собственного капитала </t>
  </si>
  <si>
    <t xml:space="preserve">Всего обязательств и собственного капитала </t>
  </si>
  <si>
    <t>30 сентября</t>
  </si>
  <si>
    <t>2020 года</t>
  </si>
  <si>
    <t>2020 г.</t>
  </si>
  <si>
    <t>АО «First Heartland Jusan Invest»</t>
  </si>
  <si>
    <t>30 сентября 2020</t>
  </si>
  <si>
    <t>30 сентября 2019</t>
  </si>
  <si>
    <t>Чистое (увеличение) / уменьшение операционных активов</t>
  </si>
  <si>
    <t>Чистое увеличение / (уменьшение) операционных обязательств</t>
  </si>
  <si>
    <t>Чистое (использование) / поступление денежных средств (в) / от операционной 
 деятельности до уплаты корпоративного подоходного налога</t>
  </si>
  <si>
    <t>Чистое (использование) / поступление денежных средств (в) / от операционной деятельности</t>
  </si>
  <si>
    <t>ДВИЖЕНИЕ ДЕНЕЖНЫХ СРЕДСТВ ОТ ИНВЕСТИЦИОННОЙ ДЕЯТЕЛЬНОСТИ</t>
  </si>
  <si>
    <t>Чистое поступление / (использование) денежных средств от / (в) инвестиционной деятельности</t>
  </si>
  <si>
    <t>ДВИЖЕНИЕ ДЕНЕЖНЫХ СРЕДСТВ ОТ ФИНАНСОВОЙ ДЕЯТЕЛЬНОСТИ</t>
  </si>
  <si>
    <t>Чистое (использование) / поступление денежных средств (в) / от финансовой деятельности</t>
  </si>
  <si>
    <t>Чистое увеличение денежных средств и их эквивалентов</t>
  </si>
  <si>
    <t>Дебиторская задолженность по сделкам "обратного РЕПО"</t>
  </si>
  <si>
    <t xml:space="preserve">Отчет о финансовом положении </t>
  </si>
  <si>
    <t>по состоянию на 30 сентября 2020 года</t>
  </si>
  <si>
    <t>Отчет о прибыли или убытке и прочем совокупном доходе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</si>
</sst>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_(* #,##0_);_(* \(#,##0\);_(* &quot;-&quot;_);_(@_)"/>
    <numFmt numFmtId="166" formatCode="_ * #,##0_)_ ;_ * \(#,##0\)_ ;_ * &quot;-&quot;_)_ ;_ @_ "/>
    <numFmt numFmtId="167" formatCode="_ * #,##0_)\ _₽_ ;_ * \(#,##0\)\ _₽_ ;_ * &quot;-&quot;_)\ _₽_ ;_ @_ "/>
    <numFmt numFmtId="168" formatCode="_(* #,##0_);_(* \(#,##0\);_(* &quot;-&quot;??_);_(@_)"/>
    <numFmt numFmtId="169" formatCode="_-* #,##0_-;\-* #,##0_-;_-* &quot;-&quot;??_-;_-@_-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b/>
      <i/>
      <sz val="8"/>
      <color rgb="FF000000"/>
      <name val="Arial Narrow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rgb="FFC00000"/>
      <name val="Arial"/>
      <family val="2"/>
      <charset val="204"/>
    </font>
    <font>
      <i/>
      <sz val="10"/>
      <color rgb="FF0000FF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5">
    <xf numFmtId="0" fontId="0" fillId="0" borderId="0"/>
    <xf numFmtId="0" fontId="2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horizontal="center" vertical="top"/>
    </xf>
    <xf numFmtId="0" fontId="5" fillId="0" borderId="0">
      <alignment horizontal="left" vertical="top"/>
    </xf>
    <xf numFmtId="0" fontId="4" fillId="0" borderId="0">
      <alignment horizontal="left" vertical="top"/>
    </xf>
    <xf numFmtId="0" fontId="3" fillId="0" borderId="0">
      <alignment horizontal="left" vertical="top"/>
    </xf>
    <xf numFmtId="0" fontId="6" fillId="0" borderId="0">
      <alignment horizontal="left" vertical="top"/>
    </xf>
    <xf numFmtId="0" fontId="2" fillId="0" borderId="0">
      <alignment horizontal="center" vertical="top"/>
    </xf>
    <xf numFmtId="0" fontId="3" fillId="0" borderId="0">
      <alignment horizontal="left" vertical="top"/>
    </xf>
    <xf numFmtId="0" fontId="7" fillId="0" borderId="0"/>
    <xf numFmtId="0" fontId="1" fillId="0" borderId="0"/>
    <xf numFmtId="0" fontId="8" fillId="0" borderId="0"/>
    <xf numFmtId="0" fontId="7" fillId="0" borderId="0"/>
    <xf numFmtId="164" fontId="1" fillId="0" borderId="0" applyFont="0" applyFill="0" applyBorder="0" applyAlignment="0" applyProtection="0"/>
  </cellStyleXfs>
  <cellXfs count="146">
    <xf numFmtId="0" fontId="0" fillId="0" borderId="0" xfId="0"/>
    <xf numFmtId="0" fontId="0" fillId="0" borderId="0" xfId="0" applyAlignment="1">
      <alignment wrapText="1"/>
    </xf>
    <xf numFmtId="0" fontId="3" fillId="0" borderId="0" xfId="2" quotePrefix="1" applyAlignment="1">
      <alignment horizontal="left" vertical="top" wrapText="1"/>
    </xf>
    <xf numFmtId="165" fontId="8" fillId="0" borderId="0" xfId="10" applyNumberFormat="1" applyFont="1" applyAlignment="1" applyProtection="1">
      <alignment horizontal="center" vertical="center" wrapText="1"/>
      <protection locked="0"/>
    </xf>
    <xf numFmtId="0" fontId="8" fillId="0" borderId="0" xfId="11" applyFont="1" applyAlignment="1" applyProtection="1">
      <alignment vertical="center"/>
      <protection locked="0"/>
    </xf>
    <xf numFmtId="165" fontId="8" fillId="0" borderId="0" xfId="10" applyNumberFormat="1" applyFont="1" applyAlignment="1" applyProtection="1">
      <alignment horizontal="right" vertical="center"/>
      <protection locked="0"/>
    </xf>
    <xf numFmtId="165" fontId="8" fillId="0" borderId="0" xfId="11" applyNumberFormat="1" applyFont="1" applyAlignment="1" applyProtection="1">
      <alignment vertical="center"/>
      <protection locked="0"/>
    </xf>
    <xf numFmtId="165" fontId="9" fillId="0" borderId="0" xfId="11" applyNumberFormat="1" applyFont="1" applyAlignment="1" applyProtection="1">
      <alignment vertical="center"/>
      <protection locked="0"/>
    </xf>
    <xf numFmtId="165" fontId="8" fillId="0" borderId="0" xfId="10" applyNumberFormat="1" applyFont="1" applyAlignment="1" applyProtection="1">
      <alignment horizontal="left" vertical="center" wrapText="1"/>
      <protection locked="0"/>
    </xf>
    <xf numFmtId="3" fontId="8" fillId="0" borderId="0" xfId="11" applyNumberFormat="1" applyFont="1" applyAlignment="1" applyProtection="1">
      <alignment horizontal="right" vertical="center"/>
      <protection locked="0"/>
    </xf>
    <xf numFmtId="3" fontId="10" fillId="0" borderId="0" xfId="11" applyNumberFormat="1" applyFont="1" applyAlignment="1">
      <alignment horizontal="right" vertical="center"/>
    </xf>
    <xf numFmtId="165" fontId="8" fillId="2" borderId="4" xfId="10" applyNumberFormat="1" applyFont="1" applyFill="1" applyBorder="1" applyAlignment="1" applyProtection="1">
      <alignment horizontal="left" vertical="center" wrapText="1"/>
      <protection locked="0"/>
    </xf>
    <xf numFmtId="165" fontId="9" fillId="0" borderId="4" xfId="13" applyNumberFormat="1" applyFont="1" applyBorder="1" applyAlignment="1">
      <alignment horizontal="center" vertical="center" wrapText="1"/>
    </xf>
    <xf numFmtId="165" fontId="9" fillId="0" borderId="4" xfId="10" applyNumberFormat="1" applyFont="1" applyBorder="1" applyAlignment="1">
      <alignment horizontal="center" vertical="center" wrapText="1"/>
    </xf>
    <xf numFmtId="165" fontId="9" fillId="0" borderId="0" xfId="13" applyNumberFormat="1" applyFont="1" applyAlignment="1" applyProtection="1">
      <alignment horizontal="center" vertical="center" wrapText="1"/>
      <protection locked="0"/>
    </xf>
    <xf numFmtId="166" fontId="9" fillId="0" borderId="0" xfId="11" applyNumberFormat="1" applyFont="1" applyAlignment="1" applyProtection="1">
      <alignment vertical="center"/>
      <protection locked="0"/>
    </xf>
    <xf numFmtId="0" fontId="9" fillId="0" borderId="0" xfId="11" applyFont="1" applyAlignment="1">
      <alignment vertical="center"/>
    </xf>
    <xf numFmtId="167" fontId="9" fillId="0" borderId="0" xfId="11" applyNumberFormat="1" applyFont="1" applyAlignment="1" applyProtection="1">
      <alignment horizontal="right" vertical="center"/>
      <protection locked="0"/>
    </xf>
    <xf numFmtId="167" fontId="9" fillId="0" borderId="0" xfId="11" applyNumberFormat="1" applyFont="1" applyAlignment="1">
      <alignment horizontal="right" vertical="center"/>
    </xf>
    <xf numFmtId="167" fontId="8" fillId="0" borderId="0" xfId="11" applyNumberFormat="1" applyFont="1" applyAlignment="1" applyProtection="1">
      <alignment horizontal="right" vertical="center"/>
      <protection locked="0"/>
    </xf>
    <xf numFmtId="167" fontId="11" fillId="0" borderId="0" xfId="0" applyNumberFormat="1" applyFont="1" applyAlignment="1">
      <alignment vertical="center"/>
    </xf>
    <xf numFmtId="0" fontId="8" fillId="0" borderId="0" xfId="11" applyFont="1" applyAlignment="1">
      <alignment vertical="center"/>
    </xf>
    <xf numFmtId="166" fontId="8" fillId="0" borderId="0" xfId="11" applyNumberFormat="1" applyFont="1" applyAlignment="1" applyProtection="1">
      <alignment vertical="center"/>
      <protection locked="0"/>
    </xf>
    <xf numFmtId="0" fontId="9" fillId="0" borderId="0" xfId="11" applyFont="1" applyAlignment="1">
      <alignment vertical="center" wrapText="1"/>
    </xf>
    <xf numFmtId="167" fontId="10" fillId="0" borderId="0" xfId="11" applyNumberFormat="1" applyFont="1" applyAlignment="1" applyProtection="1">
      <alignment horizontal="right" vertical="center"/>
      <protection locked="0"/>
    </xf>
    <xf numFmtId="0" fontId="10" fillId="0" borderId="0" xfId="11" applyFont="1" applyAlignment="1">
      <alignment vertical="center" wrapText="1"/>
    </xf>
    <xf numFmtId="167" fontId="12" fillId="0" borderId="0" xfId="11" applyNumberFormat="1" applyFont="1" applyAlignment="1" applyProtection="1">
      <alignment horizontal="right" vertical="center"/>
      <protection locked="0"/>
    </xf>
    <xf numFmtId="0" fontId="8" fillId="0" borderId="0" xfId="11" applyFont="1" applyAlignment="1">
      <alignment vertical="center" wrapText="1"/>
    </xf>
    <xf numFmtId="0" fontId="12" fillId="0" borderId="4" xfId="11" applyFont="1" applyBorder="1" applyAlignment="1">
      <alignment vertical="center" wrapText="1"/>
    </xf>
    <xf numFmtId="167" fontId="12" fillId="0" borderId="4" xfId="11" applyNumberFormat="1" applyFont="1" applyBorder="1" applyAlignment="1">
      <alignment horizontal="right" vertical="center"/>
    </xf>
    <xf numFmtId="0" fontId="9" fillId="0" borderId="5" xfId="11" applyFont="1" applyBorder="1" applyAlignment="1">
      <alignment vertical="center" wrapText="1"/>
    </xf>
    <xf numFmtId="167" fontId="9" fillId="0" borderId="5" xfId="11" applyNumberFormat="1" applyFont="1" applyBorder="1" applyAlignment="1">
      <alignment horizontal="right" vertical="center"/>
    </xf>
    <xf numFmtId="166" fontId="13" fillId="0" borderId="0" xfId="0" applyNumberFormat="1" applyFont="1" applyProtection="1">
      <protection locked="0"/>
    </xf>
    <xf numFmtId="0" fontId="9" fillId="0" borderId="0" xfId="11" applyFont="1" applyAlignment="1" applyProtection="1">
      <alignment vertical="center" wrapText="1"/>
      <protection locked="0"/>
    </xf>
    <xf numFmtId="167" fontId="11" fillId="0" borderId="0" xfId="0" applyNumberFormat="1" applyFont="1" applyAlignment="1" applyProtection="1">
      <alignment vertical="center"/>
      <protection locked="0"/>
    </xf>
    <xf numFmtId="165" fontId="10" fillId="0" borderId="0" xfId="11" applyNumberFormat="1" applyFont="1" applyAlignment="1" applyProtection="1">
      <alignment vertical="center"/>
      <protection locked="0"/>
    </xf>
    <xf numFmtId="166" fontId="10" fillId="0" borderId="0" xfId="11" applyNumberFormat="1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9" fillId="0" borderId="4" xfId="11" applyFont="1" applyBorder="1" applyAlignment="1">
      <alignment vertical="center" wrapText="1"/>
    </xf>
    <xf numFmtId="167" fontId="9" fillId="0" borderId="4" xfId="11" applyNumberFormat="1" applyFont="1" applyBorder="1" applyAlignment="1">
      <alignment horizontal="right" vertical="center"/>
    </xf>
    <xf numFmtId="166" fontId="12" fillId="0" borderId="0" xfId="11" applyNumberFormat="1" applyFont="1" applyAlignment="1" applyProtection="1">
      <alignment vertical="center"/>
      <protection locked="0"/>
    </xf>
    <xf numFmtId="167" fontId="12" fillId="0" borderId="0" xfId="11" applyNumberFormat="1" applyFont="1" applyAlignment="1">
      <alignment horizontal="right" vertical="center"/>
    </xf>
    <xf numFmtId="167" fontId="8" fillId="0" borderId="0" xfId="11" applyNumberFormat="1" applyFont="1" applyAlignment="1">
      <alignment horizontal="right" vertical="center"/>
    </xf>
    <xf numFmtId="0" fontId="10" fillId="0" borderId="4" xfId="11" applyFont="1" applyBorder="1" applyAlignment="1">
      <alignment vertical="center" wrapText="1"/>
    </xf>
    <xf numFmtId="167" fontId="10" fillId="0" borderId="4" xfId="11" applyNumberFormat="1" applyFont="1" applyBorder="1" applyAlignment="1">
      <alignment horizontal="right" vertical="center"/>
    </xf>
    <xf numFmtId="0" fontId="9" fillId="0" borderId="6" xfId="11" applyFont="1" applyBorder="1" applyAlignment="1">
      <alignment vertical="center" wrapText="1"/>
    </xf>
    <xf numFmtId="167" fontId="9" fillId="0" borderId="6" xfId="11" applyNumberFormat="1" applyFont="1" applyBorder="1" applyAlignment="1" applyProtection="1">
      <alignment horizontal="right" vertical="center"/>
      <protection locked="0"/>
    </xf>
    <xf numFmtId="165" fontId="8" fillId="0" borderId="0" xfId="11" applyNumberFormat="1" applyFont="1" applyAlignment="1" applyProtection="1">
      <alignment horizontal="right" vertical="center"/>
      <protection locked="0"/>
    </xf>
    <xf numFmtId="165" fontId="8" fillId="0" borderId="0" xfId="11" applyNumberFormat="1" applyFont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/>
      <protection locked="0"/>
    </xf>
    <xf numFmtId="0" fontId="15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7" fillId="0" borderId="0" xfId="0" applyFont="1" applyAlignment="1" applyProtection="1">
      <alignment horizontal="left"/>
      <protection locked="0"/>
    </xf>
    <xf numFmtId="0" fontId="17" fillId="0" borderId="0" xfId="0" applyFont="1" applyAlignment="1" applyProtection="1">
      <alignment horizontal="center"/>
      <protection locked="0"/>
    </xf>
    <xf numFmtId="0" fontId="16" fillId="0" borderId="7" xfId="0" applyFont="1" applyBorder="1" applyAlignment="1" applyProtection="1">
      <alignment horizontal="left" vertical="center"/>
      <protection locked="0"/>
    </xf>
    <xf numFmtId="3" fontId="9" fillId="0" borderId="4" xfId="0" applyNumberFormat="1" applyFont="1" applyBorder="1" applyAlignment="1">
      <alignment horizontal="right" vertical="top" wrapText="1"/>
    </xf>
    <xf numFmtId="0" fontId="16" fillId="0" borderId="0" xfId="0" applyFont="1" applyAlignment="1" applyProtection="1">
      <alignment vertical="center"/>
      <protection locked="0"/>
    </xf>
    <xf numFmtId="167" fontId="8" fillId="0" borderId="0" xfId="0" applyNumberFormat="1" applyFont="1" applyProtection="1">
      <protection locked="0"/>
    </xf>
    <xf numFmtId="168" fontId="8" fillId="0" borderId="0" xfId="0" applyNumberFormat="1" applyFont="1" applyProtection="1"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167" fontId="9" fillId="0" borderId="0" xfId="0" applyNumberFormat="1" applyFont="1" applyProtection="1">
      <protection locked="0"/>
    </xf>
    <xf numFmtId="167" fontId="16" fillId="0" borderId="0" xfId="0" applyNumberFormat="1" applyFont="1" applyAlignment="1" applyProtection="1">
      <alignment vertical="center"/>
      <protection locked="0"/>
    </xf>
    <xf numFmtId="167" fontId="18" fillId="0" borderId="0" xfId="0" applyNumberFormat="1" applyFont="1" applyAlignment="1" applyProtection="1">
      <alignment vertical="center"/>
      <protection locked="0"/>
    </xf>
    <xf numFmtId="167" fontId="8" fillId="0" borderId="4" xfId="0" applyNumberFormat="1" applyFont="1" applyBorder="1" applyAlignment="1" applyProtection="1">
      <alignment horizontal="right"/>
      <protection locked="0"/>
    </xf>
    <xf numFmtId="167" fontId="8" fillId="0" borderId="4" xfId="0" applyNumberFormat="1" applyFont="1" applyBorder="1" applyProtection="1">
      <protection locked="0"/>
    </xf>
    <xf numFmtId="3" fontId="10" fillId="0" borderId="0" xfId="0" applyNumberFormat="1" applyFont="1" applyAlignment="1" applyProtection="1">
      <alignment horizontal="left"/>
      <protection locked="0"/>
    </xf>
    <xf numFmtId="168" fontId="17" fillId="0" borderId="0" xfId="0" applyNumberFormat="1" applyFont="1" applyProtection="1">
      <protection locked="0"/>
    </xf>
    <xf numFmtId="3" fontId="11" fillId="0" borderId="0" xfId="0" applyNumberFormat="1" applyFont="1" applyProtection="1">
      <protection locked="0"/>
    </xf>
    <xf numFmtId="3" fontId="15" fillId="0" borderId="0" xfId="0" applyNumberFormat="1" applyFont="1" applyProtection="1">
      <protection locked="0"/>
    </xf>
    <xf numFmtId="0" fontId="3" fillId="0" borderId="0" xfId="2" quotePrefix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3" fillId="0" borderId="2" xfId="9" quotePrefix="1" applyBorder="1" applyAlignment="1">
      <alignment horizontal="left" vertical="top" wrapText="1"/>
    </xf>
    <xf numFmtId="0" fontId="18" fillId="0" borderId="0" xfId="0" applyFont="1" applyAlignment="1" applyProtection="1">
      <alignment horizontal="left" vertical="center" wrapText="1"/>
      <protection locked="0"/>
    </xf>
    <xf numFmtId="0" fontId="19" fillId="0" borderId="4" xfId="0" applyFont="1" applyBorder="1" applyAlignment="1" applyProtection="1">
      <alignment horizontal="left" vertical="center" wrapText="1"/>
      <protection locked="0"/>
    </xf>
    <xf numFmtId="167" fontId="9" fillId="0" borderId="4" xfId="0" applyNumberFormat="1" applyFont="1" applyBorder="1" applyProtection="1">
      <protection locked="0"/>
    </xf>
    <xf numFmtId="0" fontId="16" fillId="0" borderId="5" xfId="0" applyFont="1" applyBorder="1" applyAlignment="1" applyProtection="1">
      <alignment horizontal="left" vertical="center"/>
      <protection locked="0"/>
    </xf>
    <xf numFmtId="167" fontId="9" fillId="0" borderId="5" xfId="0" applyNumberFormat="1" applyFont="1" applyBorder="1" applyProtection="1">
      <protection locked="0"/>
    </xf>
    <xf numFmtId="0" fontId="16" fillId="0" borderId="5" xfId="0" applyFont="1" applyBorder="1" applyAlignment="1" applyProtection="1">
      <alignment horizontal="left" vertical="center" wrapText="1"/>
      <protection locked="0"/>
    </xf>
    <xf numFmtId="0" fontId="18" fillId="0" borderId="4" xfId="0" applyFont="1" applyBorder="1" applyAlignment="1" applyProtection="1">
      <alignment horizontal="left" vertical="center"/>
      <protection locked="0"/>
    </xf>
    <xf numFmtId="167" fontId="9" fillId="0" borderId="5" xfId="0" applyNumberFormat="1" applyFont="1" applyBorder="1" applyAlignment="1" applyProtection="1">
      <alignment horizontal="right"/>
      <protection locked="0"/>
    </xf>
    <xf numFmtId="0" fontId="15" fillId="0" borderId="0" xfId="0" applyFont="1" applyAlignment="1" applyProtection="1">
      <alignment horizontal="left" vertical="center"/>
      <protection locked="0"/>
    </xf>
    <xf numFmtId="167" fontId="9" fillId="0" borderId="5" xfId="11" applyNumberFormat="1" applyFont="1" applyBorder="1" applyAlignment="1" applyProtection="1">
      <alignment horizontal="right" vertical="center"/>
      <protection locked="0"/>
    </xf>
    <xf numFmtId="0" fontId="3" fillId="0" borderId="0" xfId="2" quotePrefix="1" applyAlignment="1">
      <alignment vertical="top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169" fontId="22" fillId="0" borderId="0" xfId="14" applyNumberFormat="1" applyFont="1" applyAlignment="1">
      <alignment vertical="center" wrapText="1"/>
    </xf>
    <xf numFmtId="169" fontId="0" fillId="0" borderId="0" xfId="14" applyNumberFormat="1" applyFont="1"/>
    <xf numFmtId="169" fontId="22" fillId="0" borderId="0" xfId="14" applyNumberFormat="1" applyFont="1" applyAlignment="1">
      <alignment vertical="center"/>
    </xf>
    <xf numFmtId="169" fontId="22" fillId="0" borderId="8" xfId="14" applyNumberFormat="1" applyFont="1" applyBorder="1" applyAlignment="1">
      <alignment vertical="center" wrapText="1"/>
    </xf>
    <xf numFmtId="169" fontId="23" fillId="0" borderId="10" xfId="14" applyNumberFormat="1" applyFont="1" applyBorder="1" applyAlignment="1">
      <alignment vertical="center" wrapText="1"/>
    </xf>
    <xf numFmtId="169" fontId="23" fillId="0" borderId="8" xfId="14" applyNumberFormat="1" applyFont="1" applyBorder="1" applyAlignment="1">
      <alignment vertical="center" wrapText="1"/>
    </xf>
    <xf numFmtId="169" fontId="0" fillId="0" borderId="0" xfId="0" applyNumberFormat="1"/>
    <xf numFmtId="164" fontId="23" fillId="0" borderId="0" xfId="14" applyFont="1" applyAlignment="1">
      <alignment vertical="center" wrapText="1"/>
    </xf>
    <xf numFmtId="169" fontId="21" fillId="0" borderId="0" xfId="14" applyNumberFormat="1" applyFont="1" applyAlignment="1">
      <alignment vertical="center" wrapText="1"/>
    </xf>
    <xf numFmtId="169" fontId="20" fillId="0" borderId="0" xfId="14" applyNumberFormat="1" applyFont="1" applyAlignment="1">
      <alignment vertical="center" wrapText="1"/>
    </xf>
    <xf numFmtId="169" fontId="23" fillId="0" borderId="0" xfId="14" applyNumberFormat="1" applyFont="1" applyAlignment="1">
      <alignment vertical="center" wrapText="1"/>
    </xf>
    <xf numFmtId="165" fontId="21" fillId="0" borderId="8" xfId="14" applyNumberFormat="1" applyFont="1" applyBorder="1" applyAlignment="1">
      <alignment vertical="center" wrapText="1"/>
    </xf>
    <xf numFmtId="168" fontId="21" fillId="0" borderId="0" xfId="14" applyNumberFormat="1" applyFont="1" applyAlignment="1">
      <alignment vertical="center" wrapText="1"/>
    </xf>
    <xf numFmtId="169" fontId="20" fillId="0" borderId="8" xfId="0" applyNumberFormat="1" applyFont="1" applyBorder="1" applyAlignment="1">
      <alignment vertical="center" wrapText="1"/>
    </xf>
    <xf numFmtId="169" fontId="20" fillId="0" borderId="9" xfId="0" applyNumberFormat="1" applyFont="1" applyBorder="1" applyAlignment="1">
      <alignment vertical="center" wrapText="1"/>
    </xf>
    <xf numFmtId="168" fontId="21" fillId="0" borderId="8" xfId="14" applyNumberFormat="1" applyFont="1" applyBorder="1" applyAlignment="1">
      <alignment vertical="center" wrapText="1"/>
    </xf>
    <xf numFmtId="169" fontId="21" fillId="0" borderId="9" xfId="14" applyNumberFormat="1" applyFont="1" applyBorder="1" applyAlignment="1">
      <alignment vertical="center" wrapText="1"/>
    </xf>
    <xf numFmtId="169" fontId="20" fillId="0" borderId="10" xfId="0" applyNumberFormat="1" applyFont="1" applyBorder="1" applyAlignment="1">
      <alignment vertical="center" wrapText="1"/>
    </xf>
    <xf numFmtId="169" fontId="21" fillId="0" borderId="0" xfId="14" applyNumberFormat="1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168" fontId="21" fillId="0" borderId="0" xfId="0" applyNumberFormat="1" applyFont="1" applyAlignment="1">
      <alignment vertical="center" wrapText="1"/>
    </xf>
    <xf numFmtId="168" fontId="21" fillId="0" borderId="8" xfId="0" applyNumberFormat="1" applyFont="1" applyBorder="1" applyAlignment="1">
      <alignment vertical="center" wrapText="1"/>
    </xf>
    <xf numFmtId="168" fontId="25" fillId="0" borderId="8" xfId="0" applyNumberFormat="1" applyFont="1" applyBorder="1" applyAlignment="1">
      <alignment vertical="center" wrapText="1"/>
    </xf>
    <xf numFmtId="168" fontId="20" fillId="0" borderId="8" xfId="0" applyNumberFormat="1" applyFont="1" applyBorder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169" fontId="22" fillId="0" borderId="0" xfId="14" applyNumberFormat="1" applyFont="1" applyAlignment="1">
      <alignment vertical="center" wrapText="1"/>
    </xf>
    <xf numFmtId="0" fontId="26" fillId="0" borderId="0" xfId="0" applyFont="1"/>
    <xf numFmtId="0" fontId="26" fillId="0" borderId="0" xfId="0" applyFont="1" applyAlignment="1">
      <alignment horizontal="right"/>
    </xf>
    <xf numFmtId="169" fontId="22" fillId="0" borderId="9" xfId="14" applyNumberFormat="1" applyFont="1" applyBorder="1" applyAlignment="1">
      <alignment vertical="center" wrapText="1"/>
    </xf>
    <xf numFmtId="169" fontId="22" fillId="0" borderId="0" xfId="14" applyNumberFormat="1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169" fontId="22" fillId="0" borderId="11" xfId="14" applyNumberFormat="1" applyFont="1" applyBorder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169" fontId="22" fillId="0" borderId="11" xfId="14" applyNumberFormat="1" applyFont="1" applyBorder="1" applyAlignment="1">
      <alignment vertical="center"/>
    </xf>
    <xf numFmtId="169" fontId="22" fillId="0" borderId="0" xfId="14" applyNumberFormat="1" applyFont="1" applyAlignment="1">
      <alignment vertical="center"/>
    </xf>
    <xf numFmtId="0" fontId="20" fillId="0" borderId="0" xfId="0" applyFont="1" applyAlignment="1">
      <alignment vertical="center" wrapText="1"/>
    </xf>
    <xf numFmtId="0" fontId="16" fillId="0" borderId="0" xfId="0" applyFont="1" applyAlignment="1">
      <alignment horizontal="center"/>
    </xf>
    <xf numFmtId="165" fontId="9" fillId="0" borderId="0" xfId="10" applyNumberFormat="1" applyFont="1" applyAlignment="1">
      <alignment horizontal="center" vertical="center" wrapText="1"/>
    </xf>
    <xf numFmtId="165" fontId="9" fillId="0" borderId="0" xfId="12" applyNumberFormat="1" applyFont="1" applyAlignment="1">
      <alignment horizontal="center" vertical="center"/>
    </xf>
    <xf numFmtId="165" fontId="9" fillId="0" borderId="0" xfId="12" applyNumberFormat="1" applyFont="1" applyAlignment="1">
      <alignment horizontal="center" vertical="center" wrapText="1"/>
    </xf>
    <xf numFmtId="0" fontId="3" fillId="0" borderId="2" xfId="6" quotePrefix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3" fillId="0" borderId="0" xfId="2" quotePrefix="1" applyAlignment="1">
      <alignment horizontal="left" vertical="top" wrapText="1"/>
    </xf>
    <xf numFmtId="0" fontId="0" fillId="0" borderId="0" xfId="0" applyAlignment="1">
      <alignment vertical="top" wrapText="1"/>
    </xf>
    <xf numFmtId="0" fontId="24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27" fillId="0" borderId="0" xfId="0" applyFont="1" applyAlignment="1">
      <alignment horizontal="center"/>
    </xf>
  </cellXfs>
  <cellStyles count="15">
    <cellStyle name="Normal 120" xfId="11" xr:uid="{00718DED-72E6-451B-AF14-78BBA35EE6A8}"/>
    <cellStyle name="S0" xfId="6" xr:uid="{00000000-0005-0000-0000-000000000000}"/>
    <cellStyle name="S1" xfId="2" xr:uid="{00000000-0005-0000-0000-000001000000}"/>
    <cellStyle name="S2" xfId="9" xr:uid="{00000000-0005-0000-0000-000002000000}"/>
    <cellStyle name="S3" xfId="1" xr:uid="{00000000-0005-0000-0000-000003000000}"/>
    <cellStyle name="S4" xfId="3" xr:uid="{00000000-0005-0000-0000-000004000000}"/>
    <cellStyle name="S5" xfId="4" xr:uid="{00000000-0005-0000-0000-000005000000}"/>
    <cellStyle name="S6" xfId="5" xr:uid="{00000000-0005-0000-0000-000006000000}"/>
    <cellStyle name="S7" xfId="7" xr:uid="{00000000-0005-0000-0000-000007000000}"/>
    <cellStyle name="S8" xfId="8" xr:uid="{00000000-0005-0000-0000-000008000000}"/>
    <cellStyle name="Обычный" xfId="0" builtinId="0"/>
    <cellStyle name="Обычный_God_Формы фин.отчетности_BWU_09_11_03" xfId="10" xr:uid="{B171DD47-879C-4F36-9896-01A1DAA97E30}"/>
    <cellStyle name="Обычный_Лист1 2" xfId="12" xr:uid="{2CEEF283-9694-4BFB-B873-27796BDB2AEF}"/>
    <cellStyle name="Обычный_Формы ФО для НПФ" xfId="13" xr:uid="{D3DAFBA9-E2DB-43D6-9F76-B00F7A793501}"/>
    <cellStyle name="Финансовый" xfId="14" builtinId="3"/>
  </cellStyles>
  <dxfs count="22">
    <dxf>
      <font>
        <b/>
        <i val="0"/>
      </font>
      <fill>
        <patternFill>
          <fgColor rgb="FFFF0000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fgColor rgb="FFFF0000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fgColor rgb="FFFF0000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fgColor rgb="FFFF0000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fgColor rgb="FFFF0000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fgColor rgb="FFFF0000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fgColor rgb="FFFF0000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fgColor rgb="FFFF0000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fgColor rgb="FFFF0000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fgColor rgb="FFFF0000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fgColor rgb="FFFF0000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fgColor rgb="FFFF0000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fgColor rgb="FFFF0000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fgColor rgb="FFFF0000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fgColor rgb="FFFF0000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fgColor rgb="FFFF0000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fgColor rgb="FFFF0000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fgColor rgb="FFFF0000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fgColor rgb="FFFF0000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fgColor rgb="FFFF0000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fgColor rgb="FFFF0000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fgColor rgb="FFFF0000"/>
          <bgColor rgb="FFFFFF00"/>
        </patternFill>
      </fill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E60CA-0AD6-4BBD-80C5-9BC52BF830F3}">
  <dimension ref="A1:G36"/>
  <sheetViews>
    <sheetView workbookViewId="0">
      <selection activeCell="M19" sqref="M19"/>
    </sheetView>
  </sheetViews>
  <sheetFormatPr defaultRowHeight="15" x14ac:dyDescent="0.25"/>
  <cols>
    <col min="1" max="1" width="68.5703125" style="1" customWidth="1"/>
    <col min="3" max="3" width="12.140625" bestFit="1" customWidth="1"/>
    <col min="5" max="5" width="12.140625" bestFit="1" customWidth="1"/>
  </cols>
  <sheetData>
    <row r="1" spans="1:7" ht="15.75" customHeight="1" x14ac:dyDescent="0.25">
      <c r="A1" s="143" t="s">
        <v>169</v>
      </c>
      <c r="B1" s="143"/>
      <c r="C1" s="143"/>
      <c r="D1" s="143"/>
      <c r="E1" s="143"/>
    </row>
    <row r="2" spans="1:7" ht="15.75" x14ac:dyDescent="0.25">
      <c r="A2" s="143" t="s">
        <v>156</v>
      </c>
      <c r="B2" s="143"/>
      <c r="C2" s="143"/>
      <c r="D2" s="143"/>
      <c r="E2" s="143"/>
    </row>
    <row r="3" spans="1:7" ht="15.75" x14ac:dyDescent="0.25">
      <c r="A3" s="143" t="s">
        <v>170</v>
      </c>
      <c r="B3" s="143"/>
      <c r="C3" s="143"/>
      <c r="D3" s="143"/>
      <c r="E3" s="143"/>
    </row>
    <row r="4" spans="1:7" x14ac:dyDescent="0.25">
      <c r="E4" s="123" t="s">
        <v>105</v>
      </c>
    </row>
    <row r="5" spans="1:7" x14ac:dyDescent="0.25">
      <c r="A5" s="129"/>
      <c r="B5" s="129" t="s">
        <v>103</v>
      </c>
      <c r="C5" s="87" t="s">
        <v>153</v>
      </c>
      <c r="E5" s="87" t="s">
        <v>131</v>
      </c>
    </row>
    <row r="6" spans="1:7" x14ac:dyDescent="0.25">
      <c r="A6" s="129"/>
      <c r="B6" s="129"/>
      <c r="C6" s="87" t="s">
        <v>154</v>
      </c>
      <c r="E6" s="87" t="s">
        <v>132</v>
      </c>
    </row>
    <row r="7" spans="1:7" ht="15.75" thickBot="1" x14ac:dyDescent="0.3">
      <c r="A7" s="129"/>
      <c r="B7" s="129"/>
      <c r="C7" s="88" t="s">
        <v>105</v>
      </c>
      <c r="E7" s="88" t="s">
        <v>105</v>
      </c>
    </row>
    <row r="8" spans="1:7" x14ac:dyDescent="0.25">
      <c r="A8" s="86" t="s">
        <v>133</v>
      </c>
      <c r="B8" s="90"/>
      <c r="C8" s="89"/>
      <c r="E8" s="86"/>
    </row>
    <row r="9" spans="1:7" x14ac:dyDescent="0.25">
      <c r="A9" s="89" t="s">
        <v>134</v>
      </c>
      <c r="B9" s="90">
        <v>4</v>
      </c>
      <c r="C9" s="96">
        <v>138414</v>
      </c>
      <c r="D9" s="97"/>
      <c r="E9" s="98">
        <v>127196</v>
      </c>
    </row>
    <row r="10" spans="1:7" x14ac:dyDescent="0.25">
      <c r="A10" s="89" t="s">
        <v>135</v>
      </c>
      <c r="B10" s="90">
        <v>5</v>
      </c>
      <c r="C10" s="96">
        <v>0</v>
      </c>
      <c r="D10" s="97"/>
      <c r="E10" s="98">
        <v>100</v>
      </c>
    </row>
    <row r="11" spans="1:7" x14ac:dyDescent="0.25">
      <c r="A11" s="89" t="s">
        <v>168</v>
      </c>
      <c r="B11" s="121">
        <v>6</v>
      </c>
      <c r="C11" s="122">
        <v>255005</v>
      </c>
      <c r="D11" s="97"/>
      <c r="E11" s="122">
        <v>180161</v>
      </c>
    </row>
    <row r="12" spans="1:7" ht="25.5" x14ac:dyDescent="0.25">
      <c r="A12" s="89" t="s">
        <v>136</v>
      </c>
      <c r="B12" s="90">
        <v>7</v>
      </c>
      <c r="C12" s="96">
        <v>6964179</v>
      </c>
      <c r="D12" s="97"/>
      <c r="E12" s="96">
        <v>2350753</v>
      </c>
    </row>
    <row r="13" spans="1:7" x14ac:dyDescent="0.25">
      <c r="A13" s="89" t="s">
        <v>137</v>
      </c>
      <c r="B13" s="127">
        <v>8</v>
      </c>
      <c r="C13" s="126">
        <v>384136</v>
      </c>
      <c r="D13" s="97"/>
      <c r="E13" s="126">
        <v>3279282</v>
      </c>
    </row>
    <row r="14" spans="1:7" x14ac:dyDescent="0.25">
      <c r="A14" s="89" t="s">
        <v>138</v>
      </c>
      <c r="B14" s="127"/>
      <c r="C14" s="126"/>
      <c r="D14" s="97"/>
      <c r="E14" s="126"/>
      <c r="G14" s="102"/>
    </row>
    <row r="15" spans="1:7" x14ac:dyDescent="0.25">
      <c r="A15" s="89" t="s">
        <v>0</v>
      </c>
      <c r="B15" s="90">
        <v>9</v>
      </c>
      <c r="C15" s="96">
        <v>46364</v>
      </c>
      <c r="D15" s="97"/>
      <c r="E15" s="96">
        <v>46364</v>
      </c>
    </row>
    <row r="16" spans="1:7" x14ac:dyDescent="0.25">
      <c r="A16" s="89" t="s">
        <v>99</v>
      </c>
      <c r="B16" s="90"/>
      <c r="C16" s="96">
        <v>28693</v>
      </c>
      <c r="D16" s="97"/>
      <c r="E16" s="96">
        <v>11097</v>
      </c>
    </row>
    <row r="17" spans="1:7" x14ac:dyDescent="0.25">
      <c r="A17" s="89" t="s">
        <v>139</v>
      </c>
      <c r="B17" s="90"/>
      <c r="C17" s="96">
        <v>18548</v>
      </c>
      <c r="D17" s="97"/>
      <c r="E17" s="96">
        <v>24731</v>
      </c>
    </row>
    <row r="18" spans="1:7" x14ac:dyDescent="0.25">
      <c r="A18" s="89" t="s">
        <v>140</v>
      </c>
      <c r="B18" s="120">
        <v>10</v>
      </c>
      <c r="C18" s="96">
        <v>52890</v>
      </c>
      <c r="D18" s="97"/>
      <c r="E18" s="96">
        <v>44971</v>
      </c>
    </row>
    <row r="19" spans="1:7" x14ac:dyDescent="0.25">
      <c r="A19" s="89" t="s">
        <v>1</v>
      </c>
      <c r="B19" s="90"/>
      <c r="C19" s="96">
        <v>30947</v>
      </c>
      <c r="D19" s="97"/>
      <c r="E19" s="96">
        <v>31992</v>
      </c>
    </row>
    <row r="20" spans="1:7" ht="15.75" thickBot="1" x14ac:dyDescent="0.3">
      <c r="A20" s="89" t="s">
        <v>141</v>
      </c>
      <c r="B20" s="90">
        <v>11</v>
      </c>
      <c r="C20" s="99">
        <v>235113</v>
      </c>
      <c r="D20" s="97"/>
      <c r="E20" s="99">
        <v>20875</v>
      </c>
    </row>
    <row r="21" spans="1:7" ht="15.75" thickBot="1" x14ac:dyDescent="0.3">
      <c r="A21" s="86" t="s">
        <v>142</v>
      </c>
      <c r="B21" s="87"/>
      <c r="C21" s="100">
        <f>SUM(C9:C20)</f>
        <v>8154289</v>
      </c>
      <c r="D21" s="97"/>
      <c r="E21" s="100">
        <f>SUM(E9:E20)</f>
        <v>6117522</v>
      </c>
    </row>
    <row r="22" spans="1:7" ht="15.75" thickTop="1" x14ac:dyDescent="0.25">
      <c r="A22" s="86"/>
      <c r="B22" s="127"/>
      <c r="C22" s="128"/>
      <c r="D22" s="97"/>
      <c r="E22" s="130"/>
    </row>
    <row r="23" spans="1:7" x14ac:dyDescent="0.25">
      <c r="A23" s="86" t="s">
        <v>143</v>
      </c>
      <c r="B23" s="127"/>
      <c r="C23" s="126"/>
      <c r="D23" s="97"/>
      <c r="E23" s="131"/>
    </row>
    <row r="24" spans="1:7" x14ac:dyDescent="0.25">
      <c r="A24" s="89" t="s">
        <v>100</v>
      </c>
      <c r="B24" s="121">
        <v>12</v>
      </c>
      <c r="C24" s="96">
        <v>1681971</v>
      </c>
      <c r="D24" s="97"/>
      <c r="E24" s="96">
        <v>18606</v>
      </c>
    </row>
    <row r="25" spans="1:7" ht="15.75" thickBot="1" x14ac:dyDescent="0.3">
      <c r="A25" s="89" t="s">
        <v>144</v>
      </c>
      <c r="B25" s="90"/>
      <c r="C25" s="99">
        <v>8658</v>
      </c>
      <c r="D25" s="97"/>
      <c r="E25" s="99">
        <v>8658</v>
      </c>
    </row>
    <row r="26" spans="1:7" ht="15.75" thickBot="1" x14ac:dyDescent="0.3">
      <c r="A26" s="86" t="s">
        <v>145</v>
      </c>
      <c r="B26" s="90"/>
      <c r="C26" s="101">
        <f>SUM(C24:C25)</f>
        <v>1690629</v>
      </c>
      <c r="D26" s="97"/>
      <c r="E26" s="101">
        <f>SUM(E24:E25)</f>
        <v>27264</v>
      </c>
    </row>
    <row r="27" spans="1:7" x14ac:dyDescent="0.25">
      <c r="A27" s="86"/>
      <c r="B27" s="127"/>
      <c r="C27" s="125"/>
      <c r="D27" s="97"/>
      <c r="E27" s="125"/>
    </row>
    <row r="28" spans="1:7" x14ac:dyDescent="0.25">
      <c r="A28" s="86" t="s">
        <v>146</v>
      </c>
      <c r="B28" s="127"/>
      <c r="C28" s="126"/>
      <c r="D28" s="97"/>
      <c r="E28" s="126"/>
    </row>
    <row r="29" spans="1:7" x14ac:dyDescent="0.25">
      <c r="A29" s="89" t="s">
        <v>147</v>
      </c>
      <c r="B29" s="90">
        <v>13</v>
      </c>
      <c r="C29" s="96">
        <v>3000000</v>
      </c>
      <c r="D29" s="97"/>
      <c r="E29" s="96">
        <v>3000000</v>
      </c>
    </row>
    <row r="30" spans="1:7" ht="25.5" x14ac:dyDescent="0.25">
      <c r="A30" s="89" t="s">
        <v>148</v>
      </c>
      <c r="B30" s="90">
        <v>14</v>
      </c>
      <c r="C30" s="96">
        <v>63994</v>
      </c>
      <c r="D30" s="97"/>
      <c r="E30" s="96">
        <v>69431</v>
      </c>
    </row>
    <row r="31" spans="1:7" ht="25.5" x14ac:dyDescent="0.25">
      <c r="A31" s="89" t="s">
        <v>149</v>
      </c>
      <c r="B31" s="90">
        <v>14</v>
      </c>
      <c r="C31" s="96">
        <v>21120</v>
      </c>
      <c r="D31" s="97"/>
      <c r="E31" s="96">
        <v>21120</v>
      </c>
    </row>
    <row r="32" spans="1:7" ht="15.75" thickBot="1" x14ac:dyDescent="0.3">
      <c r="A32" s="89" t="s">
        <v>150</v>
      </c>
      <c r="B32" s="90"/>
      <c r="C32" s="99">
        <v>3378546</v>
      </c>
      <c r="D32" s="97"/>
      <c r="E32" s="99">
        <v>2999707</v>
      </c>
      <c r="G32" s="102"/>
    </row>
    <row r="33" spans="1:5" ht="15.75" thickBot="1" x14ac:dyDescent="0.3">
      <c r="A33" s="86" t="s">
        <v>151</v>
      </c>
      <c r="B33" s="90"/>
      <c r="C33" s="101">
        <f>SUM(C29:C32)</f>
        <v>6463660</v>
      </c>
      <c r="D33" s="97"/>
      <c r="E33" s="101">
        <f>SUM(E29:E32)</f>
        <v>6090258</v>
      </c>
    </row>
    <row r="34" spans="1:5" ht="15.75" thickBot="1" x14ac:dyDescent="0.3">
      <c r="A34" s="86" t="s">
        <v>152</v>
      </c>
      <c r="B34" s="90"/>
      <c r="C34" s="100">
        <f>C33+C26</f>
        <v>8154289</v>
      </c>
      <c r="D34" s="97"/>
      <c r="E34" s="100">
        <f>E33+E26</f>
        <v>6117522</v>
      </c>
    </row>
    <row r="35" spans="1:5" ht="15.75" thickTop="1" x14ac:dyDescent="0.25">
      <c r="A35" s="86"/>
      <c r="B35" s="90"/>
      <c r="C35" s="92"/>
      <c r="E35" s="92"/>
    </row>
    <row r="36" spans="1:5" x14ac:dyDescent="0.25">
      <c r="C36" s="102"/>
    </row>
  </sheetData>
  <mergeCells count="14">
    <mergeCell ref="A1:E1"/>
    <mergeCell ref="A2:E2"/>
    <mergeCell ref="A3:E3"/>
    <mergeCell ref="A5:A7"/>
    <mergeCell ref="B5:B7"/>
    <mergeCell ref="B13:B14"/>
    <mergeCell ref="E13:E14"/>
    <mergeCell ref="E22:E23"/>
    <mergeCell ref="E27:E28"/>
    <mergeCell ref="C13:C14"/>
    <mergeCell ref="B22:B23"/>
    <mergeCell ref="C22:C23"/>
    <mergeCell ref="B27:B28"/>
    <mergeCell ref="C27:C2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53887-0E63-4E82-AA3F-6CB9B4B63A1E}">
  <dimension ref="A1:E33"/>
  <sheetViews>
    <sheetView tabSelected="1" workbookViewId="0">
      <selection activeCell="A2" sqref="A2:E2"/>
    </sheetView>
  </sheetViews>
  <sheetFormatPr defaultRowHeight="15" x14ac:dyDescent="0.25"/>
  <cols>
    <col min="1" max="1" width="77.5703125" customWidth="1"/>
    <col min="3" max="3" width="13.28515625" customWidth="1"/>
    <col min="5" max="5" width="13.28515625" customWidth="1"/>
  </cols>
  <sheetData>
    <row r="1" spans="1:5" x14ac:dyDescent="0.25">
      <c r="A1" s="144" t="s">
        <v>171</v>
      </c>
      <c r="B1" s="144"/>
      <c r="C1" s="144"/>
      <c r="D1" s="144"/>
      <c r="E1" s="144"/>
    </row>
    <row r="2" spans="1:5" ht="15.75" x14ac:dyDescent="0.25">
      <c r="A2" s="143" t="s">
        <v>156</v>
      </c>
      <c r="B2" s="143"/>
      <c r="C2" s="143"/>
      <c r="D2" s="143"/>
      <c r="E2" s="143"/>
    </row>
    <row r="3" spans="1:5" x14ac:dyDescent="0.25">
      <c r="A3" s="144" t="s">
        <v>90</v>
      </c>
      <c r="B3" s="144"/>
      <c r="C3" s="144"/>
    </row>
    <row r="4" spans="1:5" x14ac:dyDescent="0.25">
      <c r="A4" s="145"/>
      <c r="B4" s="145"/>
      <c r="C4" s="145"/>
      <c r="E4" s="124" t="s">
        <v>105</v>
      </c>
    </row>
    <row r="5" spans="1:5" x14ac:dyDescent="0.25">
      <c r="C5" s="87" t="s">
        <v>153</v>
      </c>
      <c r="E5" s="87" t="s">
        <v>153</v>
      </c>
    </row>
    <row r="6" spans="1:5" x14ac:dyDescent="0.25">
      <c r="A6" s="132"/>
      <c r="B6" s="129" t="s">
        <v>103</v>
      </c>
      <c r="C6" s="87" t="s">
        <v>155</v>
      </c>
      <c r="D6" s="87"/>
      <c r="E6" s="87" t="s">
        <v>104</v>
      </c>
    </row>
    <row r="7" spans="1:5" ht="15.75" thickBot="1" x14ac:dyDescent="0.3">
      <c r="A7" s="132"/>
      <c r="B7" s="129"/>
      <c r="C7" s="88" t="s">
        <v>105</v>
      </c>
      <c r="D7" s="87"/>
      <c r="E7" s="88" t="s">
        <v>105</v>
      </c>
    </row>
    <row r="8" spans="1:5" x14ac:dyDescent="0.25">
      <c r="A8" s="89" t="s">
        <v>106</v>
      </c>
      <c r="B8" s="90">
        <v>15</v>
      </c>
      <c r="C8" s="104">
        <v>196866.16019000002</v>
      </c>
      <c r="D8" s="96"/>
      <c r="E8" s="104">
        <v>103560</v>
      </c>
    </row>
    <row r="9" spans="1:5" ht="15.75" thickBot="1" x14ac:dyDescent="0.3">
      <c r="A9" s="89" t="s">
        <v>107</v>
      </c>
      <c r="B9" s="90">
        <v>15</v>
      </c>
      <c r="C9" s="107">
        <v>-20695.418239999999</v>
      </c>
      <c r="D9" s="96"/>
      <c r="E9" s="107">
        <v>-19521</v>
      </c>
    </row>
    <row r="10" spans="1:5" ht="15.75" thickBot="1" x14ac:dyDescent="0.3">
      <c r="A10" s="86" t="s">
        <v>108</v>
      </c>
      <c r="B10" s="90"/>
      <c r="C10" s="105">
        <f>SUM(C8:C9)</f>
        <v>176170.74195000003</v>
      </c>
      <c r="D10" s="106"/>
      <c r="E10" s="105">
        <f>SUM(E8:E9)</f>
        <v>84039</v>
      </c>
    </row>
    <row r="11" spans="1:5" x14ac:dyDescent="0.25">
      <c r="A11" s="89" t="s">
        <v>109</v>
      </c>
      <c r="B11" s="90">
        <v>16</v>
      </c>
      <c r="C11" s="112">
        <v>64862</v>
      </c>
      <c r="D11" s="103"/>
      <c r="E11" s="112">
        <v>216670</v>
      </c>
    </row>
    <row r="12" spans="1:5" x14ac:dyDescent="0.25">
      <c r="A12" s="89" t="s">
        <v>110</v>
      </c>
      <c r="B12" s="90">
        <v>16</v>
      </c>
      <c r="C12" s="104">
        <v>131674</v>
      </c>
      <c r="D12" s="103"/>
      <c r="E12" s="104">
        <v>115204</v>
      </c>
    </row>
    <row r="13" spans="1:5" ht="15.75" thickBot="1" x14ac:dyDescent="0.3">
      <c r="A13" s="89" t="s">
        <v>111</v>
      </c>
      <c r="B13" s="90">
        <v>16</v>
      </c>
      <c r="C13" s="107">
        <v>-39095.738360000003</v>
      </c>
      <c r="D13" s="103"/>
      <c r="E13" s="107">
        <v>-1085</v>
      </c>
    </row>
    <row r="14" spans="1:5" ht="15.75" thickBot="1" x14ac:dyDescent="0.3">
      <c r="A14" s="86" t="s">
        <v>112</v>
      </c>
      <c r="B14" s="90"/>
      <c r="C14" s="109">
        <f>SUM(C11:C13)</f>
        <v>157440.26163999998</v>
      </c>
      <c r="D14" s="92"/>
      <c r="E14" s="109">
        <f>SUM(E11:E13)</f>
        <v>330789</v>
      </c>
    </row>
    <row r="15" spans="1:5" x14ac:dyDescent="0.25">
      <c r="A15" s="89" t="s">
        <v>113</v>
      </c>
      <c r="B15" s="90">
        <v>17</v>
      </c>
      <c r="C15" s="114">
        <v>294123</v>
      </c>
      <c r="D15" s="115"/>
      <c r="E15" s="114">
        <v>43967</v>
      </c>
    </row>
    <row r="16" spans="1:5" ht="25.5" x14ac:dyDescent="0.25">
      <c r="A16" s="89" t="s">
        <v>114</v>
      </c>
      <c r="B16" s="90">
        <v>18</v>
      </c>
      <c r="C16" s="108">
        <v>-12452.667720000016</v>
      </c>
      <c r="D16" s="96"/>
      <c r="E16" s="108">
        <v>33193</v>
      </c>
    </row>
    <row r="17" spans="1:5" ht="38.25" x14ac:dyDescent="0.25">
      <c r="A17" s="89" t="s">
        <v>115</v>
      </c>
      <c r="B17" s="90">
        <v>19</v>
      </c>
      <c r="C17" s="108">
        <v>58893.251220000006</v>
      </c>
      <c r="D17" s="96"/>
      <c r="E17" s="108">
        <v>-136</v>
      </c>
    </row>
    <row r="18" spans="1:5" ht="25.5" x14ac:dyDescent="0.25">
      <c r="A18" s="89" t="s">
        <v>116</v>
      </c>
      <c r="B18" s="90"/>
      <c r="C18" s="96">
        <v>204124.61121000009</v>
      </c>
      <c r="D18" s="96"/>
      <c r="E18" s="96">
        <v>2311</v>
      </c>
    </row>
    <row r="19" spans="1:5" x14ac:dyDescent="0.25">
      <c r="A19" s="89" t="s">
        <v>117</v>
      </c>
      <c r="B19" s="90"/>
      <c r="C19" s="96">
        <v>7987</v>
      </c>
      <c r="D19" s="96"/>
      <c r="E19" s="96">
        <v>15004</v>
      </c>
    </row>
    <row r="20" spans="1:5" ht="25.5" x14ac:dyDescent="0.25">
      <c r="A20" s="89" t="s">
        <v>118</v>
      </c>
      <c r="B20" s="90"/>
      <c r="C20" s="108">
        <v>-40206.03297</v>
      </c>
      <c r="D20" s="91"/>
      <c r="E20" s="96">
        <v>31653</v>
      </c>
    </row>
    <row r="21" spans="1:5" ht="15.75" thickBot="1" x14ac:dyDescent="0.3">
      <c r="A21" s="93" t="s">
        <v>119</v>
      </c>
      <c r="B21" s="90">
        <v>20</v>
      </c>
      <c r="C21" s="108">
        <v>-467156.89260999998</v>
      </c>
      <c r="D21" s="91"/>
      <c r="E21" s="108">
        <v>-205748</v>
      </c>
    </row>
    <row r="22" spans="1:5" x14ac:dyDescent="0.25">
      <c r="A22" s="94" t="s">
        <v>120</v>
      </c>
      <c r="B22" s="90"/>
      <c r="C22" s="110">
        <f>C10+C14+(C15+C16+C17+C18+C19+C20+C21)</f>
        <v>378923.27272000007</v>
      </c>
      <c r="D22" s="92"/>
      <c r="E22" s="110">
        <f>E10+E14+(E15+E16+E17+E18+E19+E20+E21)</f>
        <v>335072</v>
      </c>
    </row>
    <row r="23" spans="1:5" ht="15.75" thickBot="1" x14ac:dyDescent="0.3">
      <c r="A23" s="93" t="s">
        <v>121</v>
      </c>
      <c r="B23" s="90">
        <v>21</v>
      </c>
      <c r="C23" s="111">
        <v>-84.22963</v>
      </c>
      <c r="D23" s="91"/>
      <c r="E23" s="111">
        <v>-6391</v>
      </c>
    </row>
    <row r="24" spans="1:5" ht="15.75" thickBot="1" x14ac:dyDescent="0.3">
      <c r="A24" s="94" t="s">
        <v>122</v>
      </c>
      <c r="B24" s="90"/>
      <c r="C24" s="113">
        <f>SUM(C22:C23)</f>
        <v>378839.04309000005</v>
      </c>
      <c r="D24" s="92"/>
      <c r="E24" s="113">
        <f>SUM(E22:E23)</f>
        <v>328681</v>
      </c>
    </row>
    <row r="25" spans="1:5" ht="15.75" thickTop="1" x14ac:dyDescent="0.25">
      <c r="A25" s="94" t="s">
        <v>123</v>
      </c>
      <c r="B25" s="90"/>
      <c r="C25" s="86"/>
      <c r="D25" s="86"/>
      <c r="E25" s="86"/>
    </row>
    <row r="26" spans="1:5" ht="25.5" x14ac:dyDescent="0.25">
      <c r="A26" s="142" t="s">
        <v>124</v>
      </c>
      <c r="B26" s="90"/>
      <c r="C26" s="86"/>
      <c r="D26" s="86"/>
      <c r="E26" s="86"/>
    </row>
    <row r="27" spans="1:5" x14ac:dyDescent="0.25">
      <c r="A27" s="93" t="s">
        <v>125</v>
      </c>
      <c r="B27" s="90"/>
      <c r="C27" s="86"/>
      <c r="D27" s="86"/>
      <c r="E27" s="86"/>
    </row>
    <row r="28" spans="1:5" x14ac:dyDescent="0.25">
      <c r="A28" s="93" t="s">
        <v>126</v>
      </c>
      <c r="B28" s="90"/>
      <c r="C28" s="116">
        <v>28312</v>
      </c>
      <c r="D28" s="91"/>
      <c r="E28" s="116">
        <v>-101426</v>
      </c>
    </row>
    <row r="29" spans="1:5" ht="15.75" thickBot="1" x14ac:dyDescent="0.3">
      <c r="A29" s="93" t="s">
        <v>127</v>
      </c>
      <c r="B29" s="90"/>
      <c r="C29" s="117">
        <v>-33748</v>
      </c>
      <c r="D29" s="91"/>
      <c r="E29" s="117">
        <v>-19701</v>
      </c>
    </row>
    <row r="30" spans="1:5" ht="26.25" thickBot="1" x14ac:dyDescent="0.3">
      <c r="A30" s="142" t="s">
        <v>128</v>
      </c>
      <c r="B30" s="90"/>
      <c r="C30" s="118">
        <f>SUM(C28:C29)</f>
        <v>-5436</v>
      </c>
      <c r="D30" s="95"/>
      <c r="E30" s="118">
        <f>SUM(E28:E29)</f>
        <v>-121127</v>
      </c>
    </row>
    <row r="31" spans="1:5" ht="15.75" thickBot="1" x14ac:dyDescent="0.3">
      <c r="A31" s="94" t="s">
        <v>129</v>
      </c>
      <c r="B31" s="90"/>
      <c r="C31" s="119">
        <f>SUM(C30)</f>
        <v>-5436</v>
      </c>
      <c r="D31" s="92"/>
      <c r="E31" s="119">
        <f>SUM(E30)</f>
        <v>-121127</v>
      </c>
    </row>
    <row r="32" spans="1:5" ht="15.75" thickBot="1" x14ac:dyDescent="0.3">
      <c r="A32" s="94" t="s">
        <v>130</v>
      </c>
      <c r="B32" s="90"/>
      <c r="C32" s="113">
        <f>C24+C31</f>
        <v>373403.04309000005</v>
      </c>
      <c r="D32" s="92"/>
      <c r="E32" s="113">
        <f>E24+E31</f>
        <v>207554</v>
      </c>
    </row>
    <row r="33" ht="15.75" thickTop="1" x14ac:dyDescent="0.25"/>
  </sheetData>
  <mergeCells count="5">
    <mergeCell ref="A6:A7"/>
    <mergeCell ref="B6:B7"/>
    <mergeCell ref="A1:E1"/>
    <mergeCell ref="A2:E2"/>
    <mergeCell ref="A3:C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0133F-0178-48ED-92B7-AF5169EFDBCC}">
  <dimension ref="A2:D84"/>
  <sheetViews>
    <sheetView zoomScale="78" zoomScaleNormal="78" workbookViewId="0">
      <selection activeCell="A5" sqref="A5:C5"/>
    </sheetView>
  </sheetViews>
  <sheetFormatPr defaultRowHeight="12.75" x14ac:dyDescent="0.2"/>
  <cols>
    <col min="1" max="1" width="96.85546875" style="50" customWidth="1"/>
    <col min="2" max="2" width="26.85546875" style="50" customWidth="1"/>
    <col min="3" max="3" width="27.140625" style="50" customWidth="1"/>
    <col min="4" max="16384" width="9.140625" style="50"/>
  </cols>
  <sheetData>
    <row r="2" spans="1:3" x14ac:dyDescent="0.2">
      <c r="A2" s="49"/>
      <c r="C2" s="51"/>
    </row>
    <row r="3" spans="1:3" x14ac:dyDescent="0.2">
      <c r="A3" s="133" t="s">
        <v>52</v>
      </c>
      <c r="B3" s="133"/>
      <c r="C3" s="133"/>
    </row>
    <row r="4" spans="1:3" x14ac:dyDescent="0.2">
      <c r="A4" s="133" t="str">
        <f>Ф4!B3</f>
        <v>АО «First Heartland Jusan Invest»</v>
      </c>
      <c r="B4" s="133"/>
      <c r="C4" s="133"/>
    </row>
    <row r="5" spans="1:3" x14ac:dyDescent="0.2">
      <c r="A5" s="133" t="s">
        <v>90</v>
      </c>
      <c r="B5" s="133"/>
      <c r="C5" s="133"/>
    </row>
    <row r="6" spans="1:3" x14ac:dyDescent="0.2">
      <c r="A6" s="52"/>
      <c r="B6" s="53"/>
      <c r="C6" s="53"/>
    </row>
    <row r="7" spans="1:3" x14ac:dyDescent="0.2">
      <c r="A7" s="49"/>
      <c r="C7" s="124" t="s">
        <v>105</v>
      </c>
    </row>
    <row r="8" spans="1:3" ht="41.25" customHeight="1" x14ac:dyDescent="0.2">
      <c r="A8" s="54"/>
      <c r="B8" s="55" t="s">
        <v>157</v>
      </c>
      <c r="C8" s="55" t="s">
        <v>158</v>
      </c>
    </row>
    <row r="9" spans="1:3" ht="12.75" customHeight="1" x14ac:dyDescent="0.2">
      <c r="A9" s="60" t="s">
        <v>53</v>
      </c>
      <c r="B9" s="56"/>
      <c r="C9" s="56"/>
    </row>
    <row r="10" spans="1:3" x14ac:dyDescent="0.2">
      <c r="A10" s="59" t="s">
        <v>54</v>
      </c>
      <c r="B10" s="57">
        <v>492012.70574001281</v>
      </c>
      <c r="C10" s="57">
        <v>162624</v>
      </c>
    </row>
    <row r="11" spans="1:3" x14ac:dyDescent="0.2">
      <c r="A11" s="59" t="s">
        <v>55</v>
      </c>
      <c r="B11" s="57">
        <v>-38996.718410000001</v>
      </c>
      <c r="C11" s="57">
        <v>-157</v>
      </c>
    </row>
    <row r="12" spans="1:3" x14ac:dyDescent="0.2">
      <c r="A12" s="59" t="s">
        <v>56</v>
      </c>
      <c r="B12" s="57">
        <v>156918.11827000001</v>
      </c>
      <c r="C12" s="57">
        <v>190640</v>
      </c>
    </row>
    <row r="13" spans="1:3" x14ac:dyDescent="0.2">
      <c r="A13" s="59" t="s">
        <v>57</v>
      </c>
      <c r="B13" s="57">
        <v>-21291.23746</v>
      </c>
      <c r="C13" s="57">
        <v>-96375</v>
      </c>
    </row>
    <row r="14" spans="1:3" x14ac:dyDescent="0.2">
      <c r="A14" s="59" t="s">
        <v>58</v>
      </c>
      <c r="B14" s="57">
        <v>0</v>
      </c>
      <c r="C14" s="57">
        <v>0</v>
      </c>
    </row>
    <row r="15" spans="1:3" x14ac:dyDescent="0.2">
      <c r="A15" s="59" t="s">
        <v>59</v>
      </c>
      <c r="B15" s="57">
        <v>0</v>
      </c>
      <c r="C15" s="57">
        <v>0</v>
      </c>
    </row>
    <row r="16" spans="1:3" x14ac:dyDescent="0.2">
      <c r="A16" s="59" t="s">
        <v>60</v>
      </c>
      <c r="B16" s="57">
        <v>0</v>
      </c>
      <c r="C16" s="57">
        <v>0</v>
      </c>
    </row>
    <row r="17" spans="1:3" ht="25.5" customHeight="1" x14ac:dyDescent="0.2">
      <c r="A17" s="75" t="s">
        <v>97</v>
      </c>
      <c r="B17" s="57">
        <v>265</v>
      </c>
      <c r="C17" s="57">
        <v>-4870</v>
      </c>
    </row>
    <row r="18" spans="1:3" x14ac:dyDescent="0.2">
      <c r="A18" s="75" t="s">
        <v>98</v>
      </c>
      <c r="B18" s="57">
        <v>-19261.407939999579</v>
      </c>
      <c r="C18" s="57">
        <v>0</v>
      </c>
    </row>
    <row r="19" spans="1:3" x14ac:dyDescent="0.2">
      <c r="A19" s="59" t="s">
        <v>61</v>
      </c>
      <c r="B19" s="57">
        <v>0</v>
      </c>
      <c r="C19" s="57">
        <v>0</v>
      </c>
    </row>
    <row r="20" spans="1:3" x14ac:dyDescent="0.2">
      <c r="A20" s="59" t="s">
        <v>88</v>
      </c>
      <c r="B20" s="57">
        <v>-74844</v>
      </c>
      <c r="C20" s="57">
        <v>-603413</v>
      </c>
    </row>
    <row r="21" spans="1:3" x14ac:dyDescent="0.2">
      <c r="A21" s="59" t="s">
        <v>62</v>
      </c>
      <c r="B21" s="57">
        <v>261856.99505</v>
      </c>
      <c r="C21" s="57">
        <v>0</v>
      </c>
    </row>
    <row r="22" spans="1:3" x14ac:dyDescent="0.2">
      <c r="A22" s="59" t="s">
        <v>63</v>
      </c>
      <c r="B22" s="57">
        <v>-398331.63183000003</v>
      </c>
      <c r="C22" s="57">
        <v>-153814</v>
      </c>
    </row>
    <row r="23" spans="1:3" x14ac:dyDescent="0.2">
      <c r="A23" s="59"/>
      <c r="B23" s="57"/>
      <c r="C23" s="57"/>
    </row>
    <row r="24" spans="1:3" x14ac:dyDescent="0.2">
      <c r="A24" s="60" t="s">
        <v>159</v>
      </c>
      <c r="B24" s="57">
        <v>0</v>
      </c>
      <c r="C24" s="57">
        <v>0</v>
      </c>
    </row>
    <row r="25" spans="1:3" x14ac:dyDescent="0.2">
      <c r="A25" s="59" t="s">
        <v>64</v>
      </c>
      <c r="B25" s="57">
        <v>100</v>
      </c>
      <c r="C25" s="57">
        <v>1969900</v>
      </c>
    </row>
    <row r="26" spans="1:3" x14ac:dyDescent="0.2">
      <c r="A26" s="59" t="s">
        <v>65</v>
      </c>
      <c r="B26" s="57">
        <v>-2994306.0502199987</v>
      </c>
      <c r="C26" s="57">
        <v>689027</v>
      </c>
    </row>
    <row r="27" spans="1:3" x14ac:dyDescent="0.2">
      <c r="A27" s="59" t="s">
        <v>66</v>
      </c>
      <c r="B27" s="57">
        <v>0</v>
      </c>
      <c r="C27" s="57">
        <v>0</v>
      </c>
    </row>
    <row r="28" spans="1:3" x14ac:dyDescent="0.2">
      <c r="A28" s="59" t="s">
        <v>99</v>
      </c>
      <c r="B28" s="57">
        <v>0</v>
      </c>
      <c r="C28" s="57">
        <v>0</v>
      </c>
    </row>
    <row r="29" spans="1:3" x14ac:dyDescent="0.2">
      <c r="A29" s="59" t="s">
        <v>2</v>
      </c>
      <c r="B29" s="57">
        <v>0</v>
      </c>
      <c r="C29" s="57">
        <v>-504879</v>
      </c>
    </row>
    <row r="30" spans="1:3" x14ac:dyDescent="0.2">
      <c r="A30" s="60"/>
      <c r="B30" s="57"/>
      <c r="C30" s="57"/>
    </row>
    <row r="31" spans="1:3" x14ac:dyDescent="0.2">
      <c r="A31" s="60" t="s">
        <v>160</v>
      </c>
      <c r="B31" s="57">
        <v>0</v>
      </c>
      <c r="C31" s="57">
        <v>0</v>
      </c>
    </row>
    <row r="32" spans="1:3" x14ac:dyDescent="0.2">
      <c r="A32" s="59" t="s">
        <v>67</v>
      </c>
      <c r="B32" s="57">
        <v>0</v>
      </c>
      <c r="C32" s="57">
        <v>0</v>
      </c>
    </row>
    <row r="33" spans="1:3" x14ac:dyDescent="0.2">
      <c r="A33" s="59" t="s">
        <v>68</v>
      </c>
      <c r="B33" s="57">
        <v>0</v>
      </c>
      <c r="C33" s="57">
        <v>0</v>
      </c>
    </row>
    <row r="34" spans="1:3" ht="12.75" customHeight="1" x14ac:dyDescent="0.2">
      <c r="A34" s="59" t="s">
        <v>69</v>
      </c>
      <c r="B34" s="57">
        <v>1652870.90212</v>
      </c>
      <c r="C34" s="57">
        <v>-928</v>
      </c>
    </row>
    <row r="35" spans="1:3" ht="12.75" customHeight="1" x14ac:dyDescent="0.2">
      <c r="A35" s="59" t="s">
        <v>100</v>
      </c>
      <c r="B35" s="57">
        <v>0</v>
      </c>
      <c r="C35" s="57">
        <v>0</v>
      </c>
    </row>
    <row r="36" spans="1:3" ht="12.75" customHeight="1" x14ac:dyDescent="0.2">
      <c r="A36" s="59" t="s">
        <v>3</v>
      </c>
      <c r="B36" s="57">
        <v>0</v>
      </c>
      <c r="C36" s="57">
        <v>3445</v>
      </c>
    </row>
    <row r="37" spans="1:3" ht="27.75" customHeight="1" x14ac:dyDescent="0.2">
      <c r="A37" s="76" t="s">
        <v>161</v>
      </c>
      <c r="B37" s="77">
        <f>ROUND(SUM(B10:B36),0)</f>
        <v>-983007</v>
      </c>
      <c r="C37" s="77">
        <f>ROUND(SUM(C10:C36),0)</f>
        <v>1651200</v>
      </c>
    </row>
    <row r="38" spans="1:3" ht="12.75" customHeight="1" x14ac:dyDescent="0.2">
      <c r="A38" s="59" t="s">
        <v>70</v>
      </c>
      <c r="B38" s="57">
        <v>-3763</v>
      </c>
      <c r="C38" s="57">
        <v>-3282</v>
      </c>
    </row>
    <row r="39" spans="1:3" ht="12.75" customHeight="1" thickBot="1" x14ac:dyDescent="0.25">
      <c r="A39" s="78" t="s">
        <v>162</v>
      </c>
      <c r="B39" s="79">
        <f>ROUND(B37+B38,0)</f>
        <v>-986770</v>
      </c>
      <c r="C39" s="79">
        <f>ROUND(C37+C38,0)</f>
        <v>1647918</v>
      </c>
    </row>
    <row r="40" spans="1:3" x14ac:dyDescent="0.2">
      <c r="A40" s="60"/>
      <c r="B40" s="61"/>
      <c r="C40" s="61"/>
    </row>
    <row r="41" spans="1:3" ht="12.75" customHeight="1" x14ac:dyDescent="0.2">
      <c r="A41" s="60" t="s">
        <v>163</v>
      </c>
      <c r="B41" s="62"/>
      <c r="C41" s="62"/>
    </row>
    <row r="42" spans="1:3" x14ac:dyDescent="0.2">
      <c r="A42" s="59" t="s">
        <v>71</v>
      </c>
      <c r="B42" s="57">
        <v>0</v>
      </c>
      <c r="C42" s="57">
        <v>0</v>
      </c>
    </row>
    <row r="43" spans="1:3" x14ac:dyDescent="0.2">
      <c r="A43" s="59" t="s">
        <v>72</v>
      </c>
      <c r="B43" s="57">
        <v>0</v>
      </c>
      <c r="C43" s="57">
        <v>0</v>
      </c>
    </row>
    <row r="44" spans="1:3" ht="26.25" customHeight="1" x14ac:dyDescent="0.2">
      <c r="A44" s="75" t="s">
        <v>73</v>
      </c>
      <c r="B44" s="57">
        <v>-916686.04989000002</v>
      </c>
      <c r="C44" s="57">
        <v>3107322</v>
      </c>
    </row>
    <row r="45" spans="1:3" ht="27" customHeight="1" x14ac:dyDescent="0.2">
      <c r="A45" s="75" t="s">
        <v>74</v>
      </c>
      <c r="B45" s="57">
        <v>1971339.24856</v>
      </c>
      <c r="C45" s="57">
        <v>-4447470</v>
      </c>
    </row>
    <row r="46" spans="1:3" x14ac:dyDescent="0.2">
      <c r="A46" s="59" t="s">
        <v>75</v>
      </c>
      <c r="B46" s="57">
        <v>0</v>
      </c>
      <c r="C46" s="57">
        <v>0</v>
      </c>
    </row>
    <row r="47" spans="1:3" x14ac:dyDescent="0.2">
      <c r="A47" s="59" t="s">
        <v>76</v>
      </c>
      <c r="B47" s="57">
        <v>-18049.840179999999</v>
      </c>
      <c r="C47" s="57">
        <v>-466</v>
      </c>
    </row>
    <row r="48" spans="1:3" x14ac:dyDescent="0.2">
      <c r="A48" s="59" t="s">
        <v>101</v>
      </c>
      <c r="B48" s="57">
        <v>0</v>
      </c>
      <c r="C48" s="57">
        <v>0</v>
      </c>
    </row>
    <row r="49" spans="1:3" x14ac:dyDescent="0.2">
      <c r="A49" s="59" t="s">
        <v>102</v>
      </c>
      <c r="B49" s="57">
        <v>0</v>
      </c>
      <c r="C49" s="57">
        <v>0</v>
      </c>
    </row>
    <row r="50" spans="1:3" x14ac:dyDescent="0.2">
      <c r="A50" s="59" t="s">
        <v>77</v>
      </c>
      <c r="B50" s="57">
        <v>13196</v>
      </c>
      <c r="C50" s="57">
        <v>0</v>
      </c>
    </row>
    <row r="51" spans="1:3" ht="12.75" customHeight="1" thickBot="1" x14ac:dyDescent="0.25">
      <c r="A51" s="80" t="s">
        <v>164</v>
      </c>
      <c r="B51" s="79">
        <f>ROUND(SUM(B42:B50),0)</f>
        <v>1049799</v>
      </c>
      <c r="C51" s="79">
        <f>ROUND(SUM(C42:C50),0)</f>
        <v>-1340614</v>
      </c>
    </row>
    <row r="52" spans="1:3" x14ac:dyDescent="0.2">
      <c r="A52" s="59"/>
      <c r="B52" s="63"/>
      <c r="C52" s="63"/>
    </row>
    <row r="53" spans="1:3" x14ac:dyDescent="0.2">
      <c r="A53" s="60" t="s">
        <v>165</v>
      </c>
      <c r="B53" s="62"/>
      <c r="C53" s="62"/>
    </row>
    <row r="54" spans="1:3" x14ac:dyDescent="0.2">
      <c r="A54" s="59" t="s">
        <v>78</v>
      </c>
      <c r="B54" s="57">
        <v>0</v>
      </c>
      <c r="C54" s="57">
        <v>0</v>
      </c>
    </row>
    <row r="55" spans="1:3" x14ac:dyDescent="0.2">
      <c r="A55" s="59" t="s">
        <v>79</v>
      </c>
      <c r="B55" s="57">
        <v>0</v>
      </c>
      <c r="C55" s="57">
        <v>0</v>
      </c>
    </row>
    <row r="56" spans="1:3" x14ac:dyDescent="0.2">
      <c r="A56" s="59" t="s">
        <v>80</v>
      </c>
      <c r="B56" s="57">
        <v>0</v>
      </c>
      <c r="C56" s="57">
        <v>0</v>
      </c>
    </row>
    <row r="57" spans="1:3" x14ac:dyDescent="0.2">
      <c r="A57" s="59" t="s">
        <v>81</v>
      </c>
      <c r="B57" s="57">
        <v>0</v>
      </c>
      <c r="C57" s="57">
        <v>0</v>
      </c>
    </row>
    <row r="58" spans="1:3" x14ac:dyDescent="0.2">
      <c r="A58" s="59" t="s">
        <v>82</v>
      </c>
      <c r="B58" s="57">
        <v>0</v>
      </c>
      <c r="C58" s="57">
        <v>0</v>
      </c>
    </row>
    <row r="59" spans="1:3" x14ac:dyDescent="0.2">
      <c r="A59" s="59" t="s">
        <v>83</v>
      </c>
      <c r="B59" s="57">
        <v>0</v>
      </c>
      <c r="C59" s="57">
        <v>0</v>
      </c>
    </row>
    <row r="60" spans="1:3" ht="12.75" customHeight="1" thickBot="1" x14ac:dyDescent="0.25">
      <c r="A60" s="78" t="s">
        <v>166</v>
      </c>
      <c r="B60" s="79">
        <f>ROUND(SUM(B54:B59),0)</f>
        <v>0</v>
      </c>
      <c r="C60" s="79">
        <f>ROUND(SUM(C54:C59),0)</f>
        <v>0</v>
      </c>
    </row>
    <row r="61" spans="1:3" x14ac:dyDescent="0.2">
      <c r="A61" s="60"/>
      <c r="B61" s="62"/>
      <c r="C61" s="62"/>
    </row>
    <row r="62" spans="1:3" x14ac:dyDescent="0.2">
      <c r="A62" s="60" t="s">
        <v>167</v>
      </c>
      <c r="B62" s="61">
        <f>ROUND(B60+B51+B39,0)</f>
        <v>63029</v>
      </c>
      <c r="C62" s="61">
        <f>ROUND(C60+C51+C39,0)</f>
        <v>307304</v>
      </c>
    </row>
    <row r="63" spans="1:3" x14ac:dyDescent="0.2">
      <c r="A63" s="59" t="s">
        <v>84</v>
      </c>
      <c r="B63" s="57">
        <v>-51811.0262</v>
      </c>
      <c r="C63" s="57"/>
    </row>
    <row r="64" spans="1:3" x14ac:dyDescent="0.2">
      <c r="A64" s="59" t="s">
        <v>85</v>
      </c>
      <c r="B64" s="57"/>
      <c r="C64" s="57">
        <v>323</v>
      </c>
    </row>
    <row r="65" spans="1:4" x14ac:dyDescent="0.2">
      <c r="A65" s="81" t="s">
        <v>86</v>
      </c>
      <c r="B65" s="64">
        <v>127196</v>
      </c>
      <c r="C65" s="65">
        <v>219012</v>
      </c>
    </row>
    <row r="66" spans="1:4" ht="13.5" thickBot="1" x14ac:dyDescent="0.25">
      <c r="A66" s="78" t="s">
        <v>87</v>
      </c>
      <c r="B66" s="82">
        <f>SUM(B62:B65)</f>
        <v>138413.97380000001</v>
      </c>
      <c r="C66" s="79">
        <f>SUM(C62:C65)</f>
        <v>526639</v>
      </c>
    </row>
    <row r="67" spans="1:4" x14ac:dyDescent="0.2">
      <c r="A67" s="66" t="s">
        <v>51</v>
      </c>
      <c r="B67" s="67">
        <v>0</v>
      </c>
      <c r="C67" s="58"/>
    </row>
    <row r="68" spans="1:4" x14ac:dyDescent="0.2">
      <c r="A68" s="66"/>
      <c r="B68" s="68"/>
      <c r="C68" s="68"/>
    </row>
    <row r="69" spans="1:4" x14ac:dyDescent="0.2">
      <c r="A69" s="83"/>
      <c r="B69" s="69"/>
      <c r="C69" s="69"/>
    </row>
    <row r="70" spans="1:4" ht="15" x14ac:dyDescent="0.2">
      <c r="A70" s="85" t="s">
        <v>18</v>
      </c>
      <c r="B70" s="74" t="s">
        <v>5</v>
      </c>
      <c r="C70" s="72"/>
      <c r="D70" s="73"/>
    </row>
    <row r="71" spans="1:4" ht="15" x14ac:dyDescent="0.25">
      <c r="A71" s="1"/>
      <c r="B71" s="1"/>
      <c r="C71" s="1"/>
      <c r="D71" s="1"/>
    </row>
    <row r="72" spans="1:4" ht="15" x14ac:dyDescent="0.25">
      <c r="A72" s="85" t="s">
        <v>6</v>
      </c>
      <c r="B72" s="74" t="s">
        <v>7</v>
      </c>
      <c r="C72" s="73"/>
      <c r="D72" s="1"/>
    </row>
    <row r="73" spans="1:4" ht="15" x14ac:dyDescent="0.25">
      <c r="A73" s="1"/>
      <c r="B73" s="1"/>
      <c r="C73" s="1"/>
      <c r="D73" s="1"/>
    </row>
    <row r="74" spans="1:4" ht="15" x14ac:dyDescent="0.25">
      <c r="A74" s="85" t="s">
        <v>8</v>
      </c>
      <c r="B74" s="70" t="s">
        <v>9</v>
      </c>
      <c r="C74" s="71"/>
      <c r="D74" s="1"/>
    </row>
    <row r="75" spans="1:4" ht="15" x14ac:dyDescent="0.25">
      <c r="A75" s="1"/>
      <c r="B75" s="1"/>
      <c r="C75" s="1"/>
      <c r="D75" s="1"/>
    </row>
    <row r="76" spans="1:4" ht="15" x14ac:dyDescent="0.25">
      <c r="A76" s="85" t="s">
        <v>10</v>
      </c>
      <c r="B76" s="74" t="s">
        <v>11</v>
      </c>
      <c r="C76" s="73"/>
      <c r="D76" s="1"/>
    </row>
    <row r="77" spans="1:4" ht="15" x14ac:dyDescent="0.25">
      <c r="A77" s="1"/>
      <c r="B77" s="1"/>
      <c r="C77" s="1"/>
      <c r="D77" s="1"/>
    </row>
    <row r="78" spans="1:4" ht="15" x14ac:dyDescent="0.25">
      <c r="A78" s="85" t="s">
        <v>12</v>
      </c>
      <c r="B78" s="70" t="s">
        <v>13</v>
      </c>
      <c r="C78" s="71"/>
      <c r="D78" s="1"/>
    </row>
    <row r="79" spans="1:4" ht="15" x14ac:dyDescent="0.25">
      <c r="A79" s="1"/>
      <c r="B79" s="1"/>
      <c r="C79" s="1"/>
      <c r="D79" s="1"/>
    </row>
    <row r="80" spans="1:4" ht="15" x14ac:dyDescent="0.25">
      <c r="A80" s="85" t="s">
        <v>14</v>
      </c>
      <c r="B80" s="70" t="s">
        <v>13</v>
      </c>
      <c r="C80" s="71"/>
      <c r="D80" s="1"/>
    </row>
    <row r="81" spans="1:4" ht="15" x14ac:dyDescent="0.25">
      <c r="A81" s="1"/>
      <c r="B81" s="1"/>
      <c r="C81" s="1"/>
      <c r="D81" s="1"/>
    </row>
    <row r="82" spans="1:4" ht="15" x14ac:dyDescent="0.25">
      <c r="A82" s="85" t="s">
        <v>15</v>
      </c>
      <c r="B82" s="70" t="s">
        <v>16</v>
      </c>
      <c r="C82" s="71"/>
      <c r="D82" s="1"/>
    </row>
    <row r="83" spans="1:4" ht="15" x14ac:dyDescent="0.25">
      <c r="A83" s="1"/>
      <c r="B83" s="1"/>
      <c r="C83" s="1"/>
      <c r="D83" s="1"/>
    </row>
    <row r="84" spans="1:4" ht="15" x14ac:dyDescent="0.25">
      <c r="A84" s="85" t="s">
        <v>17</v>
      </c>
      <c r="B84" s="70" t="s">
        <v>89</v>
      </c>
      <c r="C84" s="1"/>
      <c r="D84" s="1"/>
    </row>
  </sheetData>
  <mergeCells count="3">
    <mergeCell ref="A3:C3"/>
    <mergeCell ref="A4:C4"/>
    <mergeCell ref="A5:C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F303E-0732-424D-812E-847AA78B1962}">
  <dimension ref="B1:R66"/>
  <sheetViews>
    <sheetView zoomScale="71" zoomScaleNormal="71" workbookViewId="0">
      <selection activeCell="B4" sqref="B4:M4"/>
    </sheetView>
  </sheetViews>
  <sheetFormatPr defaultRowHeight="12.75" x14ac:dyDescent="0.25"/>
  <cols>
    <col min="1" max="1" width="9.140625" style="6"/>
    <col min="2" max="2" width="72.42578125" style="48" customWidth="1"/>
    <col min="3" max="4" width="23.85546875" style="47" customWidth="1"/>
    <col min="5" max="5" width="26.7109375" style="47" customWidth="1"/>
    <col min="6" max="6" width="31.42578125" style="47" customWidth="1"/>
    <col min="7" max="7" width="25.5703125" style="47" customWidth="1"/>
    <col min="8" max="8" width="23.42578125" style="47" customWidth="1"/>
    <col min="9" max="9" width="17.140625" style="47" customWidth="1"/>
    <col min="10" max="10" width="20.7109375" style="47" customWidth="1"/>
    <col min="11" max="11" width="23.85546875" style="6" customWidth="1"/>
    <col min="12" max="12" width="15.42578125" style="6" customWidth="1"/>
    <col min="13" max="13" width="16.140625" style="6" customWidth="1"/>
    <col min="14" max="14" width="5.7109375" style="6" customWidth="1"/>
    <col min="15" max="15" width="18.140625" style="6" customWidth="1"/>
    <col min="16" max="18" width="16" style="6" bestFit="1" customWidth="1"/>
    <col min="19" max="248" width="9.140625" style="6"/>
    <col min="249" max="249" width="70.28515625" style="6" customWidth="1"/>
    <col min="250" max="251" width="23.85546875" style="6" customWidth="1"/>
    <col min="252" max="252" width="0" style="6" hidden="1" customWidth="1"/>
    <col min="253" max="253" width="23.85546875" style="6" customWidth="1"/>
    <col min="254" max="254" width="29" style="6" customWidth="1"/>
    <col min="255" max="256" width="0" style="6" hidden="1" customWidth="1"/>
    <col min="257" max="260" width="23.85546875" style="6" customWidth="1"/>
    <col min="261" max="262" width="0" style="6" hidden="1" customWidth="1"/>
    <col min="263" max="263" width="23.85546875" style="6" customWidth="1"/>
    <col min="264" max="265" width="13.7109375" style="6" bestFit="1" customWidth="1"/>
    <col min="266" max="504" width="9.140625" style="6"/>
    <col min="505" max="505" width="70.28515625" style="6" customWidth="1"/>
    <col min="506" max="507" width="23.85546875" style="6" customWidth="1"/>
    <col min="508" max="508" width="0" style="6" hidden="1" customWidth="1"/>
    <col min="509" max="509" width="23.85546875" style="6" customWidth="1"/>
    <col min="510" max="510" width="29" style="6" customWidth="1"/>
    <col min="511" max="512" width="0" style="6" hidden="1" customWidth="1"/>
    <col min="513" max="516" width="23.85546875" style="6" customWidth="1"/>
    <col min="517" max="518" width="0" style="6" hidden="1" customWidth="1"/>
    <col min="519" max="519" width="23.85546875" style="6" customWidth="1"/>
    <col min="520" max="521" width="13.7109375" style="6" bestFit="1" customWidth="1"/>
    <col min="522" max="760" width="9.140625" style="6"/>
    <col min="761" max="761" width="70.28515625" style="6" customWidth="1"/>
    <col min="762" max="763" width="23.85546875" style="6" customWidth="1"/>
    <col min="764" max="764" width="0" style="6" hidden="1" customWidth="1"/>
    <col min="765" max="765" width="23.85546875" style="6" customWidth="1"/>
    <col min="766" max="766" width="29" style="6" customWidth="1"/>
    <col min="767" max="768" width="0" style="6" hidden="1" customWidth="1"/>
    <col min="769" max="772" width="23.85546875" style="6" customWidth="1"/>
    <col min="773" max="774" width="0" style="6" hidden="1" customWidth="1"/>
    <col min="775" max="775" width="23.85546875" style="6" customWidth="1"/>
    <col min="776" max="777" width="13.7109375" style="6" bestFit="1" customWidth="1"/>
    <col min="778" max="1016" width="9.140625" style="6"/>
    <col min="1017" max="1017" width="70.28515625" style="6" customWidth="1"/>
    <col min="1018" max="1019" width="23.85546875" style="6" customWidth="1"/>
    <col min="1020" max="1020" width="0" style="6" hidden="1" customWidth="1"/>
    <col min="1021" max="1021" width="23.85546875" style="6" customWidth="1"/>
    <col min="1022" max="1022" width="29" style="6" customWidth="1"/>
    <col min="1023" max="1024" width="0" style="6" hidden="1" customWidth="1"/>
    <col min="1025" max="1028" width="23.85546875" style="6" customWidth="1"/>
    <col min="1029" max="1030" width="0" style="6" hidden="1" customWidth="1"/>
    <col min="1031" max="1031" width="23.85546875" style="6" customWidth="1"/>
    <col min="1032" max="1033" width="13.7109375" style="6" bestFit="1" customWidth="1"/>
    <col min="1034" max="1272" width="9.140625" style="6"/>
    <col min="1273" max="1273" width="70.28515625" style="6" customWidth="1"/>
    <col min="1274" max="1275" width="23.85546875" style="6" customWidth="1"/>
    <col min="1276" max="1276" width="0" style="6" hidden="1" customWidth="1"/>
    <col min="1277" max="1277" width="23.85546875" style="6" customWidth="1"/>
    <col min="1278" max="1278" width="29" style="6" customWidth="1"/>
    <col min="1279" max="1280" width="0" style="6" hidden="1" customWidth="1"/>
    <col min="1281" max="1284" width="23.85546875" style="6" customWidth="1"/>
    <col min="1285" max="1286" width="0" style="6" hidden="1" customWidth="1"/>
    <col min="1287" max="1287" width="23.85546875" style="6" customWidth="1"/>
    <col min="1288" max="1289" width="13.7109375" style="6" bestFit="1" customWidth="1"/>
    <col min="1290" max="1528" width="9.140625" style="6"/>
    <col min="1529" max="1529" width="70.28515625" style="6" customWidth="1"/>
    <col min="1530" max="1531" width="23.85546875" style="6" customWidth="1"/>
    <col min="1532" max="1532" width="0" style="6" hidden="1" customWidth="1"/>
    <col min="1533" max="1533" width="23.85546875" style="6" customWidth="1"/>
    <col min="1534" max="1534" width="29" style="6" customWidth="1"/>
    <col min="1535" max="1536" width="0" style="6" hidden="1" customWidth="1"/>
    <col min="1537" max="1540" width="23.85546875" style="6" customWidth="1"/>
    <col min="1541" max="1542" width="0" style="6" hidden="1" customWidth="1"/>
    <col min="1543" max="1543" width="23.85546875" style="6" customWidth="1"/>
    <col min="1544" max="1545" width="13.7109375" style="6" bestFit="1" customWidth="1"/>
    <col min="1546" max="1784" width="9.140625" style="6"/>
    <col min="1785" max="1785" width="70.28515625" style="6" customWidth="1"/>
    <col min="1786" max="1787" width="23.85546875" style="6" customWidth="1"/>
    <col min="1788" max="1788" width="0" style="6" hidden="1" customWidth="1"/>
    <col min="1789" max="1789" width="23.85546875" style="6" customWidth="1"/>
    <col min="1790" max="1790" width="29" style="6" customWidth="1"/>
    <col min="1791" max="1792" width="0" style="6" hidden="1" customWidth="1"/>
    <col min="1793" max="1796" width="23.85546875" style="6" customWidth="1"/>
    <col min="1797" max="1798" width="0" style="6" hidden="1" customWidth="1"/>
    <col min="1799" max="1799" width="23.85546875" style="6" customWidth="1"/>
    <col min="1800" max="1801" width="13.7109375" style="6" bestFit="1" customWidth="1"/>
    <col min="1802" max="2040" width="9.140625" style="6"/>
    <col min="2041" max="2041" width="70.28515625" style="6" customWidth="1"/>
    <col min="2042" max="2043" width="23.85546875" style="6" customWidth="1"/>
    <col min="2044" max="2044" width="0" style="6" hidden="1" customWidth="1"/>
    <col min="2045" max="2045" width="23.85546875" style="6" customWidth="1"/>
    <col min="2046" max="2046" width="29" style="6" customWidth="1"/>
    <col min="2047" max="2048" width="0" style="6" hidden="1" customWidth="1"/>
    <col min="2049" max="2052" width="23.85546875" style="6" customWidth="1"/>
    <col min="2053" max="2054" width="0" style="6" hidden="1" customWidth="1"/>
    <col min="2055" max="2055" width="23.85546875" style="6" customWidth="1"/>
    <col min="2056" max="2057" width="13.7109375" style="6" bestFit="1" customWidth="1"/>
    <col min="2058" max="2296" width="9.140625" style="6"/>
    <col min="2297" max="2297" width="70.28515625" style="6" customWidth="1"/>
    <col min="2298" max="2299" width="23.85546875" style="6" customWidth="1"/>
    <col min="2300" max="2300" width="0" style="6" hidden="1" customWidth="1"/>
    <col min="2301" max="2301" width="23.85546875" style="6" customWidth="1"/>
    <col min="2302" max="2302" width="29" style="6" customWidth="1"/>
    <col min="2303" max="2304" width="0" style="6" hidden="1" customWidth="1"/>
    <col min="2305" max="2308" width="23.85546875" style="6" customWidth="1"/>
    <col min="2309" max="2310" width="0" style="6" hidden="1" customWidth="1"/>
    <col min="2311" max="2311" width="23.85546875" style="6" customWidth="1"/>
    <col min="2312" max="2313" width="13.7109375" style="6" bestFit="1" customWidth="1"/>
    <col min="2314" max="2552" width="9.140625" style="6"/>
    <col min="2553" max="2553" width="70.28515625" style="6" customWidth="1"/>
    <col min="2554" max="2555" width="23.85546875" style="6" customWidth="1"/>
    <col min="2556" max="2556" width="0" style="6" hidden="1" customWidth="1"/>
    <col min="2557" max="2557" width="23.85546875" style="6" customWidth="1"/>
    <col min="2558" max="2558" width="29" style="6" customWidth="1"/>
    <col min="2559" max="2560" width="0" style="6" hidden="1" customWidth="1"/>
    <col min="2561" max="2564" width="23.85546875" style="6" customWidth="1"/>
    <col min="2565" max="2566" width="0" style="6" hidden="1" customWidth="1"/>
    <col min="2567" max="2567" width="23.85546875" style="6" customWidth="1"/>
    <col min="2568" max="2569" width="13.7109375" style="6" bestFit="1" customWidth="1"/>
    <col min="2570" max="2808" width="9.140625" style="6"/>
    <col min="2809" max="2809" width="70.28515625" style="6" customWidth="1"/>
    <col min="2810" max="2811" width="23.85546875" style="6" customWidth="1"/>
    <col min="2812" max="2812" width="0" style="6" hidden="1" customWidth="1"/>
    <col min="2813" max="2813" width="23.85546875" style="6" customWidth="1"/>
    <col min="2814" max="2814" width="29" style="6" customWidth="1"/>
    <col min="2815" max="2816" width="0" style="6" hidden="1" customWidth="1"/>
    <col min="2817" max="2820" width="23.85546875" style="6" customWidth="1"/>
    <col min="2821" max="2822" width="0" style="6" hidden="1" customWidth="1"/>
    <col min="2823" max="2823" width="23.85546875" style="6" customWidth="1"/>
    <col min="2824" max="2825" width="13.7109375" style="6" bestFit="1" customWidth="1"/>
    <col min="2826" max="3064" width="9.140625" style="6"/>
    <col min="3065" max="3065" width="70.28515625" style="6" customWidth="1"/>
    <col min="3066" max="3067" width="23.85546875" style="6" customWidth="1"/>
    <col min="3068" max="3068" width="0" style="6" hidden="1" customWidth="1"/>
    <col min="3069" max="3069" width="23.85546875" style="6" customWidth="1"/>
    <col min="3070" max="3070" width="29" style="6" customWidth="1"/>
    <col min="3071" max="3072" width="0" style="6" hidden="1" customWidth="1"/>
    <col min="3073" max="3076" width="23.85546875" style="6" customWidth="1"/>
    <col min="3077" max="3078" width="0" style="6" hidden="1" customWidth="1"/>
    <col min="3079" max="3079" width="23.85546875" style="6" customWidth="1"/>
    <col min="3080" max="3081" width="13.7109375" style="6" bestFit="1" customWidth="1"/>
    <col min="3082" max="3320" width="9.140625" style="6"/>
    <col min="3321" max="3321" width="70.28515625" style="6" customWidth="1"/>
    <col min="3322" max="3323" width="23.85546875" style="6" customWidth="1"/>
    <col min="3324" max="3324" width="0" style="6" hidden="1" customWidth="1"/>
    <col min="3325" max="3325" width="23.85546875" style="6" customWidth="1"/>
    <col min="3326" max="3326" width="29" style="6" customWidth="1"/>
    <col min="3327" max="3328" width="0" style="6" hidden="1" customWidth="1"/>
    <col min="3329" max="3332" width="23.85546875" style="6" customWidth="1"/>
    <col min="3333" max="3334" width="0" style="6" hidden="1" customWidth="1"/>
    <col min="3335" max="3335" width="23.85546875" style="6" customWidth="1"/>
    <col min="3336" max="3337" width="13.7109375" style="6" bestFit="1" customWidth="1"/>
    <col min="3338" max="3576" width="9.140625" style="6"/>
    <col min="3577" max="3577" width="70.28515625" style="6" customWidth="1"/>
    <col min="3578" max="3579" width="23.85546875" style="6" customWidth="1"/>
    <col min="3580" max="3580" width="0" style="6" hidden="1" customWidth="1"/>
    <col min="3581" max="3581" width="23.85546875" style="6" customWidth="1"/>
    <col min="3582" max="3582" width="29" style="6" customWidth="1"/>
    <col min="3583" max="3584" width="0" style="6" hidden="1" customWidth="1"/>
    <col min="3585" max="3588" width="23.85546875" style="6" customWidth="1"/>
    <col min="3589" max="3590" width="0" style="6" hidden="1" customWidth="1"/>
    <col min="3591" max="3591" width="23.85546875" style="6" customWidth="1"/>
    <col min="3592" max="3593" width="13.7109375" style="6" bestFit="1" customWidth="1"/>
    <col min="3594" max="3832" width="9.140625" style="6"/>
    <col min="3833" max="3833" width="70.28515625" style="6" customWidth="1"/>
    <col min="3834" max="3835" width="23.85546875" style="6" customWidth="1"/>
    <col min="3836" max="3836" width="0" style="6" hidden="1" customWidth="1"/>
    <col min="3837" max="3837" width="23.85546875" style="6" customWidth="1"/>
    <col min="3838" max="3838" width="29" style="6" customWidth="1"/>
    <col min="3839" max="3840" width="0" style="6" hidden="1" customWidth="1"/>
    <col min="3841" max="3844" width="23.85546875" style="6" customWidth="1"/>
    <col min="3845" max="3846" width="0" style="6" hidden="1" customWidth="1"/>
    <col min="3847" max="3847" width="23.85546875" style="6" customWidth="1"/>
    <col min="3848" max="3849" width="13.7109375" style="6" bestFit="1" customWidth="1"/>
    <col min="3850" max="4088" width="9.140625" style="6"/>
    <col min="4089" max="4089" width="70.28515625" style="6" customWidth="1"/>
    <col min="4090" max="4091" width="23.85546875" style="6" customWidth="1"/>
    <col min="4092" max="4092" width="0" style="6" hidden="1" customWidth="1"/>
    <col min="4093" max="4093" width="23.85546875" style="6" customWidth="1"/>
    <col min="4094" max="4094" width="29" style="6" customWidth="1"/>
    <col min="4095" max="4096" width="0" style="6" hidden="1" customWidth="1"/>
    <col min="4097" max="4100" width="23.85546875" style="6" customWidth="1"/>
    <col min="4101" max="4102" width="0" style="6" hidden="1" customWidth="1"/>
    <col min="4103" max="4103" width="23.85546875" style="6" customWidth="1"/>
    <col min="4104" max="4105" width="13.7109375" style="6" bestFit="1" customWidth="1"/>
    <col min="4106" max="4344" width="9.140625" style="6"/>
    <col min="4345" max="4345" width="70.28515625" style="6" customWidth="1"/>
    <col min="4346" max="4347" width="23.85546875" style="6" customWidth="1"/>
    <col min="4348" max="4348" width="0" style="6" hidden="1" customWidth="1"/>
    <col min="4349" max="4349" width="23.85546875" style="6" customWidth="1"/>
    <col min="4350" max="4350" width="29" style="6" customWidth="1"/>
    <col min="4351" max="4352" width="0" style="6" hidden="1" customWidth="1"/>
    <col min="4353" max="4356" width="23.85546875" style="6" customWidth="1"/>
    <col min="4357" max="4358" width="0" style="6" hidden="1" customWidth="1"/>
    <col min="4359" max="4359" width="23.85546875" style="6" customWidth="1"/>
    <col min="4360" max="4361" width="13.7109375" style="6" bestFit="1" customWidth="1"/>
    <col min="4362" max="4600" width="9.140625" style="6"/>
    <col min="4601" max="4601" width="70.28515625" style="6" customWidth="1"/>
    <col min="4602" max="4603" width="23.85546875" style="6" customWidth="1"/>
    <col min="4604" max="4604" width="0" style="6" hidden="1" customWidth="1"/>
    <col min="4605" max="4605" width="23.85546875" style="6" customWidth="1"/>
    <col min="4606" max="4606" width="29" style="6" customWidth="1"/>
    <col min="4607" max="4608" width="0" style="6" hidden="1" customWidth="1"/>
    <col min="4609" max="4612" width="23.85546875" style="6" customWidth="1"/>
    <col min="4613" max="4614" width="0" style="6" hidden="1" customWidth="1"/>
    <col min="4615" max="4615" width="23.85546875" style="6" customWidth="1"/>
    <col min="4616" max="4617" width="13.7109375" style="6" bestFit="1" customWidth="1"/>
    <col min="4618" max="4856" width="9.140625" style="6"/>
    <col min="4857" max="4857" width="70.28515625" style="6" customWidth="1"/>
    <col min="4858" max="4859" width="23.85546875" style="6" customWidth="1"/>
    <col min="4860" max="4860" width="0" style="6" hidden="1" customWidth="1"/>
    <col min="4861" max="4861" width="23.85546875" style="6" customWidth="1"/>
    <col min="4862" max="4862" width="29" style="6" customWidth="1"/>
    <col min="4863" max="4864" width="0" style="6" hidden="1" customWidth="1"/>
    <col min="4865" max="4868" width="23.85546875" style="6" customWidth="1"/>
    <col min="4869" max="4870" width="0" style="6" hidden="1" customWidth="1"/>
    <col min="4871" max="4871" width="23.85546875" style="6" customWidth="1"/>
    <col min="4872" max="4873" width="13.7109375" style="6" bestFit="1" customWidth="1"/>
    <col min="4874" max="5112" width="9.140625" style="6"/>
    <col min="5113" max="5113" width="70.28515625" style="6" customWidth="1"/>
    <col min="5114" max="5115" width="23.85546875" style="6" customWidth="1"/>
    <col min="5116" max="5116" width="0" style="6" hidden="1" customWidth="1"/>
    <col min="5117" max="5117" width="23.85546875" style="6" customWidth="1"/>
    <col min="5118" max="5118" width="29" style="6" customWidth="1"/>
    <col min="5119" max="5120" width="0" style="6" hidden="1" customWidth="1"/>
    <col min="5121" max="5124" width="23.85546875" style="6" customWidth="1"/>
    <col min="5125" max="5126" width="0" style="6" hidden="1" customWidth="1"/>
    <col min="5127" max="5127" width="23.85546875" style="6" customWidth="1"/>
    <col min="5128" max="5129" width="13.7109375" style="6" bestFit="1" customWidth="1"/>
    <col min="5130" max="5368" width="9.140625" style="6"/>
    <col min="5369" max="5369" width="70.28515625" style="6" customWidth="1"/>
    <col min="5370" max="5371" width="23.85546875" style="6" customWidth="1"/>
    <col min="5372" max="5372" width="0" style="6" hidden="1" customWidth="1"/>
    <col min="5373" max="5373" width="23.85546875" style="6" customWidth="1"/>
    <col min="5374" max="5374" width="29" style="6" customWidth="1"/>
    <col min="5375" max="5376" width="0" style="6" hidden="1" customWidth="1"/>
    <col min="5377" max="5380" width="23.85546875" style="6" customWidth="1"/>
    <col min="5381" max="5382" width="0" style="6" hidden="1" customWidth="1"/>
    <col min="5383" max="5383" width="23.85546875" style="6" customWidth="1"/>
    <col min="5384" max="5385" width="13.7109375" style="6" bestFit="1" customWidth="1"/>
    <col min="5386" max="5624" width="9.140625" style="6"/>
    <col min="5625" max="5625" width="70.28515625" style="6" customWidth="1"/>
    <col min="5626" max="5627" width="23.85546875" style="6" customWidth="1"/>
    <col min="5628" max="5628" width="0" style="6" hidden="1" customWidth="1"/>
    <col min="5629" max="5629" width="23.85546875" style="6" customWidth="1"/>
    <col min="5630" max="5630" width="29" style="6" customWidth="1"/>
    <col min="5631" max="5632" width="0" style="6" hidden="1" customWidth="1"/>
    <col min="5633" max="5636" width="23.85546875" style="6" customWidth="1"/>
    <col min="5637" max="5638" width="0" style="6" hidden="1" customWidth="1"/>
    <col min="5639" max="5639" width="23.85546875" style="6" customWidth="1"/>
    <col min="5640" max="5641" width="13.7109375" style="6" bestFit="1" customWidth="1"/>
    <col min="5642" max="5880" width="9.140625" style="6"/>
    <col min="5881" max="5881" width="70.28515625" style="6" customWidth="1"/>
    <col min="5882" max="5883" width="23.85546875" style="6" customWidth="1"/>
    <col min="5884" max="5884" width="0" style="6" hidden="1" customWidth="1"/>
    <col min="5885" max="5885" width="23.85546875" style="6" customWidth="1"/>
    <col min="5886" max="5886" width="29" style="6" customWidth="1"/>
    <col min="5887" max="5888" width="0" style="6" hidden="1" customWidth="1"/>
    <col min="5889" max="5892" width="23.85546875" style="6" customWidth="1"/>
    <col min="5893" max="5894" width="0" style="6" hidden="1" customWidth="1"/>
    <col min="5895" max="5895" width="23.85546875" style="6" customWidth="1"/>
    <col min="5896" max="5897" width="13.7109375" style="6" bestFit="1" customWidth="1"/>
    <col min="5898" max="6136" width="9.140625" style="6"/>
    <col min="6137" max="6137" width="70.28515625" style="6" customWidth="1"/>
    <col min="6138" max="6139" width="23.85546875" style="6" customWidth="1"/>
    <col min="6140" max="6140" width="0" style="6" hidden="1" customWidth="1"/>
    <col min="6141" max="6141" width="23.85546875" style="6" customWidth="1"/>
    <col min="6142" max="6142" width="29" style="6" customWidth="1"/>
    <col min="6143" max="6144" width="0" style="6" hidden="1" customWidth="1"/>
    <col min="6145" max="6148" width="23.85546875" style="6" customWidth="1"/>
    <col min="6149" max="6150" width="0" style="6" hidden="1" customWidth="1"/>
    <col min="6151" max="6151" width="23.85546875" style="6" customWidth="1"/>
    <col min="6152" max="6153" width="13.7109375" style="6" bestFit="1" customWidth="1"/>
    <col min="6154" max="6392" width="9.140625" style="6"/>
    <col min="6393" max="6393" width="70.28515625" style="6" customWidth="1"/>
    <col min="6394" max="6395" width="23.85546875" style="6" customWidth="1"/>
    <col min="6396" max="6396" width="0" style="6" hidden="1" customWidth="1"/>
    <col min="6397" max="6397" width="23.85546875" style="6" customWidth="1"/>
    <col min="6398" max="6398" width="29" style="6" customWidth="1"/>
    <col min="6399" max="6400" width="0" style="6" hidden="1" customWidth="1"/>
    <col min="6401" max="6404" width="23.85546875" style="6" customWidth="1"/>
    <col min="6405" max="6406" width="0" style="6" hidden="1" customWidth="1"/>
    <col min="6407" max="6407" width="23.85546875" style="6" customWidth="1"/>
    <col min="6408" max="6409" width="13.7109375" style="6" bestFit="1" customWidth="1"/>
    <col min="6410" max="6648" width="9.140625" style="6"/>
    <col min="6649" max="6649" width="70.28515625" style="6" customWidth="1"/>
    <col min="6650" max="6651" width="23.85546875" style="6" customWidth="1"/>
    <col min="6652" max="6652" width="0" style="6" hidden="1" customWidth="1"/>
    <col min="6653" max="6653" width="23.85546875" style="6" customWidth="1"/>
    <col min="6654" max="6654" width="29" style="6" customWidth="1"/>
    <col min="6655" max="6656" width="0" style="6" hidden="1" customWidth="1"/>
    <col min="6657" max="6660" width="23.85546875" style="6" customWidth="1"/>
    <col min="6661" max="6662" width="0" style="6" hidden="1" customWidth="1"/>
    <col min="6663" max="6663" width="23.85546875" style="6" customWidth="1"/>
    <col min="6664" max="6665" width="13.7109375" style="6" bestFit="1" customWidth="1"/>
    <col min="6666" max="6904" width="9.140625" style="6"/>
    <col min="6905" max="6905" width="70.28515625" style="6" customWidth="1"/>
    <col min="6906" max="6907" width="23.85546875" style="6" customWidth="1"/>
    <col min="6908" max="6908" width="0" style="6" hidden="1" customWidth="1"/>
    <col min="6909" max="6909" width="23.85546875" style="6" customWidth="1"/>
    <col min="6910" max="6910" width="29" style="6" customWidth="1"/>
    <col min="6911" max="6912" width="0" style="6" hidden="1" customWidth="1"/>
    <col min="6913" max="6916" width="23.85546875" style="6" customWidth="1"/>
    <col min="6917" max="6918" width="0" style="6" hidden="1" customWidth="1"/>
    <col min="6919" max="6919" width="23.85546875" style="6" customWidth="1"/>
    <col min="6920" max="6921" width="13.7109375" style="6" bestFit="1" customWidth="1"/>
    <col min="6922" max="7160" width="9.140625" style="6"/>
    <col min="7161" max="7161" width="70.28515625" style="6" customWidth="1"/>
    <col min="7162" max="7163" width="23.85546875" style="6" customWidth="1"/>
    <col min="7164" max="7164" width="0" style="6" hidden="1" customWidth="1"/>
    <col min="7165" max="7165" width="23.85546875" style="6" customWidth="1"/>
    <col min="7166" max="7166" width="29" style="6" customWidth="1"/>
    <col min="7167" max="7168" width="0" style="6" hidden="1" customWidth="1"/>
    <col min="7169" max="7172" width="23.85546875" style="6" customWidth="1"/>
    <col min="7173" max="7174" width="0" style="6" hidden="1" customWidth="1"/>
    <col min="7175" max="7175" width="23.85546875" style="6" customWidth="1"/>
    <col min="7176" max="7177" width="13.7109375" style="6" bestFit="1" customWidth="1"/>
    <col min="7178" max="7416" width="9.140625" style="6"/>
    <col min="7417" max="7417" width="70.28515625" style="6" customWidth="1"/>
    <col min="7418" max="7419" width="23.85546875" style="6" customWidth="1"/>
    <col min="7420" max="7420" width="0" style="6" hidden="1" customWidth="1"/>
    <col min="7421" max="7421" width="23.85546875" style="6" customWidth="1"/>
    <col min="7422" max="7422" width="29" style="6" customWidth="1"/>
    <col min="7423" max="7424" width="0" style="6" hidden="1" customWidth="1"/>
    <col min="7425" max="7428" width="23.85546875" style="6" customWidth="1"/>
    <col min="7429" max="7430" width="0" style="6" hidden="1" customWidth="1"/>
    <col min="7431" max="7431" width="23.85546875" style="6" customWidth="1"/>
    <col min="7432" max="7433" width="13.7109375" style="6" bestFit="1" customWidth="1"/>
    <col min="7434" max="7672" width="9.140625" style="6"/>
    <col min="7673" max="7673" width="70.28515625" style="6" customWidth="1"/>
    <col min="7674" max="7675" width="23.85546875" style="6" customWidth="1"/>
    <col min="7676" max="7676" width="0" style="6" hidden="1" customWidth="1"/>
    <col min="7677" max="7677" width="23.85546875" style="6" customWidth="1"/>
    <col min="7678" max="7678" width="29" style="6" customWidth="1"/>
    <col min="7679" max="7680" width="0" style="6" hidden="1" customWidth="1"/>
    <col min="7681" max="7684" width="23.85546875" style="6" customWidth="1"/>
    <col min="7685" max="7686" width="0" style="6" hidden="1" customWidth="1"/>
    <col min="7687" max="7687" width="23.85546875" style="6" customWidth="1"/>
    <col min="7688" max="7689" width="13.7109375" style="6" bestFit="1" customWidth="1"/>
    <col min="7690" max="7928" width="9.140625" style="6"/>
    <col min="7929" max="7929" width="70.28515625" style="6" customWidth="1"/>
    <col min="7930" max="7931" width="23.85546875" style="6" customWidth="1"/>
    <col min="7932" max="7932" width="0" style="6" hidden="1" customWidth="1"/>
    <col min="7933" max="7933" width="23.85546875" style="6" customWidth="1"/>
    <col min="7934" max="7934" width="29" style="6" customWidth="1"/>
    <col min="7935" max="7936" width="0" style="6" hidden="1" customWidth="1"/>
    <col min="7937" max="7940" width="23.85546875" style="6" customWidth="1"/>
    <col min="7941" max="7942" width="0" style="6" hidden="1" customWidth="1"/>
    <col min="7943" max="7943" width="23.85546875" style="6" customWidth="1"/>
    <col min="7944" max="7945" width="13.7109375" style="6" bestFit="1" customWidth="1"/>
    <col min="7946" max="8184" width="9.140625" style="6"/>
    <col min="8185" max="8185" width="70.28515625" style="6" customWidth="1"/>
    <col min="8186" max="8187" width="23.85546875" style="6" customWidth="1"/>
    <col min="8188" max="8188" width="0" style="6" hidden="1" customWidth="1"/>
    <col min="8189" max="8189" width="23.85546875" style="6" customWidth="1"/>
    <col min="8190" max="8190" width="29" style="6" customWidth="1"/>
    <col min="8191" max="8192" width="0" style="6" hidden="1" customWidth="1"/>
    <col min="8193" max="8196" width="23.85546875" style="6" customWidth="1"/>
    <col min="8197" max="8198" width="0" style="6" hidden="1" customWidth="1"/>
    <col min="8199" max="8199" width="23.85546875" style="6" customWidth="1"/>
    <col min="8200" max="8201" width="13.7109375" style="6" bestFit="1" customWidth="1"/>
    <col min="8202" max="8440" width="9.140625" style="6"/>
    <col min="8441" max="8441" width="70.28515625" style="6" customWidth="1"/>
    <col min="8442" max="8443" width="23.85546875" style="6" customWidth="1"/>
    <col min="8444" max="8444" width="0" style="6" hidden="1" customWidth="1"/>
    <col min="8445" max="8445" width="23.85546875" style="6" customWidth="1"/>
    <col min="8446" max="8446" width="29" style="6" customWidth="1"/>
    <col min="8447" max="8448" width="0" style="6" hidden="1" customWidth="1"/>
    <col min="8449" max="8452" width="23.85546875" style="6" customWidth="1"/>
    <col min="8453" max="8454" width="0" style="6" hidden="1" customWidth="1"/>
    <col min="8455" max="8455" width="23.85546875" style="6" customWidth="1"/>
    <col min="8456" max="8457" width="13.7109375" style="6" bestFit="1" customWidth="1"/>
    <col min="8458" max="8696" width="9.140625" style="6"/>
    <col min="8697" max="8697" width="70.28515625" style="6" customWidth="1"/>
    <col min="8698" max="8699" width="23.85546875" style="6" customWidth="1"/>
    <col min="8700" max="8700" width="0" style="6" hidden="1" customWidth="1"/>
    <col min="8701" max="8701" width="23.85546875" style="6" customWidth="1"/>
    <col min="8702" max="8702" width="29" style="6" customWidth="1"/>
    <col min="8703" max="8704" width="0" style="6" hidden="1" customWidth="1"/>
    <col min="8705" max="8708" width="23.85546875" style="6" customWidth="1"/>
    <col min="8709" max="8710" width="0" style="6" hidden="1" customWidth="1"/>
    <col min="8711" max="8711" width="23.85546875" style="6" customWidth="1"/>
    <col min="8712" max="8713" width="13.7109375" style="6" bestFit="1" customWidth="1"/>
    <col min="8714" max="8952" width="9.140625" style="6"/>
    <col min="8953" max="8953" width="70.28515625" style="6" customWidth="1"/>
    <col min="8954" max="8955" width="23.85546875" style="6" customWidth="1"/>
    <col min="8956" max="8956" width="0" style="6" hidden="1" customWidth="1"/>
    <col min="8957" max="8957" width="23.85546875" style="6" customWidth="1"/>
    <col min="8958" max="8958" width="29" style="6" customWidth="1"/>
    <col min="8959" max="8960" width="0" style="6" hidden="1" customWidth="1"/>
    <col min="8961" max="8964" width="23.85546875" style="6" customWidth="1"/>
    <col min="8965" max="8966" width="0" style="6" hidden="1" customWidth="1"/>
    <col min="8967" max="8967" width="23.85546875" style="6" customWidth="1"/>
    <col min="8968" max="8969" width="13.7109375" style="6" bestFit="1" customWidth="1"/>
    <col min="8970" max="9208" width="9.140625" style="6"/>
    <col min="9209" max="9209" width="70.28515625" style="6" customWidth="1"/>
    <col min="9210" max="9211" width="23.85546875" style="6" customWidth="1"/>
    <col min="9212" max="9212" width="0" style="6" hidden="1" customWidth="1"/>
    <col min="9213" max="9213" width="23.85546875" style="6" customWidth="1"/>
    <col min="9214" max="9214" width="29" style="6" customWidth="1"/>
    <col min="9215" max="9216" width="0" style="6" hidden="1" customWidth="1"/>
    <col min="9217" max="9220" width="23.85546875" style="6" customWidth="1"/>
    <col min="9221" max="9222" width="0" style="6" hidden="1" customWidth="1"/>
    <col min="9223" max="9223" width="23.85546875" style="6" customWidth="1"/>
    <col min="9224" max="9225" width="13.7109375" style="6" bestFit="1" customWidth="1"/>
    <col min="9226" max="9464" width="9.140625" style="6"/>
    <col min="9465" max="9465" width="70.28515625" style="6" customWidth="1"/>
    <col min="9466" max="9467" width="23.85546875" style="6" customWidth="1"/>
    <col min="9468" max="9468" width="0" style="6" hidden="1" customWidth="1"/>
    <col min="9469" max="9469" width="23.85546875" style="6" customWidth="1"/>
    <col min="9470" max="9470" width="29" style="6" customWidth="1"/>
    <col min="9471" max="9472" width="0" style="6" hidden="1" customWidth="1"/>
    <col min="9473" max="9476" width="23.85546875" style="6" customWidth="1"/>
    <col min="9477" max="9478" width="0" style="6" hidden="1" customWidth="1"/>
    <col min="9479" max="9479" width="23.85546875" style="6" customWidth="1"/>
    <col min="9480" max="9481" width="13.7109375" style="6" bestFit="1" customWidth="1"/>
    <col min="9482" max="9720" width="9.140625" style="6"/>
    <col min="9721" max="9721" width="70.28515625" style="6" customWidth="1"/>
    <col min="9722" max="9723" width="23.85546875" style="6" customWidth="1"/>
    <col min="9724" max="9724" width="0" style="6" hidden="1" customWidth="1"/>
    <col min="9725" max="9725" width="23.85546875" style="6" customWidth="1"/>
    <col min="9726" max="9726" width="29" style="6" customWidth="1"/>
    <col min="9727" max="9728" width="0" style="6" hidden="1" customWidth="1"/>
    <col min="9729" max="9732" width="23.85546875" style="6" customWidth="1"/>
    <col min="9733" max="9734" width="0" style="6" hidden="1" customWidth="1"/>
    <col min="9735" max="9735" width="23.85546875" style="6" customWidth="1"/>
    <col min="9736" max="9737" width="13.7109375" style="6" bestFit="1" customWidth="1"/>
    <col min="9738" max="9976" width="9.140625" style="6"/>
    <col min="9977" max="9977" width="70.28515625" style="6" customWidth="1"/>
    <col min="9978" max="9979" width="23.85546875" style="6" customWidth="1"/>
    <col min="9980" max="9980" width="0" style="6" hidden="1" customWidth="1"/>
    <col min="9981" max="9981" width="23.85546875" style="6" customWidth="1"/>
    <col min="9982" max="9982" width="29" style="6" customWidth="1"/>
    <col min="9983" max="9984" width="0" style="6" hidden="1" customWidth="1"/>
    <col min="9985" max="9988" width="23.85546875" style="6" customWidth="1"/>
    <col min="9989" max="9990" width="0" style="6" hidden="1" customWidth="1"/>
    <col min="9991" max="9991" width="23.85546875" style="6" customWidth="1"/>
    <col min="9992" max="9993" width="13.7109375" style="6" bestFit="1" customWidth="1"/>
    <col min="9994" max="10232" width="9.140625" style="6"/>
    <col min="10233" max="10233" width="70.28515625" style="6" customWidth="1"/>
    <col min="10234" max="10235" width="23.85546875" style="6" customWidth="1"/>
    <col min="10236" max="10236" width="0" style="6" hidden="1" customWidth="1"/>
    <col min="10237" max="10237" width="23.85546875" style="6" customWidth="1"/>
    <col min="10238" max="10238" width="29" style="6" customWidth="1"/>
    <col min="10239" max="10240" width="0" style="6" hidden="1" customWidth="1"/>
    <col min="10241" max="10244" width="23.85546875" style="6" customWidth="1"/>
    <col min="10245" max="10246" width="0" style="6" hidden="1" customWidth="1"/>
    <col min="10247" max="10247" width="23.85546875" style="6" customWidth="1"/>
    <col min="10248" max="10249" width="13.7109375" style="6" bestFit="1" customWidth="1"/>
    <col min="10250" max="10488" width="9.140625" style="6"/>
    <col min="10489" max="10489" width="70.28515625" style="6" customWidth="1"/>
    <col min="10490" max="10491" width="23.85546875" style="6" customWidth="1"/>
    <col min="10492" max="10492" width="0" style="6" hidden="1" customWidth="1"/>
    <col min="10493" max="10493" width="23.85546875" style="6" customWidth="1"/>
    <col min="10494" max="10494" width="29" style="6" customWidth="1"/>
    <col min="10495" max="10496" width="0" style="6" hidden="1" customWidth="1"/>
    <col min="10497" max="10500" width="23.85546875" style="6" customWidth="1"/>
    <col min="10501" max="10502" width="0" style="6" hidden="1" customWidth="1"/>
    <col min="10503" max="10503" width="23.85546875" style="6" customWidth="1"/>
    <col min="10504" max="10505" width="13.7109375" style="6" bestFit="1" customWidth="1"/>
    <col min="10506" max="10744" width="9.140625" style="6"/>
    <col min="10745" max="10745" width="70.28515625" style="6" customWidth="1"/>
    <col min="10746" max="10747" width="23.85546875" style="6" customWidth="1"/>
    <col min="10748" max="10748" width="0" style="6" hidden="1" customWidth="1"/>
    <col min="10749" max="10749" width="23.85546875" style="6" customWidth="1"/>
    <col min="10750" max="10750" width="29" style="6" customWidth="1"/>
    <col min="10751" max="10752" width="0" style="6" hidden="1" customWidth="1"/>
    <col min="10753" max="10756" width="23.85546875" style="6" customWidth="1"/>
    <col min="10757" max="10758" width="0" style="6" hidden="1" customWidth="1"/>
    <col min="10759" max="10759" width="23.85546875" style="6" customWidth="1"/>
    <col min="10760" max="10761" width="13.7109375" style="6" bestFit="1" customWidth="1"/>
    <col min="10762" max="11000" width="9.140625" style="6"/>
    <col min="11001" max="11001" width="70.28515625" style="6" customWidth="1"/>
    <col min="11002" max="11003" width="23.85546875" style="6" customWidth="1"/>
    <col min="11004" max="11004" width="0" style="6" hidden="1" customWidth="1"/>
    <col min="11005" max="11005" width="23.85546875" style="6" customWidth="1"/>
    <col min="11006" max="11006" width="29" style="6" customWidth="1"/>
    <col min="11007" max="11008" width="0" style="6" hidden="1" customWidth="1"/>
    <col min="11009" max="11012" width="23.85546875" style="6" customWidth="1"/>
    <col min="11013" max="11014" width="0" style="6" hidden="1" customWidth="1"/>
    <col min="11015" max="11015" width="23.85546875" style="6" customWidth="1"/>
    <col min="11016" max="11017" width="13.7109375" style="6" bestFit="1" customWidth="1"/>
    <col min="11018" max="11256" width="9.140625" style="6"/>
    <col min="11257" max="11257" width="70.28515625" style="6" customWidth="1"/>
    <col min="11258" max="11259" width="23.85546875" style="6" customWidth="1"/>
    <col min="11260" max="11260" width="0" style="6" hidden="1" customWidth="1"/>
    <col min="11261" max="11261" width="23.85546875" style="6" customWidth="1"/>
    <col min="11262" max="11262" width="29" style="6" customWidth="1"/>
    <col min="11263" max="11264" width="0" style="6" hidden="1" customWidth="1"/>
    <col min="11265" max="11268" width="23.85546875" style="6" customWidth="1"/>
    <col min="11269" max="11270" width="0" style="6" hidden="1" customWidth="1"/>
    <col min="11271" max="11271" width="23.85546875" style="6" customWidth="1"/>
    <col min="11272" max="11273" width="13.7109375" style="6" bestFit="1" customWidth="1"/>
    <col min="11274" max="11512" width="9.140625" style="6"/>
    <col min="11513" max="11513" width="70.28515625" style="6" customWidth="1"/>
    <col min="11514" max="11515" width="23.85546875" style="6" customWidth="1"/>
    <col min="11516" max="11516" width="0" style="6" hidden="1" customWidth="1"/>
    <col min="11517" max="11517" width="23.85546875" style="6" customWidth="1"/>
    <col min="11518" max="11518" width="29" style="6" customWidth="1"/>
    <col min="11519" max="11520" width="0" style="6" hidden="1" customWidth="1"/>
    <col min="11521" max="11524" width="23.85546875" style="6" customWidth="1"/>
    <col min="11525" max="11526" width="0" style="6" hidden="1" customWidth="1"/>
    <col min="11527" max="11527" width="23.85546875" style="6" customWidth="1"/>
    <col min="11528" max="11529" width="13.7109375" style="6" bestFit="1" customWidth="1"/>
    <col min="11530" max="11768" width="9.140625" style="6"/>
    <col min="11769" max="11769" width="70.28515625" style="6" customWidth="1"/>
    <col min="11770" max="11771" width="23.85546875" style="6" customWidth="1"/>
    <col min="11772" max="11772" width="0" style="6" hidden="1" customWidth="1"/>
    <col min="11773" max="11773" width="23.85546875" style="6" customWidth="1"/>
    <col min="11774" max="11774" width="29" style="6" customWidth="1"/>
    <col min="11775" max="11776" width="0" style="6" hidden="1" customWidth="1"/>
    <col min="11777" max="11780" width="23.85546875" style="6" customWidth="1"/>
    <col min="11781" max="11782" width="0" style="6" hidden="1" customWidth="1"/>
    <col min="11783" max="11783" width="23.85546875" style="6" customWidth="1"/>
    <col min="11784" max="11785" width="13.7109375" style="6" bestFit="1" customWidth="1"/>
    <col min="11786" max="12024" width="9.140625" style="6"/>
    <col min="12025" max="12025" width="70.28515625" style="6" customWidth="1"/>
    <col min="12026" max="12027" width="23.85546875" style="6" customWidth="1"/>
    <col min="12028" max="12028" width="0" style="6" hidden="1" customWidth="1"/>
    <col min="12029" max="12029" width="23.85546875" style="6" customWidth="1"/>
    <col min="12030" max="12030" width="29" style="6" customWidth="1"/>
    <col min="12031" max="12032" width="0" style="6" hidden="1" customWidth="1"/>
    <col min="12033" max="12036" width="23.85546875" style="6" customWidth="1"/>
    <col min="12037" max="12038" width="0" style="6" hidden="1" customWidth="1"/>
    <col min="12039" max="12039" width="23.85546875" style="6" customWidth="1"/>
    <col min="12040" max="12041" width="13.7109375" style="6" bestFit="1" customWidth="1"/>
    <col min="12042" max="12280" width="9.140625" style="6"/>
    <col min="12281" max="12281" width="70.28515625" style="6" customWidth="1"/>
    <col min="12282" max="12283" width="23.85546875" style="6" customWidth="1"/>
    <col min="12284" max="12284" width="0" style="6" hidden="1" customWidth="1"/>
    <col min="12285" max="12285" width="23.85546875" style="6" customWidth="1"/>
    <col min="12286" max="12286" width="29" style="6" customWidth="1"/>
    <col min="12287" max="12288" width="0" style="6" hidden="1" customWidth="1"/>
    <col min="12289" max="12292" width="23.85546875" style="6" customWidth="1"/>
    <col min="12293" max="12294" width="0" style="6" hidden="1" customWidth="1"/>
    <col min="12295" max="12295" width="23.85546875" style="6" customWidth="1"/>
    <col min="12296" max="12297" width="13.7109375" style="6" bestFit="1" customWidth="1"/>
    <col min="12298" max="12536" width="9.140625" style="6"/>
    <col min="12537" max="12537" width="70.28515625" style="6" customWidth="1"/>
    <col min="12538" max="12539" width="23.85546875" style="6" customWidth="1"/>
    <col min="12540" max="12540" width="0" style="6" hidden="1" customWidth="1"/>
    <col min="12541" max="12541" width="23.85546875" style="6" customWidth="1"/>
    <col min="12542" max="12542" width="29" style="6" customWidth="1"/>
    <col min="12543" max="12544" width="0" style="6" hidden="1" customWidth="1"/>
    <col min="12545" max="12548" width="23.85546875" style="6" customWidth="1"/>
    <col min="12549" max="12550" width="0" style="6" hidden="1" customWidth="1"/>
    <col min="12551" max="12551" width="23.85546875" style="6" customWidth="1"/>
    <col min="12552" max="12553" width="13.7109375" style="6" bestFit="1" customWidth="1"/>
    <col min="12554" max="12792" width="9.140625" style="6"/>
    <col min="12793" max="12793" width="70.28515625" style="6" customWidth="1"/>
    <col min="12794" max="12795" width="23.85546875" style="6" customWidth="1"/>
    <col min="12796" max="12796" width="0" style="6" hidden="1" customWidth="1"/>
    <col min="12797" max="12797" width="23.85546875" style="6" customWidth="1"/>
    <col min="12798" max="12798" width="29" style="6" customWidth="1"/>
    <col min="12799" max="12800" width="0" style="6" hidden="1" customWidth="1"/>
    <col min="12801" max="12804" width="23.85546875" style="6" customWidth="1"/>
    <col min="12805" max="12806" width="0" style="6" hidden="1" customWidth="1"/>
    <col min="12807" max="12807" width="23.85546875" style="6" customWidth="1"/>
    <col min="12808" max="12809" width="13.7109375" style="6" bestFit="1" customWidth="1"/>
    <col min="12810" max="13048" width="9.140625" style="6"/>
    <col min="13049" max="13049" width="70.28515625" style="6" customWidth="1"/>
    <col min="13050" max="13051" width="23.85546875" style="6" customWidth="1"/>
    <col min="13052" max="13052" width="0" style="6" hidden="1" customWidth="1"/>
    <col min="13053" max="13053" width="23.85546875" style="6" customWidth="1"/>
    <col min="13054" max="13054" width="29" style="6" customWidth="1"/>
    <col min="13055" max="13056" width="0" style="6" hidden="1" customWidth="1"/>
    <col min="13057" max="13060" width="23.85546875" style="6" customWidth="1"/>
    <col min="13061" max="13062" width="0" style="6" hidden="1" customWidth="1"/>
    <col min="13063" max="13063" width="23.85546875" style="6" customWidth="1"/>
    <col min="13064" max="13065" width="13.7109375" style="6" bestFit="1" customWidth="1"/>
    <col min="13066" max="13304" width="9.140625" style="6"/>
    <col min="13305" max="13305" width="70.28515625" style="6" customWidth="1"/>
    <col min="13306" max="13307" width="23.85546875" style="6" customWidth="1"/>
    <col min="13308" max="13308" width="0" style="6" hidden="1" customWidth="1"/>
    <col min="13309" max="13309" width="23.85546875" style="6" customWidth="1"/>
    <col min="13310" max="13310" width="29" style="6" customWidth="1"/>
    <col min="13311" max="13312" width="0" style="6" hidden="1" customWidth="1"/>
    <col min="13313" max="13316" width="23.85546875" style="6" customWidth="1"/>
    <col min="13317" max="13318" width="0" style="6" hidden="1" customWidth="1"/>
    <col min="13319" max="13319" width="23.85546875" style="6" customWidth="1"/>
    <col min="13320" max="13321" width="13.7109375" style="6" bestFit="1" customWidth="1"/>
    <col min="13322" max="13560" width="9.140625" style="6"/>
    <col min="13561" max="13561" width="70.28515625" style="6" customWidth="1"/>
    <col min="13562" max="13563" width="23.85546875" style="6" customWidth="1"/>
    <col min="13564" max="13564" width="0" style="6" hidden="1" customWidth="1"/>
    <col min="13565" max="13565" width="23.85546875" style="6" customWidth="1"/>
    <col min="13566" max="13566" width="29" style="6" customWidth="1"/>
    <col min="13567" max="13568" width="0" style="6" hidden="1" customWidth="1"/>
    <col min="13569" max="13572" width="23.85546875" style="6" customWidth="1"/>
    <col min="13573" max="13574" width="0" style="6" hidden="1" customWidth="1"/>
    <col min="13575" max="13575" width="23.85546875" style="6" customWidth="1"/>
    <col min="13576" max="13577" width="13.7109375" style="6" bestFit="1" customWidth="1"/>
    <col min="13578" max="13816" width="9.140625" style="6"/>
    <col min="13817" max="13817" width="70.28515625" style="6" customWidth="1"/>
    <col min="13818" max="13819" width="23.85546875" style="6" customWidth="1"/>
    <col min="13820" max="13820" width="0" style="6" hidden="1" customWidth="1"/>
    <col min="13821" max="13821" width="23.85546875" style="6" customWidth="1"/>
    <col min="13822" max="13822" width="29" style="6" customWidth="1"/>
    <col min="13823" max="13824" width="0" style="6" hidden="1" customWidth="1"/>
    <col min="13825" max="13828" width="23.85546875" style="6" customWidth="1"/>
    <col min="13829" max="13830" width="0" style="6" hidden="1" customWidth="1"/>
    <col min="13831" max="13831" width="23.85546875" style="6" customWidth="1"/>
    <col min="13832" max="13833" width="13.7109375" style="6" bestFit="1" customWidth="1"/>
    <col min="13834" max="14072" width="9.140625" style="6"/>
    <col min="14073" max="14073" width="70.28515625" style="6" customWidth="1"/>
    <col min="14074" max="14075" width="23.85546875" style="6" customWidth="1"/>
    <col min="14076" max="14076" width="0" style="6" hidden="1" customWidth="1"/>
    <col min="14077" max="14077" width="23.85546875" style="6" customWidth="1"/>
    <col min="14078" max="14078" width="29" style="6" customWidth="1"/>
    <col min="14079" max="14080" width="0" style="6" hidden="1" customWidth="1"/>
    <col min="14081" max="14084" width="23.85546875" style="6" customWidth="1"/>
    <col min="14085" max="14086" width="0" style="6" hidden="1" customWidth="1"/>
    <col min="14087" max="14087" width="23.85546875" style="6" customWidth="1"/>
    <col min="14088" max="14089" width="13.7109375" style="6" bestFit="1" customWidth="1"/>
    <col min="14090" max="14328" width="9.140625" style="6"/>
    <col min="14329" max="14329" width="70.28515625" style="6" customWidth="1"/>
    <col min="14330" max="14331" width="23.85546875" style="6" customWidth="1"/>
    <col min="14332" max="14332" width="0" style="6" hidden="1" customWidth="1"/>
    <col min="14333" max="14333" width="23.85546875" style="6" customWidth="1"/>
    <col min="14334" max="14334" width="29" style="6" customWidth="1"/>
    <col min="14335" max="14336" width="0" style="6" hidden="1" customWidth="1"/>
    <col min="14337" max="14340" width="23.85546875" style="6" customWidth="1"/>
    <col min="14341" max="14342" width="0" style="6" hidden="1" customWidth="1"/>
    <col min="14343" max="14343" width="23.85546875" style="6" customWidth="1"/>
    <col min="14344" max="14345" width="13.7109375" style="6" bestFit="1" customWidth="1"/>
    <col min="14346" max="14584" width="9.140625" style="6"/>
    <col min="14585" max="14585" width="70.28515625" style="6" customWidth="1"/>
    <col min="14586" max="14587" width="23.85546875" style="6" customWidth="1"/>
    <col min="14588" max="14588" width="0" style="6" hidden="1" customWidth="1"/>
    <col min="14589" max="14589" width="23.85546875" style="6" customWidth="1"/>
    <col min="14590" max="14590" width="29" style="6" customWidth="1"/>
    <col min="14591" max="14592" width="0" style="6" hidden="1" customWidth="1"/>
    <col min="14593" max="14596" width="23.85546875" style="6" customWidth="1"/>
    <col min="14597" max="14598" width="0" style="6" hidden="1" customWidth="1"/>
    <col min="14599" max="14599" width="23.85546875" style="6" customWidth="1"/>
    <col min="14600" max="14601" width="13.7109375" style="6" bestFit="1" customWidth="1"/>
    <col min="14602" max="14840" width="9.140625" style="6"/>
    <col min="14841" max="14841" width="70.28515625" style="6" customWidth="1"/>
    <col min="14842" max="14843" width="23.85546875" style="6" customWidth="1"/>
    <col min="14844" max="14844" width="0" style="6" hidden="1" customWidth="1"/>
    <col min="14845" max="14845" width="23.85546875" style="6" customWidth="1"/>
    <col min="14846" max="14846" width="29" style="6" customWidth="1"/>
    <col min="14847" max="14848" width="0" style="6" hidden="1" customWidth="1"/>
    <col min="14849" max="14852" width="23.85546875" style="6" customWidth="1"/>
    <col min="14853" max="14854" width="0" style="6" hidden="1" customWidth="1"/>
    <col min="14855" max="14855" width="23.85546875" style="6" customWidth="1"/>
    <col min="14856" max="14857" width="13.7109375" style="6" bestFit="1" customWidth="1"/>
    <col min="14858" max="15096" width="9.140625" style="6"/>
    <col min="15097" max="15097" width="70.28515625" style="6" customWidth="1"/>
    <col min="15098" max="15099" width="23.85546875" style="6" customWidth="1"/>
    <col min="15100" max="15100" width="0" style="6" hidden="1" customWidth="1"/>
    <col min="15101" max="15101" width="23.85546875" style="6" customWidth="1"/>
    <col min="15102" max="15102" width="29" style="6" customWidth="1"/>
    <col min="15103" max="15104" width="0" style="6" hidden="1" customWidth="1"/>
    <col min="15105" max="15108" width="23.85546875" style="6" customWidth="1"/>
    <col min="15109" max="15110" width="0" style="6" hidden="1" customWidth="1"/>
    <col min="15111" max="15111" width="23.85546875" style="6" customWidth="1"/>
    <col min="15112" max="15113" width="13.7109375" style="6" bestFit="1" customWidth="1"/>
    <col min="15114" max="15352" width="9.140625" style="6"/>
    <col min="15353" max="15353" width="70.28515625" style="6" customWidth="1"/>
    <col min="15354" max="15355" width="23.85546875" style="6" customWidth="1"/>
    <col min="15356" max="15356" width="0" style="6" hidden="1" customWidth="1"/>
    <col min="15357" max="15357" width="23.85546875" style="6" customWidth="1"/>
    <col min="15358" max="15358" width="29" style="6" customWidth="1"/>
    <col min="15359" max="15360" width="0" style="6" hidden="1" customWidth="1"/>
    <col min="15361" max="15364" width="23.85546875" style="6" customWidth="1"/>
    <col min="15365" max="15366" width="0" style="6" hidden="1" customWidth="1"/>
    <col min="15367" max="15367" width="23.85546875" style="6" customWidth="1"/>
    <col min="15368" max="15369" width="13.7109375" style="6" bestFit="1" customWidth="1"/>
    <col min="15370" max="15608" width="9.140625" style="6"/>
    <col min="15609" max="15609" width="70.28515625" style="6" customWidth="1"/>
    <col min="15610" max="15611" width="23.85546875" style="6" customWidth="1"/>
    <col min="15612" max="15612" width="0" style="6" hidden="1" customWidth="1"/>
    <col min="15613" max="15613" width="23.85546875" style="6" customWidth="1"/>
    <col min="15614" max="15614" width="29" style="6" customWidth="1"/>
    <col min="15615" max="15616" width="0" style="6" hidden="1" customWidth="1"/>
    <col min="15617" max="15620" width="23.85546875" style="6" customWidth="1"/>
    <col min="15621" max="15622" width="0" style="6" hidden="1" customWidth="1"/>
    <col min="15623" max="15623" width="23.85546875" style="6" customWidth="1"/>
    <col min="15624" max="15625" width="13.7109375" style="6" bestFit="1" customWidth="1"/>
    <col min="15626" max="15864" width="9.140625" style="6"/>
    <col min="15865" max="15865" width="70.28515625" style="6" customWidth="1"/>
    <col min="15866" max="15867" width="23.85546875" style="6" customWidth="1"/>
    <col min="15868" max="15868" width="0" style="6" hidden="1" customWidth="1"/>
    <col min="15869" max="15869" width="23.85546875" style="6" customWidth="1"/>
    <col min="15870" max="15870" width="29" style="6" customWidth="1"/>
    <col min="15871" max="15872" width="0" style="6" hidden="1" customWidth="1"/>
    <col min="15873" max="15876" width="23.85546875" style="6" customWidth="1"/>
    <col min="15877" max="15878" width="0" style="6" hidden="1" customWidth="1"/>
    <col min="15879" max="15879" width="23.85546875" style="6" customWidth="1"/>
    <col min="15880" max="15881" width="13.7109375" style="6" bestFit="1" customWidth="1"/>
    <col min="15882" max="16120" width="9.140625" style="6"/>
    <col min="16121" max="16121" width="70.28515625" style="6" customWidth="1"/>
    <col min="16122" max="16123" width="23.85546875" style="6" customWidth="1"/>
    <col min="16124" max="16124" width="0" style="6" hidden="1" customWidth="1"/>
    <col min="16125" max="16125" width="23.85546875" style="6" customWidth="1"/>
    <col min="16126" max="16126" width="29" style="6" customWidth="1"/>
    <col min="16127" max="16128" width="0" style="6" hidden="1" customWidth="1"/>
    <col min="16129" max="16132" width="23.85546875" style="6" customWidth="1"/>
    <col min="16133" max="16134" width="0" style="6" hidden="1" customWidth="1"/>
    <col min="16135" max="16135" width="23.85546875" style="6" customWidth="1"/>
    <col min="16136" max="16137" width="13.7109375" style="6" bestFit="1" customWidth="1"/>
    <col min="16138" max="16384" width="9.140625" style="6"/>
  </cols>
  <sheetData>
    <row r="1" spans="2:16" ht="18.75" customHeight="1" x14ac:dyDescent="0.25">
      <c r="B1" s="3"/>
      <c r="C1" s="4"/>
      <c r="D1" s="5"/>
      <c r="E1" s="5"/>
      <c r="F1" s="5"/>
      <c r="G1" s="5"/>
      <c r="H1" s="5"/>
      <c r="I1" s="5"/>
      <c r="J1" s="5"/>
    </row>
    <row r="2" spans="2:16" s="7" customFormat="1" ht="18.75" customHeight="1" x14ac:dyDescent="0.25">
      <c r="B2" s="134" t="s">
        <v>19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2:16" ht="18.75" customHeight="1" x14ac:dyDescent="0.25">
      <c r="B3" s="135" t="s">
        <v>156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</row>
    <row r="4" spans="2:16" ht="18.75" customHeight="1" x14ac:dyDescent="0.25">
      <c r="B4" s="136" t="s">
        <v>90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</row>
    <row r="5" spans="2:16" ht="18.75" customHeight="1" x14ac:dyDescent="0.25">
      <c r="B5" s="8"/>
      <c r="C5" s="5"/>
      <c r="D5" s="5"/>
      <c r="E5" s="5"/>
      <c r="F5" s="5"/>
      <c r="G5" s="5"/>
      <c r="H5" s="5"/>
      <c r="I5" s="6"/>
      <c r="J5" s="6"/>
      <c r="K5" s="9"/>
      <c r="M5" s="10" t="str">
        <f>ББ_МСФО!E4</f>
        <v>тыс. тенге</v>
      </c>
    </row>
    <row r="6" spans="2:16" ht="71.25" customHeight="1" x14ac:dyDescent="0.25">
      <c r="B6" s="11"/>
      <c r="C6" s="12" t="s">
        <v>20</v>
      </c>
      <c r="D6" s="13" t="s">
        <v>21</v>
      </c>
      <c r="E6" s="13" t="s">
        <v>22</v>
      </c>
      <c r="F6" s="12" t="s">
        <v>23</v>
      </c>
      <c r="G6" s="12" t="s">
        <v>24</v>
      </c>
      <c r="H6" s="12" t="s">
        <v>25</v>
      </c>
      <c r="I6" s="12" t="s">
        <v>26</v>
      </c>
      <c r="J6" s="12" t="s">
        <v>27</v>
      </c>
      <c r="K6" s="12" t="s">
        <v>91</v>
      </c>
      <c r="L6" s="12" t="s">
        <v>28</v>
      </c>
      <c r="M6" s="12" t="s">
        <v>29</v>
      </c>
      <c r="N6" s="14"/>
      <c r="O6" s="14"/>
      <c r="P6" s="15"/>
    </row>
    <row r="7" spans="2:16" x14ac:dyDescent="0.25">
      <c r="B7" s="16" t="s">
        <v>30</v>
      </c>
      <c r="C7" s="17">
        <v>3000000</v>
      </c>
      <c r="D7" s="17">
        <v>0</v>
      </c>
      <c r="E7" s="17">
        <v>0</v>
      </c>
      <c r="F7" s="17">
        <v>69431</v>
      </c>
      <c r="G7" s="17">
        <v>0</v>
      </c>
      <c r="H7" s="17">
        <v>21120</v>
      </c>
      <c r="I7" s="17">
        <v>0</v>
      </c>
      <c r="J7" s="17">
        <v>0</v>
      </c>
      <c r="K7" s="17">
        <v>0</v>
      </c>
      <c r="L7" s="17">
        <v>2999707</v>
      </c>
      <c r="M7" s="18">
        <v>6090258</v>
      </c>
      <c r="N7" s="19"/>
      <c r="O7" s="20"/>
      <c r="P7" s="20"/>
    </row>
    <row r="8" spans="2:16" s="7" customFormat="1" x14ac:dyDescent="0.25">
      <c r="B8" s="16" t="s">
        <v>31</v>
      </c>
      <c r="N8" s="17"/>
      <c r="O8" s="20"/>
    </row>
    <row r="9" spans="2:16" x14ac:dyDescent="0.25">
      <c r="B9" s="21" t="s">
        <v>32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378838.60441999999</v>
      </c>
      <c r="M9" s="18">
        <v>378838.60441999999</v>
      </c>
      <c r="N9" s="17"/>
      <c r="O9" s="20"/>
      <c r="P9" s="22"/>
    </row>
    <row r="10" spans="2:16" s="7" customFormat="1" x14ac:dyDescent="0.25">
      <c r="B10" s="23" t="s">
        <v>33</v>
      </c>
      <c r="N10" s="24"/>
      <c r="O10" s="15"/>
      <c r="P10" s="15"/>
    </row>
    <row r="11" spans="2:16" ht="25.5" x14ac:dyDescent="0.25">
      <c r="B11" s="25" t="s">
        <v>34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17"/>
      <c r="N11" s="19"/>
      <c r="O11" s="14"/>
      <c r="P11" s="22"/>
    </row>
    <row r="12" spans="2:16" ht="25.5" x14ac:dyDescent="0.25">
      <c r="B12" s="27" t="s">
        <v>35</v>
      </c>
      <c r="C12" s="19">
        <v>0</v>
      </c>
      <c r="D12" s="19">
        <v>0</v>
      </c>
      <c r="E12" s="19">
        <v>0</v>
      </c>
      <c r="F12" s="19">
        <v>28311.786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8">
        <v>28311.786</v>
      </c>
      <c r="N12" s="19"/>
      <c r="O12" s="20"/>
      <c r="P12" s="22"/>
    </row>
    <row r="13" spans="2:16" ht="25.5" x14ac:dyDescent="0.25">
      <c r="B13" s="27" t="s">
        <v>36</v>
      </c>
      <c r="C13" s="19">
        <v>0</v>
      </c>
      <c r="D13" s="19">
        <v>0</v>
      </c>
      <c r="E13" s="19">
        <v>0</v>
      </c>
      <c r="F13" s="19">
        <v>25144.729070000001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8">
        <v>25144.729070000001</v>
      </c>
      <c r="N13" s="19"/>
      <c r="O13" s="20"/>
      <c r="P13" s="22"/>
    </row>
    <row r="14" spans="2:16" ht="25.5" x14ac:dyDescent="0.25">
      <c r="B14" s="27" t="s">
        <v>37</v>
      </c>
      <c r="C14" s="19">
        <v>0</v>
      </c>
      <c r="D14" s="19">
        <v>0</v>
      </c>
      <c r="E14" s="19">
        <v>0</v>
      </c>
      <c r="F14" s="19">
        <v>-58893.142329999995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8">
        <v>-58893.142329999995</v>
      </c>
      <c r="N14" s="19"/>
      <c r="O14" s="20"/>
      <c r="P14" s="22"/>
    </row>
    <row r="15" spans="2:16" ht="25.5" x14ac:dyDescent="0.25">
      <c r="B15" s="27" t="s">
        <v>38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8">
        <v>0</v>
      </c>
      <c r="N15" s="19"/>
      <c r="O15" s="20"/>
      <c r="P15" s="22"/>
    </row>
    <row r="16" spans="2:16" ht="25.5" x14ac:dyDescent="0.25">
      <c r="B16" s="28" t="s">
        <v>39</v>
      </c>
      <c r="C16" s="29">
        <v>0</v>
      </c>
      <c r="D16" s="29">
        <v>0</v>
      </c>
      <c r="E16" s="29">
        <v>0</v>
      </c>
      <c r="F16" s="29">
        <v>-5436.6272599999938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-5436.6272599999938</v>
      </c>
      <c r="N16" s="19"/>
      <c r="O16" s="20"/>
      <c r="P16" s="22"/>
    </row>
    <row r="17" spans="2:16" ht="13.5" thickBot="1" x14ac:dyDescent="0.25">
      <c r="B17" s="30" t="s">
        <v>32</v>
      </c>
      <c r="C17" s="31">
        <v>0</v>
      </c>
      <c r="D17" s="31">
        <v>0</v>
      </c>
      <c r="E17" s="31">
        <v>0</v>
      </c>
      <c r="F17" s="31">
        <v>-5436.6272599999938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378838.60441999999</v>
      </c>
      <c r="M17" s="31">
        <v>373401.97716000001</v>
      </c>
      <c r="N17" s="19"/>
      <c r="O17" s="20"/>
      <c r="P17" s="32"/>
    </row>
    <row r="18" spans="2:16" x14ac:dyDescent="0.2">
      <c r="B18" s="33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9"/>
      <c r="O18" s="34"/>
      <c r="P18" s="32"/>
    </row>
    <row r="19" spans="2:16" x14ac:dyDescent="0.2">
      <c r="B19" s="23" t="s">
        <v>40</v>
      </c>
      <c r="C19" s="6"/>
      <c r="D19" s="6"/>
      <c r="E19" s="6"/>
      <c r="F19" s="6"/>
      <c r="G19" s="6"/>
      <c r="H19" s="6"/>
      <c r="I19" s="6"/>
      <c r="J19" s="6"/>
      <c r="N19" s="19"/>
      <c r="P19" s="32"/>
    </row>
    <row r="20" spans="2:16" x14ac:dyDescent="0.2">
      <c r="B20" s="27" t="s">
        <v>41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8">
        <v>0</v>
      </c>
      <c r="N20" s="19"/>
      <c r="P20" s="32"/>
    </row>
    <row r="21" spans="2:16" s="35" customFormat="1" x14ac:dyDescent="0.25">
      <c r="B21" s="27" t="s">
        <v>42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8">
        <v>0</v>
      </c>
      <c r="N21" s="24"/>
      <c r="P21" s="36"/>
    </row>
    <row r="22" spans="2:16" s="35" customFormat="1" hidden="1" x14ac:dyDescent="0.25">
      <c r="B22" s="37" t="s">
        <v>92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8">
        <v>0</v>
      </c>
      <c r="N22" s="24"/>
      <c r="P22" s="36"/>
    </row>
    <row r="23" spans="2:16" s="35" customFormat="1" ht="13.5" customHeight="1" x14ac:dyDescent="0.25">
      <c r="B23" s="38" t="s">
        <v>43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24"/>
      <c r="O23" s="14"/>
      <c r="P23" s="36"/>
    </row>
    <row r="24" spans="2:16" s="35" customFormat="1" x14ac:dyDescent="0.25">
      <c r="B24" s="27" t="s">
        <v>44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8">
        <v>0</v>
      </c>
      <c r="N24" s="24"/>
      <c r="O24" s="20"/>
      <c r="P24" s="36"/>
    </row>
    <row r="25" spans="2:16" s="35" customFormat="1" ht="13.5" thickBot="1" x14ac:dyDescent="0.3">
      <c r="B25" s="30" t="s">
        <v>45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24"/>
      <c r="O25" s="20"/>
      <c r="P25" s="36"/>
    </row>
    <row r="26" spans="2:16" s="35" customFormat="1" x14ac:dyDescent="0.25">
      <c r="B26" s="33" t="s">
        <v>93</v>
      </c>
      <c r="C26" s="17">
        <v>3000000</v>
      </c>
      <c r="D26" s="17">
        <v>0</v>
      </c>
      <c r="E26" s="17">
        <v>0</v>
      </c>
      <c r="F26" s="17">
        <v>63994.372740000006</v>
      </c>
      <c r="G26" s="17">
        <v>0</v>
      </c>
      <c r="H26" s="17">
        <v>21120</v>
      </c>
      <c r="I26" s="17">
        <v>0</v>
      </c>
      <c r="J26" s="17">
        <v>0</v>
      </c>
      <c r="K26" s="17">
        <v>0</v>
      </c>
      <c r="L26" s="17">
        <v>3378545.6044199998</v>
      </c>
      <c r="M26" s="17">
        <v>6463659.9771599993</v>
      </c>
      <c r="N26" s="24"/>
      <c r="O26" s="36"/>
      <c r="P26" s="36"/>
    </row>
    <row r="27" spans="2:16" s="35" customFormat="1" x14ac:dyDescent="0.25">
      <c r="B27" s="33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24"/>
      <c r="O27" s="36"/>
      <c r="P27" s="36"/>
    </row>
    <row r="28" spans="2:16" s="35" customFormat="1" x14ac:dyDescent="0.25">
      <c r="B28" s="16" t="s">
        <v>46</v>
      </c>
      <c r="C28" s="19">
        <v>3000000</v>
      </c>
      <c r="D28" s="19">
        <v>0</v>
      </c>
      <c r="E28" s="19">
        <v>0</v>
      </c>
      <c r="F28" s="19">
        <v>40206</v>
      </c>
      <c r="G28" s="19">
        <v>0</v>
      </c>
      <c r="H28" s="19">
        <v>21120</v>
      </c>
      <c r="I28" s="19">
        <v>0</v>
      </c>
      <c r="J28" s="19">
        <v>0</v>
      </c>
      <c r="K28" s="19">
        <v>0</v>
      </c>
      <c r="L28" s="17">
        <v>2666024</v>
      </c>
      <c r="M28" s="17">
        <v>5727350</v>
      </c>
      <c r="N28" s="17"/>
      <c r="O28" s="14"/>
      <c r="P28" s="22"/>
    </row>
    <row r="29" spans="2:16" s="35" customFormat="1" x14ac:dyDescent="0.25">
      <c r="B29" s="27" t="s">
        <v>31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8"/>
      <c r="N29" s="17"/>
      <c r="O29" s="20"/>
      <c r="P29" s="22"/>
    </row>
    <row r="30" spans="2:16" s="35" customFormat="1" x14ac:dyDescent="0.25">
      <c r="B30" s="23" t="s">
        <v>32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7">
        <v>328681</v>
      </c>
      <c r="M30" s="17">
        <v>328681</v>
      </c>
      <c r="N30" s="17"/>
      <c r="O30" s="22"/>
      <c r="P30" s="22"/>
    </row>
    <row r="31" spans="2:16" s="35" customFormat="1" x14ac:dyDescent="0.25">
      <c r="B31" s="25" t="s">
        <v>33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14"/>
      <c r="P31" s="40"/>
    </row>
    <row r="32" spans="2:16" s="35" customFormat="1" ht="25.5" x14ac:dyDescent="0.25">
      <c r="B32" s="27" t="s">
        <v>47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8"/>
      <c r="N32" s="24"/>
      <c r="O32" s="20"/>
      <c r="P32" s="36"/>
    </row>
    <row r="33" spans="2:16" s="35" customFormat="1" ht="25.5" x14ac:dyDescent="0.25">
      <c r="B33" s="27" t="s">
        <v>35</v>
      </c>
      <c r="C33" s="19">
        <v>0</v>
      </c>
      <c r="D33" s="19">
        <v>0</v>
      </c>
      <c r="E33" s="19">
        <v>0</v>
      </c>
      <c r="F33" s="19">
        <v>-101426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8">
        <v>-101426</v>
      </c>
      <c r="N33" s="24"/>
      <c r="O33" s="20"/>
      <c r="P33" s="36"/>
    </row>
    <row r="34" spans="2:16" s="35" customFormat="1" ht="37.5" customHeight="1" x14ac:dyDescent="0.25">
      <c r="B34" s="27" t="s">
        <v>36</v>
      </c>
      <c r="C34" s="19">
        <v>0</v>
      </c>
      <c r="D34" s="19">
        <v>0</v>
      </c>
      <c r="E34" s="19">
        <v>0</v>
      </c>
      <c r="F34" s="19">
        <v>-19701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8">
        <v>-19701</v>
      </c>
      <c r="N34" s="24"/>
      <c r="O34" s="20"/>
      <c r="P34" s="36"/>
    </row>
    <row r="35" spans="2:16" s="35" customFormat="1" ht="25.5" x14ac:dyDescent="0.25">
      <c r="B35" s="27" t="s">
        <v>37</v>
      </c>
      <c r="C35" s="19">
        <v>0</v>
      </c>
      <c r="D35" s="19">
        <v>0</v>
      </c>
      <c r="E35" s="19">
        <v>0</v>
      </c>
      <c r="F35" s="19">
        <v>0</v>
      </c>
      <c r="G35" s="24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41">
        <v>0</v>
      </c>
      <c r="N35" s="24"/>
      <c r="O35" s="20"/>
      <c r="P35" s="36"/>
    </row>
    <row r="36" spans="2:16" s="35" customFormat="1" ht="38.25" x14ac:dyDescent="0.25">
      <c r="B36" s="28" t="s">
        <v>38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4"/>
      <c r="O36" s="20"/>
      <c r="P36" s="36"/>
    </row>
    <row r="37" spans="2:16" s="35" customFormat="1" ht="25.5" x14ac:dyDescent="0.25">
      <c r="B37" s="25" t="s">
        <v>39</v>
      </c>
      <c r="C37" s="26">
        <v>0</v>
      </c>
      <c r="D37" s="26">
        <v>0</v>
      </c>
      <c r="E37" s="26">
        <v>0</v>
      </c>
      <c r="F37" s="26">
        <v>-121127</v>
      </c>
      <c r="G37" s="26">
        <v>0</v>
      </c>
      <c r="H37" s="26">
        <v>0</v>
      </c>
      <c r="I37" s="26"/>
      <c r="J37" s="26">
        <v>0</v>
      </c>
      <c r="K37" s="26">
        <v>0</v>
      </c>
      <c r="L37" s="26">
        <v>0</v>
      </c>
      <c r="M37" s="26">
        <v>-121127</v>
      </c>
      <c r="N37" s="24"/>
      <c r="O37" s="34"/>
      <c r="P37" s="36"/>
    </row>
    <row r="38" spans="2:16" s="35" customFormat="1" ht="25.5" x14ac:dyDescent="0.25">
      <c r="B38" s="27" t="s">
        <v>48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42"/>
      <c r="N38" s="24"/>
      <c r="O38" s="20"/>
      <c r="P38" s="36"/>
    </row>
    <row r="39" spans="2:16" s="35" customFormat="1" x14ac:dyDescent="0.25">
      <c r="B39" s="43" t="s">
        <v>49</v>
      </c>
      <c r="C39" s="44">
        <v>0</v>
      </c>
      <c r="D39" s="44">
        <v>0</v>
      </c>
      <c r="E39" s="44">
        <v>0</v>
      </c>
      <c r="F39" s="44">
        <v>0</v>
      </c>
      <c r="G39" s="44">
        <v>0</v>
      </c>
      <c r="H39" s="44">
        <v>0</v>
      </c>
      <c r="I39" s="44">
        <v>0</v>
      </c>
      <c r="J39" s="44">
        <v>0</v>
      </c>
      <c r="K39" s="44">
        <v>0</v>
      </c>
      <c r="L39" s="44">
        <v>0</v>
      </c>
      <c r="M39" s="29">
        <v>0</v>
      </c>
      <c r="N39" s="24"/>
      <c r="O39" s="36"/>
      <c r="P39" s="36"/>
    </row>
    <row r="40" spans="2:16" s="35" customFormat="1" ht="26.25" thickBot="1" x14ac:dyDescent="0.3">
      <c r="B40" s="30" t="s">
        <v>50</v>
      </c>
      <c r="C40" s="31">
        <v>0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/>
      <c r="J40" s="31">
        <v>0</v>
      </c>
      <c r="K40" s="31">
        <v>0</v>
      </c>
      <c r="L40" s="31">
        <v>0</v>
      </c>
      <c r="M40" s="31">
        <v>0</v>
      </c>
      <c r="N40" s="26"/>
      <c r="O40" s="20"/>
      <c r="P40" s="40"/>
    </row>
    <row r="41" spans="2:16" s="35" customFormat="1" x14ac:dyDescent="0.25">
      <c r="B41" s="33" t="s">
        <v>32</v>
      </c>
      <c r="C41" s="17">
        <v>0</v>
      </c>
      <c r="D41" s="17">
        <v>0</v>
      </c>
      <c r="E41" s="17">
        <v>0</v>
      </c>
      <c r="F41" s="17">
        <v>-121127</v>
      </c>
      <c r="G41" s="17">
        <v>0</v>
      </c>
      <c r="H41" s="17">
        <v>0</v>
      </c>
      <c r="I41" s="17"/>
      <c r="J41" s="17">
        <v>0</v>
      </c>
      <c r="K41" s="17">
        <v>0</v>
      </c>
      <c r="L41" s="17">
        <v>328681</v>
      </c>
      <c r="M41" s="17">
        <v>207554</v>
      </c>
      <c r="N41" s="26"/>
      <c r="O41" s="34"/>
      <c r="P41" s="40"/>
    </row>
    <row r="42" spans="2:16" s="35" customFormat="1" ht="20.25" customHeight="1" x14ac:dyDescent="0.25">
      <c r="B42" s="23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17"/>
      <c r="O42" s="22"/>
      <c r="P42" s="22"/>
    </row>
    <row r="43" spans="2:16" s="35" customFormat="1" x14ac:dyDescent="0.25">
      <c r="B43" s="27" t="s">
        <v>40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8"/>
      <c r="N43" s="19"/>
      <c r="O43" s="22"/>
      <c r="P43" s="22"/>
    </row>
    <row r="44" spans="2:16" s="35" customFormat="1" x14ac:dyDescent="0.25">
      <c r="B44" s="27" t="s">
        <v>41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8">
        <v>0</v>
      </c>
      <c r="N44" s="19"/>
      <c r="O44" s="22"/>
      <c r="P44" s="22"/>
    </row>
    <row r="45" spans="2:16" s="35" customFormat="1" hidden="1" x14ac:dyDescent="0.25">
      <c r="B45" s="37" t="s">
        <v>42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8">
        <v>0</v>
      </c>
      <c r="N45" s="19"/>
      <c r="O45" s="22"/>
      <c r="P45" s="22"/>
    </row>
    <row r="46" spans="2:16" s="35" customFormat="1" x14ac:dyDescent="0.25">
      <c r="B46" s="38" t="s">
        <v>94</v>
      </c>
      <c r="C46" s="39">
        <v>0</v>
      </c>
      <c r="D46" s="39">
        <v>0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v>0</v>
      </c>
      <c r="L46" s="39">
        <v>0</v>
      </c>
      <c r="M46" s="39">
        <v>0</v>
      </c>
      <c r="N46" s="19"/>
      <c r="O46" s="22"/>
      <c r="P46" s="22"/>
    </row>
    <row r="47" spans="2:16" s="35" customFormat="1" x14ac:dyDescent="0.25">
      <c r="B47" s="45" t="s">
        <v>95</v>
      </c>
      <c r="C47" s="46">
        <v>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18">
        <v>0</v>
      </c>
      <c r="N47" s="19"/>
      <c r="O47" s="22"/>
      <c r="P47" s="22"/>
    </row>
    <row r="48" spans="2:16" s="35" customFormat="1" ht="13.5" thickBot="1" x14ac:dyDescent="0.3">
      <c r="B48" s="30" t="s">
        <v>44</v>
      </c>
      <c r="C48" s="31">
        <v>0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19"/>
      <c r="O48" s="22"/>
      <c r="P48" s="22"/>
    </row>
    <row r="49" spans="2:18" s="35" customFormat="1" x14ac:dyDescent="0.25">
      <c r="B49" s="33" t="s">
        <v>45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/>
      <c r="O49" s="17"/>
      <c r="P49" s="24"/>
      <c r="Q49" s="36"/>
      <c r="R49" s="36"/>
    </row>
    <row r="50" spans="2:18" ht="13.5" thickBot="1" x14ac:dyDescent="0.3">
      <c r="B50" s="30" t="s">
        <v>96</v>
      </c>
      <c r="C50" s="84">
        <v>3000000</v>
      </c>
      <c r="D50" s="84">
        <v>0</v>
      </c>
      <c r="E50" s="84">
        <v>0</v>
      </c>
      <c r="F50" s="84">
        <v>-80921</v>
      </c>
      <c r="G50" s="84">
        <v>0</v>
      </c>
      <c r="H50" s="84">
        <v>21120</v>
      </c>
      <c r="I50" s="84">
        <v>0</v>
      </c>
      <c r="J50" s="84">
        <v>0</v>
      </c>
      <c r="K50" s="84">
        <v>0</v>
      </c>
      <c r="L50" s="84">
        <v>2994705</v>
      </c>
      <c r="M50" s="84">
        <v>5934904</v>
      </c>
    </row>
    <row r="52" spans="2:18" s="1" customFormat="1" ht="14.45" customHeight="1" x14ac:dyDescent="0.25">
      <c r="B52" s="2" t="s">
        <v>4</v>
      </c>
      <c r="C52" s="137" t="s">
        <v>5</v>
      </c>
      <c r="D52" s="138"/>
      <c r="E52" s="139"/>
    </row>
    <row r="53" spans="2:18" s="1" customFormat="1" ht="15.95" customHeight="1" x14ac:dyDescent="0.25"/>
    <row r="54" spans="2:18" s="1" customFormat="1" ht="14.45" customHeight="1" x14ac:dyDescent="0.25">
      <c r="B54" s="2" t="s">
        <v>6</v>
      </c>
      <c r="C54" s="137" t="s">
        <v>7</v>
      </c>
      <c r="D54" s="139"/>
    </row>
    <row r="55" spans="2:18" s="1" customFormat="1" ht="12.95" customHeight="1" x14ac:dyDescent="0.25"/>
    <row r="56" spans="2:18" s="1" customFormat="1" ht="14.45" customHeight="1" x14ac:dyDescent="0.25">
      <c r="B56" s="2" t="s">
        <v>8</v>
      </c>
      <c r="C56" s="140" t="s">
        <v>9</v>
      </c>
      <c r="D56" s="141"/>
    </row>
    <row r="57" spans="2:18" s="1" customFormat="1" ht="12.95" customHeight="1" x14ac:dyDescent="0.25"/>
    <row r="58" spans="2:18" s="1" customFormat="1" ht="14.45" customHeight="1" x14ac:dyDescent="0.25">
      <c r="B58" s="2" t="s">
        <v>10</v>
      </c>
      <c r="C58" s="137" t="s">
        <v>11</v>
      </c>
      <c r="D58" s="139"/>
    </row>
    <row r="59" spans="2:18" s="1" customFormat="1" ht="12.2" customHeight="1" x14ac:dyDescent="0.25"/>
    <row r="60" spans="2:18" s="1" customFormat="1" ht="14.45" customHeight="1" x14ac:dyDescent="0.25">
      <c r="B60" s="2" t="s">
        <v>12</v>
      </c>
      <c r="C60" s="140" t="s">
        <v>13</v>
      </c>
      <c r="D60" s="141"/>
    </row>
    <row r="61" spans="2:18" s="1" customFormat="1" ht="12.2" customHeight="1" x14ac:dyDescent="0.25"/>
    <row r="62" spans="2:18" s="1" customFormat="1" ht="14.45" customHeight="1" x14ac:dyDescent="0.25">
      <c r="B62" s="2" t="s">
        <v>14</v>
      </c>
      <c r="C62" s="140" t="s">
        <v>13</v>
      </c>
      <c r="D62" s="141"/>
    </row>
    <row r="63" spans="2:18" s="1" customFormat="1" ht="11.45" customHeight="1" x14ac:dyDescent="0.25"/>
    <row r="64" spans="2:18" s="1" customFormat="1" ht="14.45" customHeight="1" x14ac:dyDescent="0.25">
      <c r="B64" s="2" t="s">
        <v>15</v>
      </c>
      <c r="C64" s="140" t="s">
        <v>16</v>
      </c>
      <c r="D64" s="141"/>
    </row>
    <row r="65" spans="2:4" s="1" customFormat="1" ht="13.7" customHeight="1" x14ac:dyDescent="0.25"/>
    <row r="66" spans="2:4" s="1" customFormat="1" ht="14.45" customHeight="1" x14ac:dyDescent="0.25">
      <c r="B66" s="2" t="s">
        <v>17</v>
      </c>
      <c r="C66" s="140" t="e">
        <f>#REF!</f>
        <v>#REF!</v>
      </c>
      <c r="D66" s="141"/>
    </row>
  </sheetData>
  <mergeCells count="11">
    <mergeCell ref="C66:D66"/>
    <mergeCell ref="C56:D56"/>
    <mergeCell ref="C58:D58"/>
    <mergeCell ref="C60:D60"/>
    <mergeCell ref="C62:D62"/>
    <mergeCell ref="C64:D64"/>
    <mergeCell ref="B2:M2"/>
    <mergeCell ref="B3:M3"/>
    <mergeCell ref="B4:M4"/>
    <mergeCell ref="C52:E52"/>
    <mergeCell ref="C54:D54"/>
  </mergeCells>
  <conditionalFormatting sqref="P17:P20">
    <cfRule type="cellIs" dxfId="21" priority="60" operator="notEqual">
      <formula>0</formula>
    </cfRule>
  </conditionalFormatting>
  <conditionalFormatting sqref="O37">
    <cfRule type="cellIs" dxfId="20" priority="41" operator="notEqual">
      <formula>0</formula>
    </cfRule>
  </conditionalFormatting>
  <conditionalFormatting sqref="P7">
    <cfRule type="cellIs" dxfId="19" priority="59" operator="notEqual">
      <formula>0</formula>
    </cfRule>
  </conditionalFormatting>
  <conditionalFormatting sqref="O7">
    <cfRule type="cellIs" dxfId="18" priority="58" operator="notEqual">
      <formula>0</formula>
    </cfRule>
  </conditionalFormatting>
  <conditionalFormatting sqref="O8">
    <cfRule type="cellIs" dxfId="17" priority="57" operator="notEqual">
      <formula>0</formula>
    </cfRule>
  </conditionalFormatting>
  <conditionalFormatting sqref="O9">
    <cfRule type="cellIs" dxfId="16" priority="56" operator="notEqual">
      <formula>0</formula>
    </cfRule>
  </conditionalFormatting>
  <conditionalFormatting sqref="O34">
    <cfRule type="cellIs" dxfId="15" priority="44" operator="notEqual">
      <formula>0</formula>
    </cfRule>
  </conditionalFormatting>
  <conditionalFormatting sqref="O12">
    <cfRule type="cellIs" dxfId="14" priority="55" operator="notEqual">
      <formula>0</formula>
    </cfRule>
  </conditionalFormatting>
  <conditionalFormatting sqref="O13">
    <cfRule type="cellIs" dxfId="13" priority="54" operator="notEqual">
      <formula>0</formula>
    </cfRule>
  </conditionalFormatting>
  <conditionalFormatting sqref="O14">
    <cfRule type="cellIs" dxfId="12" priority="53" operator="notEqual">
      <formula>0</formula>
    </cfRule>
  </conditionalFormatting>
  <conditionalFormatting sqref="O15">
    <cfRule type="cellIs" dxfId="11" priority="52" operator="notEqual">
      <formula>0</formula>
    </cfRule>
  </conditionalFormatting>
  <conditionalFormatting sqref="O16">
    <cfRule type="cellIs" dxfId="10" priority="51" operator="notEqual">
      <formula>0</formula>
    </cfRule>
  </conditionalFormatting>
  <conditionalFormatting sqref="O17:O18">
    <cfRule type="cellIs" dxfId="9" priority="50" operator="notEqual">
      <formula>0</formula>
    </cfRule>
  </conditionalFormatting>
  <conditionalFormatting sqref="O24">
    <cfRule type="cellIs" dxfId="8" priority="49" operator="notEqual">
      <formula>0</formula>
    </cfRule>
  </conditionalFormatting>
  <conditionalFormatting sqref="O25">
    <cfRule type="cellIs" dxfId="7" priority="48" operator="notEqual">
      <formula>0</formula>
    </cfRule>
  </conditionalFormatting>
  <conditionalFormatting sqref="O29">
    <cfRule type="cellIs" dxfId="6" priority="47" operator="notEqual">
      <formula>0</formula>
    </cfRule>
  </conditionalFormatting>
  <conditionalFormatting sqref="O32">
    <cfRule type="cellIs" dxfId="5" priority="46" operator="notEqual">
      <formula>0</formula>
    </cfRule>
  </conditionalFormatting>
  <conditionalFormatting sqref="O33">
    <cfRule type="cellIs" dxfId="4" priority="45" operator="notEqual">
      <formula>0</formula>
    </cfRule>
  </conditionalFormatting>
  <conditionalFormatting sqref="O35">
    <cfRule type="cellIs" dxfId="3" priority="43" operator="notEqual">
      <formula>0</formula>
    </cfRule>
  </conditionalFormatting>
  <conditionalFormatting sqref="O36">
    <cfRule type="cellIs" dxfId="2" priority="42" operator="notEqual">
      <formula>0</formula>
    </cfRule>
  </conditionalFormatting>
  <conditionalFormatting sqref="O38">
    <cfRule type="cellIs" dxfId="1" priority="40" operator="notEqual">
      <formula>0</formula>
    </cfRule>
  </conditionalFormatting>
  <conditionalFormatting sqref="O40:O41">
    <cfRule type="cellIs" dxfId="0" priority="39" operator="not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ББ_МСФО</vt:lpstr>
      <vt:lpstr>ОПИУ_МСФО</vt:lpstr>
      <vt:lpstr>ДДС</vt:lpstr>
      <vt:lpstr>Ф4</vt:lpstr>
      <vt:lpstr>ББ_МСФО!_Hlk38245493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Shynar</dc:creator>
  <cp:lastModifiedBy>Shynar</cp:lastModifiedBy>
  <dcterms:created xsi:type="dcterms:W3CDTF">2020-07-15T05:07:30Z</dcterms:created>
  <dcterms:modified xsi:type="dcterms:W3CDTF">2020-11-09T15:43:46Z</dcterms:modified>
</cp:coreProperties>
</file>