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Z:\Accounting\Отчеты\Отчетность КФБ\2020\2 кв\"/>
    </mc:Choice>
  </mc:AlternateContent>
  <xr:revisionPtr revIDLastSave="0" documentId="13_ncr:1_{F7B5AB54-AFB3-4C63-B7BE-82EB28FC8B45}" xr6:coauthVersionLast="45" xr6:coauthVersionMax="45" xr10:uidLastSave="{00000000-0000-0000-0000-000000000000}"/>
  <bookViews>
    <workbookView xWindow="28680" yWindow="-120" windowWidth="29040" windowHeight="15840" activeTab="2" xr2:uid="{00000000-000D-0000-FFFF-FFFF00000000}"/>
  </bookViews>
  <sheets>
    <sheet name="ББ" sheetId="1" r:id="rId1"/>
    <sheet name="ОПИУ" sheetId="2" r:id="rId2"/>
    <sheet name="ДДС" sheetId="3" r:id="rId3"/>
    <sheet name="Ф4" sheetId="4" r:id="rId4"/>
  </sheets>
  <externalReferences>
    <externalReference r:id="rId5"/>
    <externalReference r:id="rId6"/>
  </externalReferenc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7" i="3" l="1"/>
  <c r="D65" i="3"/>
  <c r="E60" i="3" l="1"/>
  <c r="D60" i="3"/>
  <c r="C60" i="3" s="1"/>
  <c r="E50" i="3"/>
  <c r="D50" i="3"/>
  <c r="C50" i="3" s="1"/>
  <c r="E37" i="3"/>
  <c r="E39" i="3" s="1"/>
  <c r="D26" i="3"/>
  <c r="D22" i="3"/>
  <c r="D17" i="3"/>
  <c r="E8" i="3"/>
  <c r="D8" i="3"/>
  <c r="E7" i="3"/>
  <c r="C5" i="3"/>
  <c r="C4" i="3"/>
  <c r="A49" i="4"/>
  <c r="A25" i="4"/>
  <c r="K5" i="4"/>
  <c r="A4" i="4"/>
  <c r="A3" i="4"/>
  <c r="D37" i="3" l="1"/>
  <c r="C37" i="3" s="1"/>
  <c r="E62" i="3"/>
  <c r="E66" i="3" s="1"/>
  <c r="C17" i="3"/>
  <c r="D39" i="3" l="1"/>
  <c r="C39" i="3" s="1"/>
  <c r="D62" i="3" l="1"/>
  <c r="D66" i="3" s="1"/>
</calcChain>
</file>

<file path=xl/sharedStrings.xml><?xml version="1.0" encoding="utf-8"?>
<sst xmlns="http://schemas.openxmlformats.org/spreadsheetml/2006/main" count="684" uniqueCount="427">
  <si>
    <t>Бухгалтерский баланс</t>
  </si>
  <si>
    <t>1 июля 2020 года</t>
  </si>
  <si>
    <t>(в тысячах тенге)</t>
  </si>
  <si>
    <t xml:space="preserve">Наименование статьи </t>
  </si>
  <si>
    <t>Код строки</t>
  </si>
  <si>
    <t>На конец отчетного периода</t>
  </si>
  <si>
    <t>На начало отчетного периода</t>
  </si>
  <si>
    <t xml:space="preserve"> 1 </t>
  </si>
  <si>
    <t>2</t>
  </si>
  <si>
    <t>3</t>
  </si>
  <si>
    <t>4</t>
  </si>
  <si>
    <t xml:space="preserve"> Активы</t>
  </si>
  <si>
    <t/>
  </si>
  <si>
    <t>Денежные средства и эквиваленты денежных средств</t>
  </si>
  <si>
    <t>1</t>
  </si>
  <si>
    <t>в том числе:</t>
  </si>
  <si>
    <t xml:space="preserve">     наличные деньги в кассе</t>
  </si>
  <si>
    <t>1.1</t>
  </si>
  <si>
    <t xml:space="preserve">     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</si>
  <si>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</si>
  <si>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</si>
  <si>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</si>
  <si>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 xml:space="preserve">     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</si>
  <si>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</si>
  <si>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</si>
  <si>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</si>
  <si>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</si>
  <si>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</si>
  <si>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</si>
  <si>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Ценные бумаги, учитываемые по справедливой стоимости через прочий совокупный доход</t>
  </si>
  <si>
    <t>6</t>
  </si>
  <si>
    <t xml:space="preserve">    начисленные, но не полученные доходы в виде вознаграждения</t>
  </si>
  <si>
    <t>6.1</t>
  </si>
  <si>
    <t>Ценные бумаги, учитываемые по амортизированной стоимости (за вычетом резервов на обесценение)</t>
  </si>
  <si>
    <t>7</t>
  </si>
  <si>
    <t xml:space="preserve">  начисленные, но не полученные доходы в виде вознаграждения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</si>
  <si>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</si>
  <si>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</si>
  <si>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</si>
  <si>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</si>
  <si>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</si>
  <si>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</si>
  <si>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10</t>
  </si>
  <si>
    <t>Долгосрочные активы (выбывающие группы), предназначенные для продажи</t>
  </si>
  <si>
    <t>11</t>
  </si>
  <si>
    <t>Основные средства (за вычетом амортизации и убытков от обесценения)</t>
  </si>
  <si>
    <t>12</t>
  </si>
  <si>
    <t>Нематериальные активы (за вычетом амортизации и убытков от обесценения)</t>
  </si>
  <si>
    <t>13</t>
  </si>
  <si>
    <t xml:space="preserve">Активы в форме права пользования (за вычетом амортизации и убытков от обесценения)  </t>
  </si>
  <si>
    <t>14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</si>
  <si>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</si>
  <si>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</si>
  <si>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</si>
  <si>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</si>
  <si>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 xml:space="preserve">    от консалтинговых услуг, в том числе:</t>
  </si>
  <si>
    <t>16.1</t>
  </si>
  <si>
    <t xml:space="preserve">      аффилированным лицам</t>
  </si>
  <si>
    <t>16.1.1</t>
  </si>
  <si>
    <t xml:space="preserve">      прочим клиентам</t>
  </si>
  <si>
    <t>16.1.2</t>
  </si>
  <si>
    <t xml:space="preserve">    от услуг представителя держателей облигаций</t>
  </si>
  <si>
    <t>16.2</t>
  </si>
  <si>
    <t xml:space="preserve">    от услуг андеррайтера</t>
  </si>
  <si>
    <t>16.3</t>
  </si>
  <si>
    <t xml:space="preserve">    от брокерских услуг</t>
  </si>
  <si>
    <t>16.4</t>
  </si>
  <si>
    <t xml:space="preserve">    от управления активами</t>
  </si>
  <si>
    <t>16.5</t>
  </si>
  <si>
    <t xml:space="preserve">    от услуг маркет-мейкера</t>
  </si>
  <si>
    <t>16.6</t>
  </si>
  <si>
    <t xml:space="preserve">    от пенсионных активов</t>
  </si>
  <si>
    <t>16.7</t>
  </si>
  <si>
    <t xml:space="preserve">   от инвестиционного дохода (убытка) по пенсионным активам</t>
  </si>
  <si>
    <t>16.8</t>
  </si>
  <si>
    <t xml:space="preserve">   прочие</t>
  </si>
  <si>
    <t>16.9</t>
  </si>
  <si>
    <t>Производные финансовые инструменты</t>
  </si>
  <si>
    <t>17</t>
  </si>
  <si>
    <t xml:space="preserve">   требования по сделке фьючерсы</t>
  </si>
  <si>
    <t>17.1</t>
  </si>
  <si>
    <t xml:space="preserve">   требования по сделке форварды</t>
  </si>
  <si>
    <t>17.2</t>
  </si>
  <si>
    <t xml:space="preserve">   требования по сделке опционы</t>
  </si>
  <si>
    <t>17.3</t>
  </si>
  <si>
    <t xml:space="preserve">   требования по сделке свопы</t>
  </si>
  <si>
    <t>17.4</t>
  </si>
  <si>
    <t>Текущий налоговый актив</t>
  </si>
  <si>
    <t>18</t>
  </si>
  <si>
    <t>Отложенный налоговый актив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</si>
  <si>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</si>
  <si>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</si>
  <si>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</si>
  <si>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</si>
  <si>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</si>
  <si>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</si>
  <si>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</si>
  <si>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</si>
  <si>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Операция «РЕПО»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</si>
  <si>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</si>
  <si>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</si>
  <si>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</si>
  <si>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</si>
  <si>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</si>
  <si>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</si>
  <si>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</si>
  <si>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</si>
  <si>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</si>
  <si>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</si>
  <si>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</si>
  <si>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</si>
  <si>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</si>
  <si>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</si>
  <si>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</si>
  <si>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 xml:space="preserve">   по переводным операциям</t>
  </si>
  <si>
    <t>30.1</t>
  </si>
  <si>
    <t xml:space="preserve">  по клиринговым операциям</t>
  </si>
  <si>
    <t>30.2</t>
  </si>
  <si>
    <t xml:space="preserve">  по кассовым операциям</t>
  </si>
  <si>
    <t>30.3</t>
  </si>
  <si>
    <t xml:space="preserve">  по сейфовым операциям</t>
  </si>
  <si>
    <t>30.4</t>
  </si>
  <si>
    <t xml:space="preserve">  по инкассации банкнот, монет и ценностей</t>
  </si>
  <si>
    <t>30.5</t>
  </si>
  <si>
    <t xml:space="preserve">  по доверительным операциям</t>
  </si>
  <si>
    <t>30.6</t>
  </si>
  <si>
    <t xml:space="preserve">  по услугам фондовой биржи</t>
  </si>
  <si>
    <t>30.7</t>
  </si>
  <si>
    <t xml:space="preserve">  по кастодиальному обслуживанию</t>
  </si>
  <si>
    <t>30.8</t>
  </si>
  <si>
    <t xml:space="preserve">  по брокерским услугам</t>
  </si>
  <si>
    <t>30.9</t>
  </si>
  <si>
    <t xml:space="preserve">  по услугам центрального депозитария</t>
  </si>
  <si>
    <t>30.10</t>
  </si>
  <si>
    <t xml:space="preserve">  по услугам иных профессиональных участников рынка ценных бумаг</t>
  </si>
  <si>
    <t>30.11</t>
  </si>
  <si>
    <t>31</t>
  </si>
  <si>
    <t xml:space="preserve">    обязательства по сделке фьючерсы</t>
  </si>
  <si>
    <t>31.1</t>
  </si>
  <si>
    <t xml:space="preserve">    обязательства по сделке форварды</t>
  </si>
  <si>
    <t>31.2</t>
  </si>
  <si>
    <t xml:space="preserve">    обязательства по сделке опционы</t>
  </si>
  <si>
    <t>31.3</t>
  </si>
  <si>
    <t xml:space="preserve">    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</si>
  <si>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</si>
  <si>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</si>
  <si>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</si>
  <si>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</si>
  <si>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</si>
  <si>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</si>
  <si>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</si>
  <si>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</si>
  <si>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</si>
  <si>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</si>
  <si>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</si>
  <si>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</si>
  <si>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</si>
  <si>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</si>
  <si>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</si>
  <si>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</si>
  <si>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</si>
  <si>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</si>
  <si>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 xml:space="preserve">     простые акции</t>
  </si>
  <si>
    <t>39.1</t>
  </si>
  <si>
    <t xml:space="preserve">     привилегированные акции</t>
  </si>
  <si>
    <t>39.2</t>
  </si>
  <si>
    <t>Премии (дополнительный оплаченный капитал)</t>
  </si>
  <si>
    <t>40</t>
  </si>
  <si>
    <t>Изъятый капитал</t>
  </si>
  <si>
    <t>41</t>
  </si>
  <si>
    <t>Резервный капитал</t>
  </si>
  <si>
    <t>42</t>
  </si>
  <si>
    <t>Резерв переоценки ценных бумаг, учитываемых по справедливой стоимости через прочий совокупный доход</t>
  </si>
  <si>
    <t>43</t>
  </si>
  <si>
    <t xml:space="preserve">Резерв обесценения ценных бумаг, учитываемых по справедливой стоимости через прочий совокупный доход </t>
  </si>
  <si>
    <t>44</t>
  </si>
  <si>
    <t>Резерв на переоценку основных средств</t>
  </si>
  <si>
    <t>45</t>
  </si>
  <si>
    <t>Прочие резервы</t>
  </si>
  <si>
    <t>46</t>
  </si>
  <si>
    <t>Нераспределенная прибыль (непокрытый убыток)</t>
  </si>
  <si>
    <t>47</t>
  </si>
  <si>
    <t xml:space="preserve">     предыдущих лет</t>
  </si>
  <si>
    <t>47.1</t>
  </si>
  <si>
    <t xml:space="preserve">     отчетного периода</t>
  </si>
  <si>
    <t>47.2</t>
  </si>
  <si>
    <t>Итого капитал</t>
  </si>
  <si>
    <t>48</t>
  </si>
  <si>
    <t>Итого капитал и обязательства (стр. 36+стр.43)</t>
  </si>
  <si>
    <t>49</t>
  </si>
  <si>
    <t>Примечание:</t>
  </si>
  <si>
    <t>Прочие активы: 01.07.2020- 3 792 тыс.тенге из которых РБП-3 367 тыс.тенге; переплата по взносам- 425 тыс.тенге</t>
  </si>
  <si>
    <t>Наименование</t>
  </si>
  <si>
    <t>АО "Jysan Invest"</t>
  </si>
  <si>
    <t>Адрес</t>
  </si>
  <si>
    <t>г.Нур-Султан, ул Сыганак 24</t>
  </si>
  <si>
    <t>Телефон</t>
  </si>
  <si>
    <t>+77172644 000 вн 201</t>
  </si>
  <si>
    <t>Адрес электронной почты</t>
  </si>
  <si>
    <t>s.kassymbayeva@jysaninvest.com</t>
  </si>
  <si>
    <t>Исполнитель</t>
  </si>
  <si>
    <t>Касымбаева Ш.К.</t>
  </si>
  <si>
    <t>Главный бухгалтер</t>
  </si>
  <si>
    <t xml:space="preserve">Руководитель или лицо, исполняющее его обязанности </t>
  </si>
  <si>
    <t>Айдосов Н.Г.</t>
  </si>
  <si>
    <t>Дата</t>
  </si>
  <si>
    <t>Дата 08.07.2020</t>
  </si>
  <si>
    <t xml:space="preserve">Отчет о прибылях и убытках </t>
  </si>
  <si>
    <t>Наименование статей</t>
  </si>
  <si>
    <t>За отчетный период</t>
  </si>
  <si>
    <t>За период с начала текущего года (с нарастающим итогом)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</si>
  <si>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</si>
  <si>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</si>
  <si>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</si>
  <si>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</si>
  <si>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по корреспондентским и текущим счетам</t>
  </si>
  <si>
    <t xml:space="preserve">   по размещенным вкладам</t>
  </si>
  <si>
    <t xml:space="preserve">   по приобретенным ценным бумагам</t>
  </si>
  <si>
    <t>1.3</t>
  </si>
  <si>
    <t xml:space="preserve">   по ценным бумагам, учитываемым по справедливой стоимости через прочий совокупный доход</t>
  </si>
  <si>
    <t>1.3.1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</si>
  <si>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</si>
  <si>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>1.3.1.1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</si>
  <si>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</si>
  <si>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</si>
  <si>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</si>
  <si>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</si>
  <si>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</si>
  <si>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</si>
  <si>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</si>
  <si>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</si>
  <si>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 xml:space="preserve">  по ценным бумагам, учитываемым по амортизированной стоимости  (за вычетом резервов на обесценение)</t>
  </si>
  <si>
    <t>1.3.3</t>
  </si>
  <si>
    <t xml:space="preserve">  доходы, связанные с амортизацией дисконта по ценным бумагам, учитываемым по амортизированной стоимости </t>
  </si>
  <si>
    <t>1.3.3.1</t>
  </si>
  <si>
    <t xml:space="preserve">  по операциям «обратное РЕПО»</t>
  </si>
  <si>
    <t>1.4</t>
  </si>
  <si>
    <t xml:space="preserve">  прочие доходы, связанные с получением вознаграждения</t>
  </si>
  <si>
    <t>1.5</t>
  </si>
  <si>
    <t xml:space="preserve"> Комиссионные вознаграждения</t>
  </si>
  <si>
    <t xml:space="preserve">  от консалтинговых услуг</t>
  </si>
  <si>
    <t>2.1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</si>
  <si>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</si>
  <si>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</si>
  <si>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</si>
  <si>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</si>
  <si>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</si>
  <si>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>2.2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</si>
  <si>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</si>
  <si>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</si>
  <si>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</si>
  <si>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</si>
  <si>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</si>
  <si>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</si>
  <si>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</si>
  <si>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</si>
  <si>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</si>
  <si>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</si>
  <si>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 xml:space="preserve">   от пенсионных активов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</si>
  <si>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</si>
  <si>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</si>
  <si>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</si>
  <si>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</si>
  <si>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</si>
  <si>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</si>
  <si>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</si>
  <si>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</si>
  <si>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</si>
  <si>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</si>
  <si>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</si>
  <si>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</si>
  <si>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</si>
  <si>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</si>
  <si>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</si>
  <si>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</si>
  <si>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</si>
  <si>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</si>
  <si>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</si>
  <si>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</si>
  <si>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</t>
  </si>
  <si>
    <t xml:space="preserve"> Расходы, связанные с выплатой вознаграждения</t>
  </si>
  <si>
    <t xml:space="preserve">  по полученным займам</t>
  </si>
  <si>
    <t>14.1</t>
  </si>
  <si>
    <t xml:space="preserve">   по выпущенным ценным бумагам</t>
  </si>
  <si>
    <t>14.2</t>
  </si>
  <si>
    <t xml:space="preserve">   по операциям «РЕПО»</t>
  </si>
  <si>
    <t>14.3</t>
  </si>
  <si>
    <t xml:space="preserve">  прочие расходы, связанные с выплатой вознаграждения</t>
  </si>
  <si>
    <t>14.4</t>
  </si>
  <si>
    <t xml:space="preserve"> Комиссионные расходы</t>
  </si>
  <si>
    <t xml:space="preserve">   управляющему агенту</t>
  </si>
  <si>
    <t>15.1</t>
  </si>
  <si>
    <t xml:space="preserve">   за кастодиальное обслуживание</t>
  </si>
  <si>
    <t>15.2</t>
  </si>
  <si>
    <t xml:space="preserve">   за услуги фондовой биржи</t>
  </si>
  <si>
    <t>15.3</t>
  </si>
  <si>
    <t xml:space="preserve">   за услуги центрального депозитария</t>
  </si>
  <si>
    <t>15.4</t>
  </si>
  <si>
    <t xml:space="preserve">  за брокерские услуги</t>
  </si>
  <si>
    <t>15.5</t>
  </si>
  <si>
    <t xml:space="preserve">  за прочие услуги</t>
  </si>
  <si>
    <t>15.6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</si>
  <si>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</si>
  <si>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</si>
  <si>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</si>
  <si>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</si>
  <si>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</si>
  <si>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</si>
  <si>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</si>
  <si>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</si>
  <si>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</si>
  <si>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</si>
  <si>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</si>
  <si>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</si>
  <si>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</si>
  <si>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</si>
  <si>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</si>
  <si>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</si>
  <si>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</si>
  <si>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</si>
  <si>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</si>
  <si>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</si>
  <si>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</si>
  <si>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</si>
  <si>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</si>
  <si>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</si>
  <si>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</si>
  <si>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>26.1</t>
  </si>
  <si>
    <t xml:space="preserve">   транспортные расходы</t>
  </si>
  <si>
    <t>26.2</t>
  </si>
  <si>
    <t xml:space="preserve">   общехозяйственные и административные расходы</t>
  </si>
  <si>
    <t>26.3</t>
  </si>
  <si>
    <t xml:space="preserve">   амортизационные отчисления и износ</t>
  </si>
  <si>
    <t>26.4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</si>
  <si>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</si>
  <si>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>26.5</t>
  </si>
  <si>
    <t xml:space="preserve">   неустойка (штраф, пеня)</t>
  </si>
  <si>
    <t>26.6</t>
  </si>
  <si>
    <t>Прочие расходы</t>
  </si>
  <si>
    <t xml:space="preserve">Итого расходов </t>
  </si>
  <si>
    <t xml:space="preserve">Чистая прибыль (убыток) до уплаты корпоративного подоходного налога </t>
  </si>
  <si>
    <t>Корпоративный подоходный налог</t>
  </si>
  <si>
    <t xml:space="preserve">Чистая прибыль (убыток) после уплаты корпоративного подоходного налога </t>
  </si>
  <si>
    <t>Прибыль (убыток) от прекращенной деятельности</t>
  </si>
  <si>
    <t xml:space="preserve">Итого чистая прибыль (убыток) за период </t>
  </si>
  <si>
    <t>Примечание</t>
  </si>
  <si>
    <t>Прочие доходы: Июнь 2020 г. Доход от сдачи в аренду офиса 455 тыс.тенге; Прочие 53 тыс.тенге</t>
  </si>
  <si>
    <t xml:space="preserve">Наименование </t>
  </si>
  <si>
    <t>77172644 000 вн 201</t>
  </si>
  <si>
    <t xml:space="preserve">  ОТЧЕТ ОБ ИЗМЕНЕНИЯХ В КАПИТАЛЕ</t>
  </si>
  <si>
    <t>Акционерный  капитал</t>
  </si>
  <si>
    <t>Дополнительный оплаченный капитал</t>
  </si>
  <si>
    <t>Бессрочные субординированные займы</t>
  </si>
  <si>
    <t xml:space="preserve">Резерв изменений справедливой стоимости </t>
  </si>
  <si>
    <t xml:space="preserve">Накопленный резерв по переводу в валюту представления данных </t>
  </si>
  <si>
    <t>Резерв по переоценке земельных участков и зданий</t>
  </si>
  <si>
    <t>Резерв переоценки инвестиционной собственности</t>
  </si>
  <si>
    <t>Резерв по общим банковским и страховым рискам</t>
  </si>
  <si>
    <t>Нераспределенная прибыль</t>
  </si>
  <si>
    <t>Всего капитала</t>
  </si>
  <si>
    <t>Остаток по состоянию на 1 января 2020 года</t>
  </si>
  <si>
    <t>Всего совокупного дохода</t>
  </si>
  <si>
    <t>Прибыль за период</t>
  </si>
  <si>
    <t>Прочий совокупный доход</t>
  </si>
  <si>
    <t>Прочий совокупный (убыток)/доход, подлежащий реклассификации в 
 состав прибыли или убытка в последующих периодах:</t>
  </si>
  <si>
    <t>Чистая величина изменения справедливой стоимости долговых 
 инструментов, оцениваемых по ССПСД</t>
  </si>
  <si>
    <t>Изменение оценочного резерва под ожидаемые кредитные убытки по 
 долговым инструментам, оцениваемым по ССПСД</t>
  </si>
  <si>
    <t>Сумма, реклассифицированная в состав прибыли или убытка в результате  
 прекращения признания долговых инструментов, оцениваемых по ССПСД</t>
  </si>
  <si>
    <t>Курсовые разницы при пересчете показателей иностранных подразделений 
 из других валют</t>
  </si>
  <si>
    <t>Всего статей, которые были или могут быть впоследствии  
 реклассифицированы в состав прибыли или убытка</t>
  </si>
  <si>
    <t>Итого совокупный доход за период</t>
  </si>
  <si>
    <t>Операции с собственниками, отраженные непосредственно в капитале</t>
  </si>
  <si>
    <t>Выпуск акций</t>
  </si>
  <si>
    <t>Дивиденды</t>
  </si>
  <si>
    <t>для новой статьи</t>
  </si>
  <si>
    <t>Всего операций с собственниками</t>
  </si>
  <si>
    <t>Перевод из обязательного резерва</t>
  </si>
  <si>
    <t>Остаток по состоянию на 1 января 2019 года</t>
  </si>
  <si>
    <t>Прочий совокупный доход/(убыток), подлежащий реклассификации в 
 состав прибыли или убытка в последующих периодах:</t>
  </si>
  <si>
    <t>Прочий совокупный доход, не подлежащий реклассификации в состав 
 прибыли или убытка в последующих периодах:</t>
  </si>
  <si>
    <t>Резерв переоценка основных средств, за вычетом подоходного налога</t>
  </si>
  <si>
    <t>Итого прочий совокупный доход, не подлежащий реклассификации 
 в состав прибыли или убытка в последующих периодах</t>
  </si>
  <si>
    <t>* неаудировано</t>
  </si>
  <si>
    <t xml:space="preserve">ОТЧЕТ О ДВИЖЕНИИ ДЕНЕЖНЫХ СРЕДСТВ 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</si>
  <si>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</si>
  <si>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</si>
  <si>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</si>
  <si>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</si>
  <si>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</si>
  <si>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Страховые премии полученные</t>
  </si>
  <si>
    <t>Страховые премии, выплаченные перестраховщикам</t>
  </si>
  <si>
    <t>Страховые претензии выплаченные, нетто</t>
  </si>
  <si>
    <t>Чистые поступления по операциям с иностранной валютой</t>
  </si>
  <si>
    <t>Доходы по операциям с производными финансовыми инструментами</t>
  </si>
  <si>
    <t>Поступления по прочим доходам</t>
  </si>
  <si>
    <t>Расходы на персонал и прочие общие и административные расходы выплаченные</t>
  </si>
  <si>
    <t>Чистое (увеличение) / уменьшение операционных активов</t>
  </si>
  <si>
    <t>Средства в банках и прочих финансовых институтах</t>
  </si>
  <si>
    <t>Ценные бумаги, оцениваемые по справедливой стоимости через прибыль или убыток</t>
  </si>
  <si>
    <t>Кредиты, выданные клиентам</t>
  </si>
  <si>
    <t>Чистое увеличение / (уменьшение) операционных обязательств</t>
  </si>
  <si>
    <t>Средства банков и прочих финансовых институтов</t>
  </si>
  <si>
    <t>Текущие счета и депозиты клиентов</t>
  </si>
  <si>
    <t>Кредиторская задолженность по сделкам «репо»</t>
  </si>
  <si>
    <t>Корпоративный подоходный налог уплаченный</t>
  </si>
  <si>
    <t>ДВИЖЕНИЕ ДЕНЕЖНЫХ СРЕДСТВ ОТ ИНВЕСТИЦИОННОЙ ДЕЯТЕЛЬНОСТИ</t>
  </si>
  <si>
    <t>Приобретения инвестиционных ценных бумаг, оцениваемых по амортизированной стоимости</t>
  </si>
  <si>
    <t>Погашение инвестиционных ценных бумаг, оцениваемых по амортизированной стоимости</t>
  </si>
  <si>
    <t>Приобретение инвестиционных ценных бумаг, оцениваемых по справедливой стоимости
 через прочий совокупный доход</t>
  </si>
  <si>
    <t>Продажа и погашение инвестиционных ценных бумаг, оцениваемых по справедливой стоимости 
 через прочий совокупный доход</t>
  </si>
  <si>
    <t>Поступления от продажи долгосрочных активов, предназначенных для продажи</t>
  </si>
  <si>
    <t xml:space="preserve">Приобретение основных средств и нематериальных активов </t>
  </si>
  <si>
    <t>Поступления от продажи основных средств и инвестиционной собственности</t>
  </si>
  <si>
    <t>ДВИЖЕНИЕ ДЕНЕЖНЫХ СРЕДСТВ ОТ ФИНАНСОВОЙ ДЕЯТЕЛЬНОСТИ</t>
  </si>
  <si>
    <t>Погашение субординированного долга</t>
  </si>
  <si>
    <t>Размещение субординированного долга</t>
  </si>
  <si>
    <t>Погашение выпущенных долговых ценных бумаг</t>
  </si>
  <si>
    <t>Платежи в отношении обязательств по аренде</t>
  </si>
  <si>
    <t>Поступления от выпуска акционерного капитала</t>
  </si>
  <si>
    <t xml:space="preserve">Дивиденды выплаченные </t>
  </si>
  <si>
    <t>Чистое увеличение денежных средств и их эквивалентов</t>
  </si>
  <si>
    <t>Влияние изменения курсов обмена на денежные средства и их эквиваленты</t>
  </si>
  <si>
    <t>Влияние ожидаемых кредитных убытков на денежные средства и их эквиваленты</t>
  </si>
  <si>
    <t>Денежные средства и их эквиваленты, на начало отчетного периода</t>
  </si>
  <si>
    <t>Денежные средства и их эквиваленты, на конец отчетного периода</t>
  </si>
  <si>
    <r>
      <rPr>
        <sz val="10"/>
        <rFont val="Arial"/>
        <family val="2"/>
        <charset val="204"/>
      </rPr>
      <t>статья</t>
    </r>
    <r>
      <rPr>
        <i/>
        <sz val="10"/>
        <color rgb="FF0000FF"/>
        <rFont val="Arial"/>
        <family val="2"/>
        <charset val="204"/>
      </rPr>
      <t xml:space="preserve"> "Денежные средства и их эквиваленты" </t>
    </r>
    <r>
      <rPr>
        <sz val="10"/>
        <rFont val="Arial"/>
        <family val="2"/>
        <charset val="204"/>
      </rPr>
      <t>должна включать в себя статью</t>
    </r>
    <r>
      <rPr>
        <i/>
        <sz val="10"/>
        <color rgb="FF0000FF"/>
        <rFont val="Arial"/>
        <family val="2"/>
        <charset val="204"/>
      </rPr>
      <t xml:space="preserve"> "Дебиторская задолженность по сделкам обратного «репо»"</t>
    </r>
  </si>
  <si>
    <t>Дебиторская задолженность по сделкам «репо»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</si>
</sst>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_(* #,##0_);_(* \(#,##0\);_(* &quot;-&quot;_);_(@_)"/>
    <numFmt numFmtId="166" formatCode="_ * #,##0_)_ ;_ * \(#,##0\)_ ;_ * &quot;-&quot;_)_ ;_ @_ "/>
    <numFmt numFmtId="167" formatCode="_ * #,##0_)\ _₽_ ;_ * \(#,##0\)\ _₽_ ;_ * &quot;-&quot;_)\ _₽_ ;_ @_ "/>
    <numFmt numFmtId="168" formatCode="_(* #,##0_);_(* \(#,##0\);_(* &quot;-&quot;??_);_(@_)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i/>
      <sz val="8"/>
      <color rgb="FF000000"/>
      <name val="Arial Narrow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rgb="FFC00000"/>
      <name val="Arial"/>
      <family val="2"/>
      <charset val="204"/>
    </font>
    <font>
      <i/>
      <sz val="10"/>
      <color rgb="FF0000FF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2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horizontal="center" vertical="top"/>
    </xf>
    <xf numFmtId="0" fontId="5" fillId="0" borderId="0">
      <alignment horizontal="left" vertical="top"/>
    </xf>
    <xf numFmtId="0" fontId="4" fillId="0" borderId="0">
      <alignment horizontal="left" vertical="top"/>
    </xf>
    <xf numFmtId="0" fontId="3" fillId="0" borderId="0">
      <alignment horizontal="left" vertical="top"/>
    </xf>
    <xf numFmtId="0" fontId="6" fillId="0" borderId="0">
      <alignment horizontal="left" vertical="top"/>
    </xf>
    <xf numFmtId="0" fontId="2" fillId="0" borderId="0">
      <alignment horizontal="center" vertical="top"/>
    </xf>
    <xf numFmtId="0" fontId="3" fillId="0" borderId="0">
      <alignment horizontal="left" vertical="top"/>
    </xf>
    <xf numFmtId="0" fontId="7" fillId="0" borderId="0"/>
    <xf numFmtId="0" fontId="1" fillId="0" borderId="0"/>
    <xf numFmtId="0" fontId="8" fillId="0" borderId="0"/>
    <xf numFmtId="0" fontId="7" fillId="0" borderId="0"/>
  </cellStyleXfs>
  <cellXfs count="181">
    <xf numFmtId="0" fontId="0" fillId="0" borderId="0" xfId="0"/>
    <xf numFmtId="0" fontId="0" fillId="0" borderId="0" xfId="0" applyAlignment="1">
      <alignment wrapText="1"/>
    </xf>
    <xf numFmtId="0" fontId="3" fillId="0" borderId="0" xfId="3" quotePrefix="1" applyAlignment="1">
      <alignment horizontal="left" vertical="top" wrapText="1"/>
    </xf>
    <xf numFmtId="0" fontId="4" fillId="0" borderId="1" xfId="4" quotePrefix="1" applyBorder="1" applyAlignment="1">
      <alignment horizontal="center" vertical="top" wrapText="1"/>
    </xf>
    <xf numFmtId="0" fontId="4" fillId="0" borderId="2" xfId="4" quotePrefix="1" applyBorder="1" applyAlignment="1">
      <alignment horizontal="center" vertical="top" wrapText="1"/>
    </xf>
    <xf numFmtId="0" fontId="4" fillId="0" borderId="3" xfId="4" quotePrefix="1" applyBorder="1" applyAlignment="1">
      <alignment horizontal="center" vertical="top" wrapText="1"/>
    </xf>
    <xf numFmtId="0" fontId="4" fillId="0" borderId="4" xfId="4" quotePrefix="1" applyBorder="1" applyAlignment="1">
      <alignment horizontal="center" vertical="top" wrapText="1"/>
    </xf>
    <xf numFmtId="0" fontId="4" fillId="0" borderId="5" xfId="4" quotePrefix="1" applyBorder="1" applyAlignment="1">
      <alignment horizontal="center" vertical="top" wrapText="1"/>
    </xf>
    <xf numFmtId="0" fontId="5" fillId="0" borderId="3" xfId="5" quotePrefix="1" applyBorder="1" applyAlignment="1">
      <alignment horizontal="left" vertical="top" wrapText="1"/>
    </xf>
    <xf numFmtId="0" fontId="4" fillId="0" borderId="5" xfId="6" quotePrefix="1" applyBorder="1" applyAlignment="1">
      <alignment horizontal="left" vertical="top" wrapText="1"/>
    </xf>
    <xf numFmtId="0" fontId="4" fillId="0" borderId="4" xfId="6" quotePrefix="1" applyBorder="1" applyAlignment="1">
      <alignment horizontal="left" vertical="top" wrapText="1"/>
    </xf>
    <xf numFmtId="0" fontId="3" fillId="0" borderId="3" xfId="7" quotePrefix="1" applyBorder="1" applyAlignment="1">
      <alignment horizontal="left" vertical="top" wrapText="1"/>
    </xf>
    <xf numFmtId="164" fontId="3" fillId="0" borderId="5" xfId="1" applyNumberFormat="1" applyFont="1" applyBorder="1" applyAlignment="1">
      <alignment horizontal="right" vertical="top" wrapText="1"/>
    </xf>
    <xf numFmtId="164" fontId="3" fillId="0" borderId="4" xfId="1" applyNumberFormat="1" applyFont="1" applyBorder="1" applyAlignment="1">
      <alignment horizontal="right" vertical="top" wrapText="1"/>
    </xf>
    <xf numFmtId="164" fontId="4" fillId="0" borderId="5" xfId="1" quotePrefix="1" applyNumberFormat="1" applyFont="1" applyBorder="1" applyAlignment="1">
      <alignment horizontal="left" vertical="top" wrapText="1"/>
    </xf>
    <xf numFmtId="164" fontId="4" fillId="0" borderId="4" xfId="1" quotePrefix="1" applyNumberFormat="1" applyFont="1" applyBorder="1" applyAlignment="1">
      <alignment horizontal="left" vertical="top" wrapText="1"/>
    </xf>
    <xf numFmtId="0" fontId="3" fillId="0" borderId="6" xfId="7" quotePrefix="1" applyBorder="1" applyAlignment="1">
      <alignment horizontal="left" vertical="top" wrapText="1"/>
    </xf>
    <xf numFmtId="164" fontId="4" fillId="0" borderId="7" xfId="1" quotePrefix="1" applyNumberFormat="1" applyFont="1" applyBorder="1" applyAlignment="1">
      <alignment horizontal="left" vertical="top" wrapText="1"/>
    </xf>
    <xf numFmtId="0" fontId="3" fillId="0" borderId="8" xfId="7" quotePrefix="1" applyBorder="1" applyAlignment="1">
      <alignment horizontal="left" vertical="top" wrapText="1"/>
    </xf>
    <xf numFmtId="164" fontId="3" fillId="0" borderId="9" xfId="1" applyNumberFormat="1" applyFont="1" applyBorder="1" applyAlignment="1">
      <alignment horizontal="right" vertical="top" wrapText="1"/>
    </xf>
    <xf numFmtId="164" fontId="4" fillId="0" borderId="9" xfId="1" quotePrefix="1" applyNumberFormat="1" applyFont="1" applyBorder="1" applyAlignment="1">
      <alignment horizontal="left" vertical="top" wrapText="1"/>
    </xf>
    <xf numFmtId="0" fontId="4" fillId="0" borderId="8" xfId="6" quotePrefix="1" applyBorder="1" applyAlignment="1">
      <alignment horizontal="left" vertical="top" wrapText="1"/>
    </xf>
    <xf numFmtId="0" fontId="5" fillId="0" borderId="8" xfId="5" quotePrefix="1" applyBorder="1" applyAlignment="1">
      <alignment horizontal="left" vertical="top" wrapText="1"/>
    </xf>
    <xf numFmtId="0" fontId="3" fillId="0" borderId="10" xfId="7" quotePrefix="1" applyBorder="1" applyAlignment="1">
      <alignment horizontal="left" vertical="top" wrapText="1"/>
    </xf>
    <xf numFmtId="164" fontId="4" fillId="0" borderId="11" xfId="1" quotePrefix="1" applyNumberFormat="1" applyFont="1" applyBorder="1" applyAlignment="1">
      <alignment horizontal="left" vertical="top" wrapText="1"/>
    </xf>
    <xf numFmtId="164" fontId="3" fillId="0" borderId="12" xfId="1" applyNumberFormat="1" applyFont="1" applyBorder="1" applyAlignment="1">
      <alignment horizontal="right" vertical="top" wrapText="1"/>
    </xf>
    <xf numFmtId="164" fontId="3" fillId="0" borderId="13" xfId="1" applyNumberFormat="1" applyFont="1" applyBorder="1" applyAlignment="1">
      <alignment horizontal="right" vertical="top" wrapText="1"/>
    </xf>
    <xf numFmtId="0" fontId="3" fillId="0" borderId="14" xfId="7" quotePrefix="1" applyBorder="1" applyAlignment="1">
      <alignment horizontal="left" vertical="top" wrapText="1"/>
    </xf>
    <xf numFmtId="0" fontId="4" fillId="0" borderId="13" xfId="4" quotePrefix="1" applyBorder="1" applyAlignment="1">
      <alignment horizontal="center" vertical="top" wrapText="1"/>
    </xf>
    <xf numFmtId="164" fontId="4" fillId="0" borderId="12" xfId="1" quotePrefix="1" applyNumberFormat="1" applyFont="1" applyBorder="1" applyAlignment="1">
      <alignment horizontal="left" vertical="top" wrapText="1"/>
    </xf>
    <xf numFmtId="164" fontId="4" fillId="0" borderId="13" xfId="1" quotePrefix="1" applyNumberFormat="1" applyFont="1" applyBorder="1" applyAlignment="1">
      <alignment horizontal="left" vertical="top" wrapText="1"/>
    </xf>
    <xf numFmtId="0" fontId="4" fillId="0" borderId="14" xfId="6" quotePrefix="1" applyBorder="1" applyAlignment="1">
      <alignment horizontal="left" vertical="top" wrapText="1"/>
    </xf>
    <xf numFmtId="0" fontId="5" fillId="0" borderId="14" xfId="5" quotePrefix="1" applyBorder="1" applyAlignment="1">
      <alignment horizontal="left" vertical="top" wrapText="1"/>
    </xf>
    <xf numFmtId="0" fontId="6" fillId="0" borderId="14" xfId="8" quotePrefix="1" applyBorder="1" applyAlignment="1">
      <alignment horizontal="left" vertical="top" wrapText="1"/>
    </xf>
    <xf numFmtId="0" fontId="3" fillId="0" borderId="15" xfId="7" quotePrefix="1" applyBorder="1" applyAlignment="1">
      <alignment horizontal="left" vertical="top" wrapText="1"/>
    </xf>
    <xf numFmtId="164" fontId="3" fillId="0" borderId="16" xfId="1" applyNumberFormat="1" applyFont="1" applyBorder="1" applyAlignment="1">
      <alignment horizontal="right" vertical="top" wrapText="1"/>
    </xf>
    <xf numFmtId="164" fontId="3" fillId="0" borderId="17" xfId="1" applyNumberFormat="1" applyFont="1" applyBorder="1" applyAlignment="1">
      <alignment horizontal="right" vertical="top" wrapText="1"/>
    </xf>
    <xf numFmtId="164" fontId="3" fillId="0" borderId="18" xfId="1" applyNumberFormat="1" applyFont="1" applyBorder="1" applyAlignment="1">
      <alignment horizontal="right" vertical="top" wrapText="1"/>
    </xf>
    <xf numFmtId="0" fontId="3" fillId="0" borderId="19" xfId="7" quotePrefix="1" applyBorder="1" applyAlignment="1">
      <alignment horizontal="left" vertical="top" wrapText="1"/>
    </xf>
    <xf numFmtId="0" fontId="4" fillId="0" borderId="18" xfId="4" quotePrefix="1" applyBorder="1" applyAlignment="1">
      <alignment horizontal="center" vertical="top" wrapText="1"/>
    </xf>
    <xf numFmtId="164" fontId="3" fillId="0" borderId="19" xfId="1" applyNumberFormat="1" applyFont="1" applyBorder="1" applyAlignment="1">
      <alignment horizontal="right" vertical="top" wrapText="1"/>
    </xf>
    <xf numFmtId="0" fontId="4" fillId="0" borderId="19" xfId="4" quotePrefix="1" applyBorder="1" applyAlignment="1">
      <alignment horizontal="center" vertical="top" wrapText="1"/>
    </xf>
    <xf numFmtId="164" fontId="4" fillId="0" borderId="19" xfId="1" quotePrefix="1" applyNumberFormat="1" applyFont="1" applyBorder="1" applyAlignment="1">
      <alignment horizontal="left" vertical="top" wrapText="1"/>
    </xf>
    <xf numFmtId="0" fontId="4" fillId="0" borderId="19" xfId="6" quotePrefix="1" applyBorder="1" applyAlignment="1">
      <alignment horizontal="left" vertical="top" wrapText="1"/>
    </xf>
    <xf numFmtId="0" fontId="5" fillId="0" borderId="19" xfId="5" quotePrefix="1" applyBorder="1" applyAlignment="1">
      <alignment horizontal="left" vertical="top" wrapText="1"/>
    </xf>
    <xf numFmtId="0" fontId="2" fillId="0" borderId="1" xfId="2" quotePrefix="1" applyBorder="1" applyAlignment="1">
      <alignment horizontal="center" vertical="top" wrapText="1"/>
    </xf>
    <xf numFmtId="0" fontId="2" fillId="0" borderId="2" xfId="2" quotePrefix="1" applyBorder="1" applyAlignment="1">
      <alignment horizontal="center" vertical="top" wrapText="1"/>
    </xf>
    <xf numFmtId="0" fontId="2" fillId="0" borderId="20" xfId="2" quotePrefix="1" applyBorder="1" applyAlignment="1">
      <alignment horizontal="center" vertical="top" wrapText="1"/>
    </xf>
    <xf numFmtId="0" fontId="4" fillId="0" borderId="20" xfId="4" quotePrefix="1" applyBorder="1" applyAlignment="1">
      <alignment horizontal="left" vertical="top" wrapText="1"/>
    </xf>
    <xf numFmtId="0" fontId="4" fillId="0" borderId="1" xfId="6" quotePrefix="1" applyBorder="1" applyAlignment="1">
      <alignment horizontal="center" vertical="top" wrapText="1"/>
    </xf>
    <xf numFmtId="0" fontId="3" fillId="0" borderId="2" xfId="7" applyBorder="1" applyAlignment="1">
      <alignment horizontal="right" vertical="top" wrapText="1"/>
    </xf>
    <xf numFmtId="0" fontId="3" fillId="0" borderId="1" xfId="7" applyBorder="1" applyAlignment="1">
      <alignment horizontal="right" vertical="top" wrapText="1"/>
    </xf>
    <xf numFmtId="0" fontId="5" fillId="0" borderId="20" xfId="5" quotePrefix="1" applyBorder="1" applyAlignment="1">
      <alignment horizontal="left" vertical="top" wrapText="1"/>
    </xf>
    <xf numFmtId="0" fontId="6" fillId="0" borderId="2" xfId="8" quotePrefix="1" applyBorder="1" applyAlignment="1">
      <alignment horizontal="left" vertical="top" wrapText="1"/>
    </xf>
    <xf numFmtId="0" fontId="6" fillId="0" borderId="1" xfId="8" quotePrefix="1" applyBorder="1" applyAlignment="1">
      <alignment horizontal="left" vertical="top" wrapText="1"/>
    </xf>
    <xf numFmtId="0" fontId="3" fillId="0" borderId="20" xfId="10" quotePrefix="1" applyBorder="1" applyAlignment="1">
      <alignment horizontal="left" vertical="top" wrapText="1"/>
    </xf>
    <xf numFmtId="0" fontId="3" fillId="0" borderId="5" xfId="7" applyBorder="1" applyAlignment="1">
      <alignment horizontal="right" vertical="top" wrapText="1"/>
    </xf>
    <xf numFmtId="0" fontId="3" fillId="0" borderId="4" xfId="7" applyBorder="1" applyAlignment="1">
      <alignment horizontal="right" vertical="top" wrapText="1"/>
    </xf>
    <xf numFmtId="0" fontId="4" fillId="0" borderId="4" xfId="6" quotePrefix="1" applyBorder="1" applyAlignment="1">
      <alignment horizontal="center" vertical="top" wrapText="1"/>
    </xf>
    <xf numFmtId="0" fontId="6" fillId="0" borderId="5" xfId="8" quotePrefix="1" applyBorder="1" applyAlignment="1">
      <alignment horizontal="left" vertical="top" wrapText="1"/>
    </xf>
    <xf numFmtId="0" fontId="6" fillId="0" borderId="4" xfId="8" quotePrefix="1" applyBorder="1" applyAlignment="1">
      <alignment horizontal="left" vertical="top" wrapText="1"/>
    </xf>
    <xf numFmtId="0" fontId="3" fillId="0" borderId="3" xfId="10" quotePrefix="1" applyBorder="1" applyAlignment="1">
      <alignment horizontal="left" vertical="top" wrapText="1"/>
    </xf>
    <xf numFmtId="0" fontId="3" fillId="0" borderId="7" xfId="7" applyBorder="1" applyAlignment="1">
      <alignment horizontal="right" vertical="top" wrapText="1"/>
    </xf>
    <xf numFmtId="0" fontId="5" fillId="0" borderId="6" xfId="5" quotePrefix="1" applyBorder="1" applyAlignment="1">
      <alignment horizontal="left" vertical="top" wrapText="1"/>
    </xf>
    <xf numFmtId="0" fontId="6" fillId="0" borderId="9" xfId="8" quotePrefix="1" applyBorder="1" applyAlignment="1">
      <alignment horizontal="left" vertical="top" wrapText="1"/>
    </xf>
    <xf numFmtId="0" fontId="3" fillId="0" borderId="8" xfId="10" quotePrefix="1" applyBorder="1" applyAlignment="1">
      <alignment horizontal="left" vertical="top" wrapText="1"/>
    </xf>
    <xf numFmtId="0" fontId="3" fillId="0" borderId="9" xfId="7" applyBorder="1" applyAlignment="1">
      <alignment horizontal="right" vertical="top" wrapText="1"/>
    </xf>
    <xf numFmtId="0" fontId="3" fillId="0" borderId="11" xfId="7" applyBorder="1" applyAlignment="1">
      <alignment horizontal="right" vertical="top" wrapText="1"/>
    </xf>
    <xf numFmtId="0" fontId="5" fillId="0" borderId="10" xfId="5" quotePrefix="1" applyBorder="1" applyAlignment="1">
      <alignment horizontal="left" vertical="top" wrapText="1"/>
    </xf>
    <xf numFmtId="0" fontId="6" fillId="0" borderId="11" xfId="8" quotePrefix="1" applyBorder="1" applyAlignment="1">
      <alignment horizontal="left" vertical="top" wrapText="1"/>
    </xf>
    <xf numFmtId="0" fontId="6" fillId="0" borderId="8" xfId="8" quotePrefix="1" applyBorder="1" applyAlignment="1">
      <alignment horizontal="left" vertical="top" wrapText="1"/>
    </xf>
    <xf numFmtId="0" fontId="3" fillId="0" borderId="10" xfId="10" quotePrefix="1" applyBorder="1" applyAlignment="1">
      <alignment horizontal="left" vertical="top" wrapText="1"/>
    </xf>
    <xf numFmtId="0" fontId="6" fillId="0" borderId="12" xfId="8" quotePrefix="1" applyBorder="1" applyAlignment="1">
      <alignment horizontal="left" vertical="top" wrapText="1"/>
    </xf>
    <xf numFmtId="0" fontId="6" fillId="0" borderId="13" xfId="8" quotePrefix="1" applyBorder="1" applyAlignment="1">
      <alignment horizontal="left" vertical="top" wrapText="1"/>
    </xf>
    <xf numFmtId="0" fontId="3" fillId="0" borderId="14" xfId="10" quotePrefix="1" applyBorder="1" applyAlignment="1">
      <alignment horizontal="left" vertical="top" wrapText="1"/>
    </xf>
    <xf numFmtId="0" fontId="4" fillId="0" borderId="13" xfId="6" quotePrefix="1" applyBorder="1" applyAlignment="1">
      <alignment horizontal="center" vertical="top" wrapText="1"/>
    </xf>
    <xf numFmtId="0" fontId="3" fillId="0" borderId="12" xfId="7" applyBorder="1" applyAlignment="1">
      <alignment horizontal="right" vertical="top" wrapText="1"/>
    </xf>
    <xf numFmtId="0" fontId="3" fillId="0" borderId="13" xfId="7" applyBorder="1" applyAlignment="1">
      <alignment horizontal="right" vertical="top" wrapText="1"/>
    </xf>
    <xf numFmtId="0" fontId="3" fillId="0" borderId="16" xfId="7" applyBorder="1" applyAlignment="1">
      <alignment horizontal="right" vertical="top" wrapText="1"/>
    </xf>
    <xf numFmtId="0" fontId="3" fillId="0" borderId="15" xfId="10" quotePrefix="1" applyBorder="1" applyAlignment="1">
      <alignment horizontal="left" vertical="top" wrapText="1"/>
    </xf>
    <xf numFmtId="0" fontId="6" fillId="0" borderId="19" xfId="8" quotePrefix="1" applyBorder="1" applyAlignment="1">
      <alignment horizontal="left" vertical="top" wrapText="1"/>
    </xf>
    <xf numFmtId="0" fontId="4" fillId="0" borderId="18" xfId="6" quotePrefix="1" applyBorder="1" applyAlignment="1">
      <alignment horizontal="center" vertical="top" wrapText="1"/>
    </xf>
    <xf numFmtId="0" fontId="3" fillId="0" borderId="19" xfId="7" applyBorder="1" applyAlignment="1">
      <alignment horizontal="right" vertical="top" wrapText="1"/>
    </xf>
    <xf numFmtId="0" fontId="3" fillId="0" borderId="18" xfId="7" applyBorder="1" applyAlignment="1">
      <alignment horizontal="right" vertical="top" wrapText="1"/>
    </xf>
    <xf numFmtId="0" fontId="3" fillId="0" borderId="0" xfId="3" quotePrefix="1" applyAlignment="1">
      <alignment horizontal="left" vertical="top" wrapText="1"/>
    </xf>
    <xf numFmtId="165" fontId="8" fillId="0" borderId="0" xfId="11" applyNumberFormat="1" applyFont="1" applyAlignment="1" applyProtection="1">
      <alignment horizontal="center" vertical="center" wrapText="1"/>
      <protection locked="0"/>
    </xf>
    <xf numFmtId="0" fontId="8" fillId="0" borderId="0" xfId="12" applyFont="1" applyAlignment="1" applyProtection="1">
      <alignment vertical="center"/>
      <protection locked="0"/>
    </xf>
    <xf numFmtId="165" fontId="8" fillId="0" borderId="0" xfId="11" applyNumberFormat="1" applyFont="1" applyAlignment="1" applyProtection="1">
      <alignment horizontal="right" vertical="center"/>
      <protection locked="0"/>
    </xf>
    <xf numFmtId="165" fontId="8" fillId="0" borderId="0" xfId="12" applyNumberFormat="1" applyFont="1" applyAlignment="1" applyProtection="1">
      <alignment vertical="center"/>
      <protection locked="0"/>
    </xf>
    <xf numFmtId="165" fontId="9" fillId="0" borderId="0" xfId="12" applyNumberFormat="1" applyFont="1" applyAlignment="1" applyProtection="1">
      <alignment vertical="center"/>
      <protection locked="0"/>
    </xf>
    <xf numFmtId="165" fontId="8" fillId="0" borderId="0" xfId="11" applyNumberFormat="1" applyFont="1" applyAlignment="1" applyProtection="1">
      <alignment horizontal="left" vertical="center" wrapText="1"/>
      <protection locked="0"/>
    </xf>
    <xf numFmtId="3" fontId="8" fillId="0" borderId="0" xfId="12" applyNumberFormat="1" applyFont="1" applyAlignment="1" applyProtection="1">
      <alignment horizontal="right" vertical="center"/>
      <protection locked="0"/>
    </xf>
    <xf numFmtId="3" fontId="10" fillId="0" borderId="0" xfId="12" applyNumberFormat="1" applyFont="1" applyAlignment="1">
      <alignment horizontal="right" vertical="center"/>
    </xf>
    <xf numFmtId="165" fontId="8" fillId="2" borderId="22" xfId="11" applyNumberFormat="1" applyFont="1" applyFill="1" applyBorder="1" applyAlignment="1" applyProtection="1">
      <alignment horizontal="left" vertical="center" wrapText="1"/>
      <protection locked="0"/>
    </xf>
    <xf numFmtId="165" fontId="9" fillId="0" borderId="22" xfId="14" applyNumberFormat="1" applyFont="1" applyBorder="1" applyAlignment="1">
      <alignment horizontal="center" vertical="center" wrapText="1"/>
    </xf>
    <xf numFmtId="165" fontId="9" fillId="0" borderId="22" xfId="11" applyNumberFormat="1" applyFont="1" applyBorder="1" applyAlignment="1">
      <alignment horizontal="center" vertical="center" wrapText="1"/>
    </xf>
    <xf numFmtId="165" fontId="9" fillId="0" borderId="0" xfId="14" applyNumberFormat="1" applyFont="1" applyAlignment="1" applyProtection="1">
      <alignment horizontal="center" vertical="center" wrapText="1"/>
      <protection locked="0"/>
    </xf>
    <xf numFmtId="166" fontId="9" fillId="0" borderId="0" xfId="12" applyNumberFormat="1" applyFont="1" applyAlignment="1" applyProtection="1">
      <alignment vertical="center"/>
      <protection locked="0"/>
    </xf>
    <xf numFmtId="0" fontId="9" fillId="0" borderId="0" xfId="12" applyFont="1" applyAlignment="1">
      <alignment vertical="center"/>
    </xf>
    <xf numFmtId="167" fontId="9" fillId="0" borderId="0" xfId="12" applyNumberFormat="1" applyFont="1" applyAlignment="1" applyProtection="1">
      <alignment horizontal="right" vertical="center"/>
      <protection locked="0"/>
    </xf>
    <xf numFmtId="167" fontId="9" fillId="0" borderId="0" xfId="12" applyNumberFormat="1" applyFont="1" applyAlignment="1">
      <alignment horizontal="right" vertical="center"/>
    </xf>
    <xf numFmtId="167" fontId="8" fillId="0" borderId="0" xfId="12" applyNumberFormat="1" applyFont="1" applyAlignment="1" applyProtection="1">
      <alignment horizontal="right" vertical="center"/>
      <protection locked="0"/>
    </xf>
    <xf numFmtId="167" fontId="11" fillId="0" borderId="0" xfId="0" applyNumberFormat="1" applyFont="1" applyAlignment="1">
      <alignment vertical="center"/>
    </xf>
    <xf numFmtId="0" fontId="8" fillId="0" borderId="0" xfId="12" applyFont="1" applyAlignment="1">
      <alignment vertical="center"/>
    </xf>
    <xf numFmtId="166" fontId="8" fillId="0" borderId="0" xfId="12" applyNumberFormat="1" applyFont="1" applyAlignment="1" applyProtection="1">
      <alignment vertical="center"/>
      <protection locked="0"/>
    </xf>
    <xf numFmtId="0" fontId="9" fillId="0" borderId="0" xfId="12" applyFont="1" applyAlignment="1">
      <alignment vertical="center" wrapText="1"/>
    </xf>
    <xf numFmtId="167" fontId="10" fillId="0" borderId="0" xfId="12" applyNumberFormat="1" applyFont="1" applyAlignment="1" applyProtection="1">
      <alignment horizontal="right" vertical="center"/>
      <protection locked="0"/>
    </xf>
    <xf numFmtId="0" fontId="10" fillId="0" borderId="0" xfId="12" applyFont="1" applyAlignment="1">
      <alignment vertical="center" wrapText="1"/>
    </xf>
    <xf numFmtId="167" fontId="12" fillId="0" borderId="0" xfId="12" applyNumberFormat="1" applyFont="1" applyAlignment="1" applyProtection="1">
      <alignment horizontal="right" vertical="center"/>
      <protection locked="0"/>
    </xf>
    <xf numFmtId="0" fontId="8" fillId="0" borderId="0" xfId="12" applyFont="1" applyAlignment="1">
      <alignment vertical="center" wrapText="1"/>
    </xf>
    <xf numFmtId="0" fontId="12" fillId="0" borderId="22" xfId="12" applyFont="1" applyBorder="1" applyAlignment="1">
      <alignment vertical="center" wrapText="1"/>
    </xf>
    <xf numFmtId="167" fontId="12" fillId="0" borderId="22" xfId="12" applyNumberFormat="1" applyFont="1" applyBorder="1" applyAlignment="1">
      <alignment horizontal="right" vertical="center"/>
    </xf>
    <xf numFmtId="0" fontId="9" fillId="0" borderId="23" xfId="12" applyFont="1" applyBorder="1" applyAlignment="1">
      <alignment vertical="center" wrapText="1"/>
    </xf>
    <xf numFmtId="167" fontId="9" fillId="0" borderId="23" xfId="12" applyNumberFormat="1" applyFont="1" applyBorder="1" applyAlignment="1">
      <alignment horizontal="right" vertical="center"/>
    </xf>
    <xf numFmtId="166" fontId="13" fillId="0" borderId="0" xfId="0" applyNumberFormat="1" applyFont="1" applyProtection="1">
      <protection locked="0"/>
    </xf>
    <xf numFmtId="0" fontId="9" fillId="0" borderId="0" xfId="12" applyFont="1" applyAlignment="1" applyProtection="1">
      <alignment vertical="center" wrapText="1"/>
      <protection locked="0"/>
    </xf>
    <xf numFmtId="167" fontId="11" fillId="0" borderId="0" xfId="0" applyNumberFormat="1" applyFont="1" applyAlignment="1" applyProtection="1">
      <alignment vertical="center"/>
      <protection locked="0"/>
    </xf>
    <xf numFmtId="165" fontId="10" fillId="0" borderId="0" xfId="12" applyNumberFormat="1" applyFont="1" applyAlignment="1" applyProtection="1">
      <alignment vertical="center"/>
      <protection locked="0"/>
    </xf>
    <xf numFmtId="166" fontId="10" fillId="0" borderId="0" xfId="12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9" fillId="0" borderId="22" xfId="12" applyFont="1" applyBorder="1" applyAlignment="1">
      <alignment vertical="center" wrapText="1"/>
    </xf>
    <xf numFmtId="167" fontId="9" fillId="0" borderId="22" xfId="12" applyNumberFormat="1" applyFont="1" applyBorder="1" applyAlignment="1">
      <alignment horizontal="right" vertical="center"/>
    </xf>
    <xf numFmtId="166" fontId="12" fillId="0" borderId="0" xfId="12" applyNumberFormat="1" applyFont="1" applyAlignment="1" applyProtection="1">
      <alignment vertical="center"/>
      <protection locked="0"/>
    </xf>
    <xf numFmtId="167" fontId="12" fillId="0" borderId="0" xfId="12" applyNumberFormat="1" applyFont="1" applyAlignment="1">
      <alignment horizontal="right" vertical="center"/>
    </xf>
    <xf numFmtId="167" fontId="8" fillId="0" borderId="0" xfId="12" applyNumberFormat="1" applyFont="1" applyAlignment="1">
      <alignment horizontal="right" vertical="center"/>
    </xf>
    <xf numFmtId="0" fontId="10" fillId="0" borderId="22" xfId="12" applyFont="1" applyBorder="1" applyAlignment="1">
      <alignment vertical="center" wrapText="1"/>
    </xf>
    <xf numFmtId="167" fontId="10" fillId="0" borderId="22" xfId="12" applyNumberFormat="1" applyFont="1" applyBorder="1" applyAlignment="1">
      <alignment horizontal="right" vertical="center"/>
    </xf>
    <xf numFmtId="0" fontId="9" fillId="0" borderId="24" xfId="12" applyFont="1" applyBorder="1" applyAlignment="1">
      <alignment vertical="center" wrapText="1"/>
    </xf>
    <xf numFmtId="167" fontId="9" fillId="0" borderId="24" xfId="12" applyNumberFormat="1" applyFont="1" applyBorder="1" applyAlignment="1" applyProtection="1">
      <alignment horizontal="right" vertical="center"/>
      <protection locked="0"/>
    </xf>
    <xf numFmtId="165" fontId="8" fillId="0" borderId="0" xfId="12" applyNumberFormat="1" applyFont="1" applyAlignment="1" applyProtection="1">
      <alignment horizontal="right" vertical="center"/>
      <protection locked="0"/>
    </xf>
    <xf numFmtId="165" fontId="8" fillId="0" borderId="0" xfId="12" applyNumberFormat="1" applyFont="1" applyAlignment="1" applyProtection="1">
      <alignment horizontal="left" vertical="center" wrapText="1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3" fontId="9" fillId="0" borderId="22" xfId="0" applyNumberFormat="1" applyFont="1" applyBorder="1" applyAlignment="1">
      <alignment horizontal="right" vertical="top" wrapText="1"/>
    </xf>
    <xf numFmtId="3" fontId="9" fillId="0" borderId="26" xfId="0" applyNumberFormat="1" applyFont="1" applyBorder="1" applyAlignment="1">
      <alignment horizontal="right" vertical="top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 applyProtection="1">
      <alignment vertical="center"/>
      <protection locked="0"/>
    </xf>
    <xf numFmtId="0" fontId="19" fillId="0" borderId="0" xfId="0" applyFont="1" applyAlignment="1">
      <alignment horizontal="left" vertical="center"/>
    </xf>
    <xf numFmtId="167" fontId="8" fillId="0" borderId="0" xfId="0" applyNumberFormat="1" applyFont="1" applyProtection="1">
      <protection locked="0"/>
    </xf>
    <xf numFmtId="168" fontId="8" fillId="0" borderId="0" xfId="0" applyNumberFormat="1" applyFont="1" applyProtection="1">
      <protection locked="0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20" fillId="0" borderId="22" xfId="0" applyFont="1" applyBorder="1" applyAlignment="1">
      <alignment horizontal="left" vertical="center" wrapText="1"/>
    </xf>
    <xf numFmtId="167" fontId="9" fillId="0" borderId="22" xfId="0" applyNumberFormat="1" applyFont="1" applyBorder="1"/>
    <xf numFmtId="0" fontId="17" fillId="0" borderId="23" xfId="0" applyFont="1" applyBorder="1" applyAlignment="1">
      <alignment horizontal="left" vertical="center"/>
    </xf>
    <xf numFmtId="167" fontId="9" fillId="0" borderId="23" xfId="0" applyNumberFormat="1" applyFont="1" applyBorder="1"/>
    <xf numFmtId="167" fontId="9" fillId="0" borderId="0" xfId="0" applyNumberFormat="1" applyFont="1" applyProtection="1">
      <protection locked="0"/>
    </xf>
    <xf numFmtId="167" fontId="17" fillId="0" borderId="0" xfId="0" applyNumberFormat="1" applyFont="1" applyAlignment="1" applyProtection="1">
      <alignment vertical="center"/>
      <protection locked="0"/>
    </xf>
    <xf numFmtId="0" fontId="17" fillId="0" borderId="23" xfId="0" applyFont="1" applyBorder="1" applyAlignment="1">
      <alignment horizontal="left" vertical="center" wrapText="1"/>
    </xf>
    <xf numFmtId="167" fontId="19" fillId="0" borderId="0" xfId="0" applyNumberFormat="1" applyFont="1" applyAlignment="1" applyProtection="1">
      <alignment vertical="center"/>
      <protection locked="0"/>
    </xf>
    <xf numFmtId="167" fontId="9" fillId="0" borderId="0" xfId="0" applyNumberFormat="1" applyFont="1"/>
    <xf numFmtId="0" fontId="19" fillId="0" borderId="22" xfId="0" applyFont="1" applyBorder="1" applyAlignment="1">
      <alignment horizontal="left" vertical="center"/>
    </xf>
    <xf numFmtId="167" fontId="8" fillId="0" borderId="22" xfId="0" applyNumberFormat="1" applyFont="1" applyBorder="1" applyAlignment="1" applyProtection="1">
      <alignment horizontal="right"/>
      <protection locked="0"/>
    </xf>
    <xf numFmtId="167" fontId="8" fillId="0" borderId="22" xfId="0" applyNumberFormat="1" applyFont="1" applyBorder="1" applyProtection="1">
      <protection locked="0"/>
    </xf>
    <xf numFmtId="167" fontId="9" fillId="0" borderId="23" xfId="0" applyNumberFormat="1" applyFont="1" applyBorder="1" applyAlignment="1">
      <alignment horizontal="right"/>
    </xf>
    <xf numFmtId="3" fontId="10" fillId="0" borderId="0" xfId="0" applyNumberFormat="1" applyFont="1" applyAlignment="1" applyProtection="1">
      <alignment horizontal="left"/>
      <protection locked="0"/>
    </xf>
    <xf numFmtId="168" fontId="18" fillId="0" borderId="0" xfId="0" applyNumberFormat="1" applyFont="1" applyProtection="1">
      <protection locked="0"/>
    </xf>
    <xf numFmtId="3" fontId="11" fillId="0" borderId="0" xfId="0" applyNumberFormat="1" applyFont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3" fontId="16" fillId="0" borderId="0" xfId="0" applyNumberFormat="1" applyFont="1" applyProtection="1">
      <protection locked="0"/>
    </xf>
    <xf numFmtId="3" fontId="16" fillId="0" borderId="0" xfId="0" applyNumberFormat="1" applyFont="1" applyAlignment="1" applyProtection="1">
      <alignment horizontal="left"/>
      <protection locked="0"/>
    </xf>
    <xf numFmtId="0" fontId="3" fillId="0" borderId="0" xfId="3" quotePrefix="1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0" xfId="2" quotePrefix="1" applyAlignment="1">
      <alignment horizontal="center" vertical="top" wrapText="1"/>
    </xf>
    <xf numFmtId="0" fontId="3" fillId="0" borderId="0" xfId="3" quotePrefix="1" applyAlignment="1">
      <alignment horizontal="center" vertical="top" wrapText="1"/>
    </xf>
    <xf numFmtId="0" fontId="3" fillId="0" borderId="14" xfId="7" quotePrefix="1" applyBorder="1" applyAlignment="1">
      <alignment horizontal="left" vertical="top" wrapText="1"/>
    </xf>
    <xf numFmtId="0" fontId="0" fillId="0" borderId="12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0" borderId="0" xfId="9" quotePrefix="1" applyAlignment="1">
      <alignment horizontal="center" vertical="top" wrapText="1"/>
    </xf>
    <xf numFmtId="0" fontId="3" fillId="0" borderId="14" xfId="10" quotePrefix="1" applyBorder="1" applyAlignment="1">
      <alignment horizontal="left" vertical="top" wrapText="1"/>
    </xf>
    <xf numFmtId="0" fontId="0" fillId="0" borderId="21" xfId="0" applyBorder="1" applyAlignment="1">
      <alignment vertical="top" wrapText="1"/>
    </xf>
    <xf numFmtId="0" fontId="17" fillId="0" borderId="0" xfId="0" applyFont="1" applyAlignment="1">
      <alignment horizontal="center"/>
    </xf>
    <xf numFmtId="165" fontId="9" fillId="0" borderId="0" xfId="11" applyNumberFormat="1" applyFont="1" applyAlignment="1">
      <alignment horizontal="center" vertical="center" wrapText="1"/>
    </xf>
    <xf numFmtId="165" fontId="9" fillId="0" borderId="0" xfId="13" applyNumberFormat="1" applyFont="1" applyAlignment="1">
      <alignment horizontal="center" vertical="center"/>
    </xf>
    <xf numFmtId="165" fontId="9" fillId="0" borderId="0" xfId="13" applyNumberFormat="1" applyFont="1" applyAlignment="1">
      <alignment horizontal="center" vertical="center" wrapText="1"/>
    </xf>
  </cellXfs>
  <cellStyles count="15">
    <cellStyle name="Normal 120" xfId="12" xr:uid="{00718DED-72E6-451B-AF14-78BBA35EE6A8}"/>
    <cellStyle name="S0" xfId="7" xr:uid="{00000000-0005-0000-0000-000000000000}"/>
    <cellStyle name="S1" xfId="3" xr:uid="{00000000-0005-0000-0000-000001000000}"/>
    <cellStyle name="S2" xfId="10" xr:uid="{00000000-0005-0000-0000-000002000000}"/>
    <cellStyle name="S3" xfId="2" xr:uid="{00000000-0005-0000-0000-000003000000}"/>
    <cellStyle name="S4" xfId="4" xr:uid="{00000000-0005-0000-0000-000004000000}"/>
    <cellStyle name="S5" xfId="5" xr:uid="{00000000-0005-0000-0000-000005000000}"/>
    <cellStyle name="S6" xfId="6" xr:uid="{00000000-0005-0000-0000-000006000000}"/>
    <cellStyle name="S7" xfId="8" xr:uid="{00000000-0005-0000-0000-000007000000}"/>
    <cellStyle name="S8" xfId="9" xr:uid="{00000000-0005-0000-0000-000008000000}"/>
    <cellStyle name="Обычный" xfId="0" builtinId="0"/>
    <cellStyle name="Обычный_God_Формы фин.отчетности_BWU_09_11_03" xfId="11" xr:uid="{B171DD47-879C-4F36-9896-01A1DAA97E30}"/>
    <cellStyle name="Обычный_Лист1 2" xfId="13" xr:uid="{2CEEF283-9694-4BFB-B873-27796BDB2AEF}"/>
    <cellStyle name="Обычный_Формы ФО для НПФ" xfId="14" xr:uid="{D3DAFBA9-E2DB-43D6-9F76-B00F7A793501}"/>
    <cellStyle name="Финансовый" xfId="1" builtinId="3"/>
  </cellStyles>
  <dxfs count="22"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fgColor rgb="FFFF0000"/>
          <bgColor rgb="FFFFFF00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&#1054;&#1090;&#1095;&#1077;&#1090;&#1099;/&#1054;&#1090;&#1095;&#1077;&#1090;&#1085;&#1086;&#1089;&#1090;&#1100;%20JysanBank/2020/2%20&#1082;&#1074;&#1072;&#1088;&#1090;&#1072;&#1083;/&#1057;&#1076;&#1072;&#1085;&#1086;/JI_FS_2_&#1082;&#1074;&#1072;&#1088;&#1090;&#1072;&#1083;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&#1054;&#1090;&#1095;&#1077;&#1090;&#1099;/&#1054;&#1090;&#1095;&#1077;&#1090;&#1085;&#1086;&#1089;&#1090;&#1100;%20JysanBank/2020/2%20&#1082;&#1074;&#1072;&#1088;&#1090;&#1072;&#1083;/&#1040;&#1085;&#1072;&#1083;&#1080;&#1079;_&#1089;&#1095;&#1077;&#1090;&#1072;_1030_1%20&#1087;&#1086;&#1083;&#1091;&#1075;&#1086;&#1076;&#1080;&#1077;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Ф3"/>
      <sheetName val="Ф4(сд IFRS)"/>
    </sheetNames>
    <sheetDataSet>
      <sheetData sheetId="0">
        <row r="5">
          <cell r="T5" t="str">
            <v>за три месяца, закончившиеся 31 марта 2020 года</v>
          </cell>
          <cell r="U5" t="str">
            <v>За три месяца, закончившиеся 31 марта 2020 года*</v>
          </cell>
          <cell r="V5" t="str">
            <v>За три месяца, закончившиеся 31 марта 2019 года*</v>
          </cell>
          <cell r="W5" t="str">
            <v>Остаток на 31 марта 2020 года*</v>
          </cell>
          <cell r="X5" t="str">
            <v>Остаток на 31 марта 2019 года*</v>
          </cell>
        </row>
        <row r="6">
          <cell r="T6" t="str">
            <v>за шесть месяцев, закончившиеся 30 июня 2020 года</v>
          </cell>
          <cell r="U6" t="str">
            <v>За шесть месяцев, закончившиеся 30 июня 2020 года*</v>
          </cell>
          <cell r="V6" t="str">
            <v>За шесть месяцев, закончившиеся 30 июня 2019 года*</v>
          </cell>
          <cell r="W6" t="str">
            <v>Остаток на 30 июня 2020 года*</v>
          </cell>
          <cell r="X6" t="str">
            <v>Остаток на 30 июня 2019 года*</v>
          </cell>
        </row>
        <row r="7">
          <cell r="T7" t="str">
            <v>за девять месяцев, закончившиеся 30 сентября 2020 года</v>
          </cell>
          <cell r="U7" t="str">
            <v>За девять месяцев, закончившиеся 30 сентября 2020 года*</v>
          </cell>
          <cell r="V7" t="str">
            <v>За девять месяцев, закончившиеся 30 сентября 2019 года*</v>
          </cell>
          <cell r="W7" t="str">
            <v>Остаток на 30 сентября 2020 года*</v>
          </cell>
          <cell r="X7" t="str">
            <v>Остаток на 30 сентября 2019 года*</v>
          </cell>
        </row>
        <row r="8">
          <cell r="T8" t="str">
            <v>за год, закончившийся 31 декабря 2020 года</v>
          </cell>
          <cell r="U8" t="str">
            <v>За год, закончившийся 31 декабря 2019 года</v>
          </cell>
          <cell r="V8" t="str">
            <v>За год, закончившийся 31 декабря 2019 года</v>
          </cell>
          <cell r="W8" t="str">
            <v>Остаток на 31 декабря 2020 года*</v>
          </cell>
          <cell r="X8" t="str">
            <v>Остаток на 31 декабря 2019 года</v>
          </cell>
        </row>
      </sheetData>
      <sheetData sheetId="1">
        <row r="4">
          <cell r="C4" t="str">
            <v>АО «First Heartland Jusan Invest»</v>
          </cell>
        </row>
        <row r="5">
          <cell r="C5" t="str">
            <v>за шесть месяцев, закончившиеся 30 июня 2020 года</v>
          </cell>
        </row>
        <row r="7">
          <cell r="E7" t="str">
            <v>в тыс. тенге</v>
          </cell>
        </row>
        <row r="8">
          <cell r="D8" t="str">
            <v>За шесть месяцев, закончившиеся 30 июня 2020 года*</v>
          </cell>
          <cell r="E8" t="str">
            <v>За шесть месяцев, закончившиеся 30 июня 2019 года*</v>
          </cell>
        </row>
      </sheetData>
      <sheetData sheetId="2">
        <row r="4">
          <cell r="C4" t="str">
            <v>АО «First Heartland Jusan Invest»</v>
          </cell>
        </row>
        <row r="5">
          <cell r="C5" t="str">
            <v>за шесть месяцев, закончившиеся 30 июня 2020 года</v>
          </cell>
        </row>
        <row r="7">
          <cell r="E7" t="str">
            <v>в тыс. тенге</v>
          </cell>
        </row>
        <row r="17">
          <cell r="N17" t="str">
            <v>Чистый расход по операциям с финансовыми инструментами, оцениваемыми по 
 справедливой стоимости через прибыль или убыток</v>
          </cell>
          <cell r="O17" t="str">
            <v>Чистый доход по операциям с финансовыми инструментами, оцениваемыми по  
 справедливой стоимости через прибыль или убыток</v>
          </cell>
          <cell r="P17" t="str">
            <v>Чистый доход / (расход) по операциям с финансовыми инструментами, оцениваемыми по 
 справедливой стоимости через прибыль или убыток</v>
          </cell>
          <cell r="Q17" t="str">
            <v>Чистый (расход) / доход по операциям с финансовыми инструментами, оцениваемыми по 
 справедливой стоимости через прибыль или убыток</v>
          </cell>
        </row>
        <row r="37">
          <cell r="N37" t="str">
            <v>Чистое использование денежных средств в операционной 
 деятельности до уплаты корпоративного подоходного налога</v>
          </cell>
          <cell r="O37" t="str">
            <v>Чистое поступление денежных средств от операционной 
 деятельности до уплаты корпоративного подоходного налога</v>
          </cell>
          <cell r="P37" t="str">
            <v>Чистое поступление / (использование) денежных средств от / (в) операционной 
 деятельности до уплаты корпоративного подоходного налога</v>
          </cell>
          <cell r="Q37" t="str">
            <v>Чистое (использование) / поступление денежных средств (в) / от операционной 
 деятельности до уплаты корпоративного подоходного налога</v>
          </cell>
        </row>
        <row r="39">
          <cell r="N39" t="str">
            <v>Чистое использование денежных средств в операционной деятельности</v>
          </cell>
          <cell r="O39" t="str">
            <v>Чистое поступление денежных средств от операционной деятельности</v>
          </cell>
          <cell r="P39" t="str">
            <v>Чистое поступление / (использование) денежных средств от / (в) операционной деятельности</v>
          </cell>
          <cell r="Q39" t="str">
            <v>Чистое (использование) / поступление денежных средств (в) / от операционной деятельности</v>
          </cell>
        </row>
        <row r="50">
          <cell r="N50" t="str">
            <v>Чистое использование денежных средств в инвестиционной деятельности</v>
          </cell>
          <cell r="O50" t="str">
            <v>Чистое поступление денежных средств от инвестиционной деятельности</v>
          </cell>
          <cell r="P50" t="str">
            <v>Чистое поступление / (использование) денежных средств от / (в) инвестиционной деятельности</v>
          </cell>
          <cell r="Q50" t="str">
            <v>Чистое (использование) / поступление денежных средств (в) / от инвестиционной деятельности</v>
          </cell>
        </row>
        <row r="60">
          <cell r="N60" t="str">
            <v>Чистое использование денежных средств в финансовой деятельности</v>
          </cell>
          <cell r="O60" t="str">
            <v>Чистое поступление денежных средств от финансовой деятельности</v>
          </cell>
          <cell r="P60" t="str">
            <v>Чистое поступление / (использование) денежных средств от / (в) финансовой деятельности</v>
          </cell>
          <cell r="Q60" t="str">
            <v>Чистое (использование) / поступление денежных средств (в) / от финансовой деятельности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анализ счета 1030"/>
      <sheetName val="дивиденды"/>
    </sheetNames>
    <sheetDataSet>
      <sheetData sheetId="0" refreshError="1">
        <row r="17">
          <cell r="D17">
            <v>265</v>
          </cell>
        </row>
        <row r="22">
          <cell r="D22">
            <v>-277046.63019</v>
          </cell>
        </row>
        <row r="26">
          <cell r="D26">
            <v>-2544863.3553599985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3"/>
  <sheetViews>
    <sheetView workbookViewId="0">
      <selection activeCell="D9" sqref="D9"/>
    </sheetView>
  </sheetViews>
  <sheetFormatPr defaultRowHeight="15" x14ac:dyDescent="0.25"/>
  <cols>
    <col min="1" max="1" width="62.5703125" style="1" customWidth="1"/>
    <col min="2" max="2" width="12" style="1" customWidth="1"/>
    <col min="3" max="4" width="17" style="1" customWidth="1"/>
    <col min="5" max="256" width="9.140625" style="1"/>
    <col min="257" max="257" width="62.5703125" style="1" customWidth="1"/>
    <col min="258" max="258" width="12" style="1" customWidth="1"/>
    <col min="259" max="260" width="17" style="1" customWidth="1"/>
    <col min="261" max="512" width="9.140625" style="1"/>
    <col min="513" max="513" width="62.5703125" style="1" customWidth="1"/>
    <col min="514" max="514" width="12" style="1" customWidth="1"/>
    <col min="515" max="516" width="17" style="1" customWidth="1"/>
    <col min="517" max="768" width="9.140625" style="1"/>
    <col min="769" max="769" width="62.5703125" style="1" customWidth="1"/>
    <col min="770" max="770" width="12" style="1" customWidth="1"/>
    <col min="771" max="772" width="17" style="1" customWidth="1"/>
    <col min="773" max="1024" width="9.140625" style="1"/>
    <col min="1025" max="1025" width="62.5703125" style="1" customWidth="1"/>
    <col min="1026" max="1026" width="12" style="1" customWidth="1"/>
    <col min="1027" max="1028" width="17" style="1" customWidth="1"/>
    <col min="1029" max="1280" width="9.140625" style="1"/>
    <col min="1281" max="1281" width="62.5703125" style="1" customWidth="1"/>
    <col min="1282" max="1282" width="12" style="1" customWidth="1"/>
    <col min="1283" max="1284" width="17" style="1" customWidth="1"/>
    <col min="1285" max="1536" width="9.140625" style="1"/>
    <col min="1537" max="1537" width="62.5703125" style="1" customWidth="1"/>
    <col min="1538" max="1538" width="12" style="1" customWidth="1"/>
    <col min="1539" max="1540" width="17" style="1" customWidth="1"/>
    <col min="1541" max="1792" width="9.140625" style="1"/>
    <col min="1793" max="1793" width="62.5703125" style="1" customWidth="1"/>
    <col min="1794" max="1794" width="12" style="1" customWidth="1"/>
    <col min="1795" max="1796" width="17" style="1" customWidth="1"/>
    <col min="1797" max="2048" width="9.140625" style="1"/>
    <col min="2049" max="2049" width="62.5703125" style="1" customWidth="1"/>
    <col min="2050" max="2050" width="12" style="1" customWidth="1"/>
    <col min="2051" max="2052" width="17" style="1" customWidth="1"/>
    <col min="2053" max="2304" width="9.140625" style="1"/>
    <col min="2305" max="2305" width="62.5703125" style="1" customWidth="1"/>
    <col min="2306" max="2306" width="12" style="1" customWidth="1"/>
    <col min="2307" max="2308" width="17" style="1" customWidth="1"/>
    <col min="2309" max="2560" width="9.140625" style="1"/>
    <col min="2561" max="2561" width="62.5703125" style="1" customWidth="1"/>
    <col min="2562" max="2562" width="12" style="1" customWidth="1"/>
    <col min="2563" max="2564" width="17" style="1" customWidth="1"/>
    <col min="2565" max="2816" width="9.140625" style="1"/>
    <col min="2817" max="2817" width="62.5703125" style="1" customWidth="1"/>
    <col min="2818" max="2818" width="12" style="1" customWidth="1"/>
    <col min="2819" max="2820" width="17" style="1" customWidth="1"/>
    <col min="2821" max="3072" width="9.140625" style="1"/>
    <col min="3073" max="3073" width="62.5703125" style="1" customWidth="1"/>
    <col min="3074" max="3074" width="12" style="1" customWidth="1"/>
    <col min="3075" max="3076" width="17" style="1" customWidth="1"/>
    <col min="3077" max="3328" width="9.140625" style="1"/>
    <col min="3329" max="3329" width="62.5703125" style="1" customWidth="1"/>
    <col min="3330" max="3330" width="12" style="1" customWidth="1"/>
    <col min="3331" max="3332" width="17" style="1" customWidth="1"/>
    <col min="3333" max="3584" width="9.140625" style="1"/>
    <col min="3585" max="3585" width="62.5703125" style="1" customWidth="1"/>
    <col min="3586" max="3586" width="12" style="1" customWidth="1"/>
    <col min="3587" max="3588" width="17" style="1" customWidth="1"/>
    <col min="3589" max="3840" width="9.140625" style="1"/>
    <col min="3841" max="3841" width="62.5703125" style="1" customWidth="1"/>
    <col min="3842" max="3842" width="12" style="1" customWidth="1"/>
    <col min="3843" max="3844" width="17" style="1" customWidth="1"/>
    <col min="3845" max="4096" width="9.140625" style="1"/>
    <col min="4097" max="4097" width="62.5703125" style="1" customWidth="1"/>
    <col min="4098" max="4098" width="12" style="1" customWidth="1"/>
    <col min="4099" max="4100" width="17" style="1" customWidth="1"/>
    <col min="4101" max="4352" width="9.140625" style="1"/>
    <col min="4353" max="4353" width="62.5703125" style="1" customWidth="1"/>
    <col min="4354" max="4354" width="12" style="1" customWidth="1"/>
    <col min="4355" max="4356" width="17" style="1" customWidth="1"/>
    <col min="4357" max="4608" width="9.140625" style="1"/>
    <col min="4609" max="4609" width="62.5703125" style="1" customWidth="1"/>
    <col min="4610" max="4610" width="12" style="1" customWidth="1"/>
    <col min="4611" max="4612" width="17" style="1" customWidth="1"/>
    <col min="4613" max="4864" width="9.140625" style="1"/>
    <col min="4865" max="4865" width="62.5703125" style="1" customWidth="1"/>
    <col min="4866" max="4866" width="12" style="1" customWidth="1"/>
    <col min="4867" max="4868" width="17" style="1" customWidth="1"/>
    <col min="4869" max="5120" width="9.140625" style="1"/>
    <col min="5121" max="5121" width="62.5703125" style="1" customWidth="1"/>
    <col min="5122" max="5122" width="12" style="1" customWidth="1"/>
    <col min="5123" max="5124" width="17" style="1" customWidth="1"/>
    <col min="5125" max="5376" width="9.140625" style="1"/>
    <col min="5377" max="5377" width="62.5703125" style="1" customWidth="1"/>
    <col min="5378" max="5378" width="12" style="1" customWidth="1"/>
    <col min="5379" max="5380" width="17" style="1" customWidth="1"/>
    <col min="5381" max="5632" width="9.140625" style="1"/>
    <col min="5633" max="5633" width="62.5703125" style="1" customWidth="1"/>
    <col min="5634" max="5634" width="12" style="1" customWidth="1"/>
    <col min="5635" max="5636" width="17" style="1" customWidth="1"/>
    <col min="5637" max="5888" width="9.140625" style="1"/>
    <col min="5889" max="5889" width="62.5703125" style="1" customWidth="1"/>
    <col min="5890" max="5890" width="12" style="1" customWidth="1"/>
    <col min="5891" max="5892" width="17" style="1" customWidth="1"/>
    <col min="5893" max="6144" width="9.140625" style="1"/>
    <col min="6145" max="6145" width="62.5703125" style="1" customWidth="1"/>
    <col min="6146" max="6146" width="12" style="1" customWidth="1"/>
    <col min="6147" max="6148" width="17" style="1" customWidth="1"/>
    <col min="6149" max="6400" width="9.140625" style="1"/>
    <col min="6401" max="6401" width="62.5703125" style="1" customWidth="1"/>
    <col min="6402" max="6402" width="12" style="1" customWidth="1"/>
    <col min="6403" max="6404" width="17" style="1" customWidth="1"/>
    <col min="6405" max="6656" width="9.140625" style="1"/>
    <col min="6657" max="6657" width="62.5703125" style="1" customWidth="1"/>
    <col min="6658" max="6658" width="12" style="1" customWidth="1"/>
    <col min="6659" max="6660" width="17" style="1" customWidth="1"/>
    <col min="6661" max="6912" width="9.140625" style="1"/>
    <col min="6913" max="6913" width="62.5703125" style="1" customWidth="1"/>
    <col min="6914" max="6914" width="12" style="1" customWidth="1"/>
    <col min="6915" max="6916" width="17" style="1" customWidth="1"/>
    <col min="6917" max="7168" width="9.140625" style="1"/>
    <col min="7169" max="7169" width="62.5703125" style="1" customWidth="1"/>
    <col min="7170" max="7170" width="12" style="1" customWidth="1"/>
    <col min="7171" max="7172" width="17" style="1" customWidth="1"/>
    <col min="7173" max="7424" width="9.140625" style="1"/>
    <col min="7425" max="7425" width="62.5703125" style="1" customWidth="1"/>
    <col min="7426" max="7426" width="12" style="1" customWidth="1"/>
    <col min="7427" max="7428" width="17" style="1" customWidth="1"/>
    <col min="7429" max="7680" width="9.140625" style="1"/>
    <col min="7681" max="7681" width="62.5703125" style="1" customWidth="1"/>
    <col min="7682" max="7682" width="12" style="1" customWidth="1"/>
    <col min="7683" max="7684" width="17" style="1" customWidth="1"/>
    <col min="7685" max="7936" width="9.140625" style="1"/>
    <col min="7937" max="7937" width="62.5703125" style="1" customWidth="1"/>
    <col min="7938" max="7938" width="12" style="1" customWidth="1"/>
    <col min="7939" max="7940" width="17" style="1" customWidth="1"/>
    <col min="7941" max="8192" width="9.140625" style="1"/>
    <col min="8193" max="8193" width="62.5703125" style="1" customWidth="1"/>
    <col min="8194" max="8194" width="12" style="1" customWidth="1"/>
    <col min="8195" max="8196" width="17" style="1" customWidth="1"/>
    <col min="8197" max="8448" width="9.140625" style="1"/>
    <col min="8449" max="8449" width="62.5703125" style="1" customWidth="1"/>
    <col min="8450" max="8450" width="12" style="1" customWidth="1"/>
    <col min="8451" max="8452" width="17" style="1" customWidth="1"/>
    <col min="8453" max="8704" width="9.140625" style="1"/>
    <col min="8705" max="8705" width="62.5703125" style="1" customWidth="1"/>
    <col min="8706" max="8706" width="12" style="1" customWidth="1"/>
    <col min="8707" max="8708" width="17" style="1" customWidth="1"/>
    <col min="8709" max="8960" width="9.140625" style="1"/>
    <col min="8961" max="8961" width="62.5703125" style="1" customWidth="1"/>
    <col min="8962" max="8962" width="12" style="1" customWidth="1"/>
    <col min="8963" max="8964" width="17" style="1" customWidth="1"/>
    <col min="8965" max="9216" width="9.140625" style="1"/>
    <col min="9217" max="9217" width="62.5703125" style="1" customWidth="1"/>
    <col min="9218" max="9218" width="12" style="1" customWidth="1"/>
    <col min="9219" max="9220" width="17" style="1" customWidth="1"/>
    <col min="9221" max="9472" width="9.140625" style="1"/>
    <col min="9473" max="9473" width="62.5703125" style="1" customWidth="1"/>
    <col min="9474" max="9474" width="12" style="1" customWidth="1"/>
    <col min="9475" max="9476" width="17" style="1" customWidth="1"/>
    <col min="9477" max="9728" width="9.140625" style="1"/>
    <col min="9729" max="9729" width="62.5703125" style="1" customWidth="1"/>
    <col min="9730" max="9730" width="12" style="1" customWidth="1"/>
    <col min="9731" max="9732" width="17" style="1" customWidth="1"/>
    <col min="9733" max="9984" width="9.140625" style="1"/>
    <col min="9985" max="9985" width="62.5703125" style="1" customWidth="1"/>
    <col min="9986" max="9986" width="12" style="1" customWidth="1"/>
    <col min="9987" max="9988" width="17" style="1" customWidth="1"/>
    <col min="9989" max="10240" width="9.140625" style="1"/>
    <col min="10241" max="10241" width="62.5703125" style="1" customWidth="1"/>
    <col min="10242" max="10242" width="12" style="1" customWidth="1"/>
    <col min="10243" max="10244" width="17" style="1" customWidth="1"/>
    <col min="10245" max="10496" width="9.140625" style="1"/>
    <col min="10497" max="10497" width="62.5703125" style="1" customWidth="1"/>
    <col min="10498" max="10498" width="12" style="1" customWidth="1"/>
    <col min="10499" max="10500" width="17" style="1" customWidth="1"/>
    <col min="10501" max="10752" width="9.140625" style="1"/>
    <col min="10753" max="10753" width="62.5703125" style="1" customWidth="1"/>
    <col min="10754" max="10754" width="12" style="1" customWidth="1"/>
    <col min="10755" max="10756" width="17" style="1" customWidth="1"/>
    <col min="10757" max="11008" width="9.140625" style="1"/>
    <col min="11009" max="11009" width="62.5703125" style="1" customWidth="1"/>
    <col min="11010" max="11010" width="12" style="1" customWidth="1"/>
    <col min="11011" max="11012" width="17" style="1" customWidth="1"/>
    <col min="11013" max="11264" width="9.140625" style="1"/>
    <col min="11265" max="11265" width="62.5703125" style="1" customWidth="1"/>
    <col min="11266" max="11266" width="12" style="1" customWidth="1"/>
    <col min="11267" max="11268" width="17" style="1" customWidth="1"/>
    <col min="11269" max="11520" width="9.140625" style="1"/>
    <col min="11521" max="11521" width="62.5703125" style="1" customWidth="1"/>
    <col min="11522" max="11522" width="12" style="1" customWidth="1"/>
    <col min="11523" max="11524" width="17" style="1" customWidth="1"/>
    <col min="11525" max="11776" width="9.140625" style="1"/>
    <col min="11777" max="11777" width="62.5703125" style="1" customWidth="1"/>
    <col min="11778" max="11778" width="12" style="1" customWidth="1"/>
    <col min="11779" max="11780" width="17" style="1" customWidth="1"/>
    <col min="11781" max="12032" width="9.140625" style="1"/>
    <col min="12033" max="12033" width="62.5703125" style="1" customWidth="1"/>
    <col min="12034" max="12034" width="12" style="1" customWidth="1"/>
    <col min="12035" max="12036" width="17" style="1" customWidth="1"/>
    <col min="12037" max="12288" width="9.140625" style="1"/>
    <col min="12289" max="12289" width="62.5703125" style="1" customWidth="1"/>
    <col min="12290" max="12290" width="12" style="1" customWidth="1"/>
    <col min="12291" max="12292" width="17" style="1" customWidth="1"/>
    <col min="12293" max="12544" width="9.140625" style="1"/>
    <col min="12545" max="12545" width="62.5703125" style="1" customWidth="1"/>
    <col min="12546" max="12546" width="12" style="1" customWidth="1"/>
    <col min="12547" max="12548" width="17" style="1" customWidth="1"/>
    <col min="12549" max="12800" width="9.140625" style="1"/>
    <col min="12801" max="12801" width="62.5703125" style="1" customWidth="1"/>
    <col min="12802" max="12802" width="12" style="1" customWidth="1"/>
    <col min="12803" max="12804" width="17" style="1" customWidth="1"/>
    <col min="12805" max="13056" width="9.140625" style="1"/>
    <col min="13057" max="13057" width="62.5703125" style="1" customWidth="1"/>
    <col min="13058" max="13058" width="12" style="1" customWidth="1"/>
    <col min="13059" max="13060" width="17" style="1" customWidth="1"/>
    <col min="13061" max="13312" width="9.140625" style="1"/>
    <col min="13313" max="13313" width="62.5703125" style="1" customWidth="1"/>
    <col min="13314" max="13314" width="12" style="1" customWidth="1"/>
    <col min="13315" max="13316" width="17" style="1" customWidth="1"/>
    <col min="13317" max="13568" width="9.140625" style="1"/>
    <col min="13569" max="13569" width="62.5703125" style="1" customWidth="1"/>
    <col min="13570" max="13570" width="12" style="1" customWidth="1"/>
    <col min="13571" max="13572" width="17" style="1" customWidth="1"/>
    <col min="13573" max="13824" width="9.140625" style="1"/>
    <col min="13825" max="13825" width="62.5703125" style="1" customWidth="1"/>
    <col min="13826" max="13826" width="12" style="1" customWidth="1"/>
    <col min="13827" max="13828" width="17" style="1" customWidth="1"/>
    <col min="13829" max="14080" width="9.140625" style="1"/>
    <col min="14081" max="14081" width="62.5703125" style="1" customWidth="1"/>
    <col min="14082" max="14082" width="12" style="1" customWidth="1"/>
    <col min="14083" max="14084" width="17" style="1" customWidth="1"/>
    <col min="14085" max="14336" width="9.140625" style="1"/>
    <col min="14337" max="14337" width="62.5703125" style="1" customWidth="1"/>
    <col min="14338" max="14338" width="12" style="1" customWidth="1"/>
    <col min="14339" max="14340" width="17" style="1" customWidth="1"/>
    <col min="14341" max="14592" width="9.140625" style="1"/>
    <col min="14593" max="14593" width="62.5703125" style="1" customWidth="1"/>
    <col min="14594" max="14594" width="12" style="1" customWidth="1"/>
    <col min="14595" max="14596" width="17" style="1" customWidth="1"/>
    <col min="14597" max="14848" width="9.140625" style="1"/>
    <col min="14849" max="14849" width="62.5703125" style="1" customWidth="1"/>
    <col min="14850" max="14850" width="12" style="1" customWidth="1"/>
    <col min="14851" max="14852" width="17" style="1" customWidth="1"/>
    <col min="14853" max="15104" width="9.140625" style="1"/>
    <col min="15105" max="15105" width="62.5703125" style="1" customWidth="1"/>
    <col min="15106" max="15106" width="12" style="1" customWidth="1"/>
    <col min="15107" max="15108" width="17" style="1" customWidth="1"/>
    <col min="15109" max="15360" width="9.140625" style="1"/>
    <col min="15361" max="15361" width="62.5703125" style="1" customWidth="1"/>
    <col min="15362" max="15362" width="12" style="1" customWidth="1"/>
    <col min="15363" max="15364" width="17" style="1" customWidth="1"/>
    <col min="15365" max="15616" width="9.140625" style="1"/>
    <col min="15617" max="15617" width="62.5703125" style="1" customWidth="1"/>
    <col min="15618" max="15618" width="12" style="1" customWidth="1"/>
    <col min="15619" max="15620" width="17" style="1" customWidth="1"/>
    <col min="15621" max="15872" width="9.140625" style="1"/>
    <col min="15873" max="15873" width="62.5703125" style="1" customWidth="1"/>
    <col min="15874" max="15874" width="12" style="1" customWidth="1"/>
    <col min="15875" max="15876" width="17" style="1" customWidth="1"/>
    <col min="15877" max="16128" width="9.140625" style="1"/>
    <col min="16129" max="16129" width="62.5703125" style="1" customWidth="1"/>
    <col min="16130" max="16130" width="12" style="1" customWidth="1"/>
    <col min="16131" max="16132" width="17" style="1" customWidth="1"/>
    <col min="16133" max="16384" width="9.140625" style="1"/>
  </cols>
  <sheetData>
    <row r="1" spans="1:4" ht="11.45" customHeight="1" x14ac:dyDescent="0.25">
      <c r="A1" s="169" t="s">
        <v>0</v>
      </c>
      <c r="B1" s="168"/>
      <c r="C1" s="168"/>
      <c r="D1" s="168"/>
    </row>
    <row r="2" spans="1:4" ht="21.2" customHeight="1" x14ac:dyDescent="0.25"/>
    <row r="3" spans="1:4" ht="15.2" customHeight="1" x14ac:dyDescent="0.25">
      <c r="A3" s="170" t="s">
        <v>1</v>
      </c>
      <c r="B3" s="170"/>
      <c r="C3" s="170"/>
    </row>
    <row r="4" spans="1:4" ht="9.9499999999999993" customHeight="1" x14ac:dyDescent="0.25"/>
    <row r="5" spans="1:4" ht="14.45" customHeight="1" x14ac:dyDescent="0.25">
      <c r="D5" s="2" t="s">
        <v>2</v>
      </c>
    </row>
    <row r="6" spans="1:4" ht="21.95" customHeight="1" x14ac:dyDescent="0.25">
      <c r="A6" s="3" t="s">
        <v>3</v>
      </c>
      <c r="B6" s="3" t="s">
        <v>4</v>
      </c>
      <c r="C6" s="4" t="s">
        <v>5</v>
      </c>
      <c r="D6" s="3" t="s">
        <v>6</v>
      </c>
    </row>
    <row r="7" spans="1:4" ht="14.45" customHeight="1" x14ac:dyDescent="0.25">
      <c r="A7" s="5" t="s">
        <v>7</v>
      </c>
      <c r="B7" s="6" t="s">
        <v>8</v>
      </c>
      <c r="C7" s="7" t="s">
        <v>9</v>
      </c>
      <c r="D7" s="6" t="s">
        <v>10</v>
      </c>
    </row>
    <row r="8" spans="1:4" ht="14.45" customHeight="1" x14ac:dyDescent="0.25">
      <c r="A8" s="8" t="s">
        <v>11</v>
      </c>
      <c r="B8" s="6" t="s">
        <v>12</v>
      </c>
      <c r="C8" s="9" t="s">
        <v>12</v>
      </c>
      <c r="D8" s="10" t="s">
        <v>12</v>
      </c>
    </row>
    <row r="9" spans="1:4" ht="18.2" customHeight="1" x14ac:dyDescent="0.25">
      <c r="A9" s="11" t="s">
        <v>13</v>
      </c>
      <c r="B9" s="6" t="s">
        <v>14</v>
      </c>
      <c r="C9" s="12">
        <v>33880</v>
      </c>
      <c r="D9" s="13">
        <v>127196</v>
      </c>
    </row>
    <row r="10" spans="1:4" ht="18.2" customHeight="1" x14ac:dyDescent="0.25">
      <c r="A10" s="11" t="s">
        <v>15</v>
      </c>
      <c r="B10" s="6" t="s">
        <v>12</v>
      </c>
      <c r="C10" s="14" t="s">
        <v>12</v>
      </c>
      <c r="D10" s="15" t="s">
        <v>12</v>
      </c>
    </row>
    <row r="11" spans="1:4" ht="18.2" customHeight="1" x14ac:dyDescent="0.25">
      <c r="A11" s="11" t="s">
        <v>16</v>
      </c>
      <c r="B11" s="6" t="s">
        <v>17</v>
      </c>
      <c r="C11" s="12">
        <v>0</v>
      </c>
      <c r="D11" s="13">
        <v>0</v>
      </c>
    </row>
    <row r="12" spans="1:4" ht="21.95" customHeight="1" x14ac:dyDescent="0.25">
      <c r="A12" s="11" t="s">
        <v>18</v>
      </c>
      <c r="B12" s="6" t="s">
        <v>19</v>
      </c>
      <c r="C12" s="12">
        <v>33880</v>
      </c>
      <c r="D12" s="13">
        <v>127196</v>
      </c>
    </row>
    <row r="13" spans="1:4" ht="18.2" customHeight="1" x14ac:dyDescent="0.25">
      <c r="A13" s="11" t="s">
        <v>20</v>
      </c>
      <c r="B13" s="6" t="s">
        <v>8</v>
      </c>
      <c r="C13" s="12">
        <v>0</v>
      </c>
      <c r="D13" s="13">
        <v>0</v>
      </c>
    </row>
    <row r="14" spans="1:4" ht="18.2" customHeight="1" x14ac:dyDescent="0.25">
      <c r="A14" s="11" t="s">
        <v>21</v>
      </c>
      <c r="B14" s="6" t="s">
        <v>9</v>
      </c>
      <c r="C14" s="12">
        <v>100</v>
      </c>
      <c r="D14" s="13">
        <v>100</v>
      </c>
    </row>
    <row r="15" spans="1:4" ht="18.2" customHeight="1" x14ac:dyDescent="0.25">
      <c r="A15" s="11" t="s">
        <v>15</v>
      </c>
      <c r="B15" s="6" t="s">
        <v>12</v>
      </c>
      <c r="C15" s="14" t="s">
        <v>12</v>
      </c>
      <c r="D15" s="15" t="s">
        <v>12</v>
      </c>
    </row>
    <row r="16" spans="1:4" ht="18.2" customHeight="1" x14ac:dyDescent="0.25">
      <c r="A16" s="11" t="s">
        <v>22</v>
      </c>
      <c r="B16" s="6" t="s">
        <v>23</v>
      </c>
      <c r="C16" s="12">
        <v>0</v>
      </c>
      <c r="D16" s="13">
        <v>0</v>
      </c>
    </row>
    <row r="17" spans="1:4" ht="18.2" customHeight="1" x14ac:dyDescent="0.25">
      <c r="A17" s="11" t="s">
        <v>24</v>
      </c>
      <c r="B17" s="6" t="s">
        <v>10</v>
      </c>
      <c r="C17" s="12">
        <v>75001</v>
      </c>
      <c r="D17" s="13">
        <v>180161</v>
      </c>
    </row>
    <row r="18" spans="1:4" ht="18.2" customHeight="1" x14ac:dyDescent="0.25">
      <c r="A18" s="11" t="s">
        <v>15</v>
      </c>
      <c r="B18" s="6" t="s">
        <v>12</v>
      </c>
      <c r="C18" s="14" t="s">
        <v>12</v>
      </c>
      <c r="D18" s="15" t="s">
        <v>12</v>
      </c>
    </row>
    <row r="19" spans="1:4" ht="18.2" customHeight="1" x14ac:dyDescent="0.25">
      <c r="A19" s="11" t="s">
        <v>22</v>
      </c>
      <c r="B19" s="6" t="s">
        <v>25</v>
      </c>
      <c r="C19" s="12">
        <v>0</v>
      </c>
      <c r="D19" s="13">
        <v>161</v>
      </c>
    </row>
    <row r="20" spans="1:4" ht="21.95" customHeight="1" x14ac:dyDescent="0.25">
      <c r="A20" s="11" t="s">
        <v>26</v>
      </c>
      <c r="B20" s="6" t="s">
        <v>27</v>
      </c>
      <c r="C20" s="12">
        <v>6525671</v>
      </c>
      <c r="D20" s="13">
        <v>2350753</v>
      </c>
    </row>
    <row r="21" spans="1:4" ht="15.2" customHeight="1" x14ac:dyDescent="0.25">
      <c r="A21" s="11" t="s">
        <v>15</v>
      </c>
      <c r="B21" s="6" t="s">
        <v>12</v>
      </c>
      <c r="C21" s="14" t="s">
        <v>12</v>
      </c>
      <c r="D21" s="15" t="s">
        <v>12</v>
      </c>
    </row>
    <row r="22" spans="1:4" ht="18.2" customHeight="1" x14ac:dyDescent="0.25">
      <c r="A22" s="11" t="s">
        <v>22</v>
      </c>
      <c r="B22" s="6" t="s">
        <v>28</v>
      </c>
      <c r="C22" s="12">
        <v>46976</v>
      </c>
      <c r="D22" s="13">
        <v>14095</v>
      </c>
    </row>
    <row r="23" spans="1:4" ht="18.2" customHeight="1" x14ac:dyDescent="0.25">
      <c r="A23" s="11" t="s">
        <v>29</v>
      </c>
      <c r="B23" s="6" t="s">
        <v>30</v>
      </c>
      <c r="C23" s="12">
        <v>396933</v>
      </c>
      <c r="D23" s="13">
        <v>3262256</v>
      </c>
    </row>
    <row r="24" spans="1:4" ht="18.2" customHeight="1" x14ac:dyDescent="0.25">
      <c r="A24" s="11" t="s">
        <v>15</v>
      </c>
      <c r="B24" s="6" t="s">
        <v>12</v>
      </c>
      <c r="C24" s="14" t="s">
        <v>12</v>
      </c>
      <c r="D24" s="15" t="s">
        <v>12</v>
      </c>
    </row>
    <row r="25" spans="1:4" ht="18.2" customHeight="1" x14ac:dyDescent="0.25">
      <c r="A25" s="11" t="s">
        <v>31</v>
      </c>
      <c r="B25" s="6" t="s">
        <v>32</v>
      </c>
      <c r="C25" s="12">
        <v>3035</v>
      </c>
      <c r="D25" s="13">
        <v>80932</v>
      </c>
    </row>
    <row r="26" spans="1:4" ht="18.2" customHeight="1" x14ac:dyDescent="0.25">
      <c r="A26" s="11" t="s">
        <v>33</v>
      </c>
      <c r="B26" s="6" t="s">
        <v>34</v>
      </c>
      <c r="C26" s="12">
        <v>0</v>
      </c>
      <c r="D26" s="13">
        <v>0</v>
      </c>
    </row>
    <row r="27" spans="1:4" ht="18.2" customHeight="1" x14ac:dyDescent="0.25">
      <c r="A27" s="11" t="s">
        <v>15</v>
      </c>
      <c r="B27" s="6" t="s">
        <v>12</v>
      </c>
      <c r="C27" s="14" t="s">
        <v>12</v>
      </c>
      <c r="D27" s="15" t="s">
        <v>12</v>
      </c>
    </row>
    <row r="28" spans="1:4" ht="18.2" customHeight="1" x14ac:dyDescent="0.25">
      <c r="A28" s="11" t="s">
        <v>35</v>
      </c>
      <c r="B28" s="6" t="s">
        <v>36</v>
      </c>
      <c r="C28" s="12">
        <v>0</v>
      </c>
      <c r="D28" s="13">
        <v>0</v>
      </c>
    </row>
    <row r="29" spans="1:4" ht="18.2" customHeight="1" x14ac:dyDescent="0.25">
      <c r="A29" s="11" t="s">
        <v>37</v>
      </c>
      <c r="B29" s="6" t="s">
        <v>38</v>
      </c>
      <c r="C29" s="12">
        <v>46364</v>
      </c>
      <c r="D29" s="13">
        <v>46364</v>
      </c>
    </row>
    <row r="30" spans="1:4" ht="18.2" customHeight="1" x14ac:dyDescent="0.25">
      <c r="A30" s="11" t="s">
        <v>39</v>
      </c>
      <c r="B30" s="6" t="s">
        <v>40</v>
      </c>
      <c r="C30" s="12">
        <v>17026</v>
      </c>
      <c r="D30" s="13">
        <v>17026</v>
      </c>
    </row>
    <row r="31" spans="1:4" ht="18.2" customHeight="1" x14ac:dyDescent="0.25">
      <c r="A31" s="11" t="s">
        <v>41</v>
      </c>
      <c r="B31" s="6" t="s">
        <v>42</v>
      </c>
      <c r="C31" s="12">
        <v>1059</v>
      </c>
      <c r="D31" s="13">
        <v>1582</v>
      </c>
    </row>
    <row r="32" spans="1:4" ht="18.2" customHeight="1" x14ac:dyDescent="0.25">
      <c r="A32" s="11" t="s">
        <v>43</v>
      </c>
      <c r="B32" s="6" t="s">
        <v>44</v>
      </c>
      <c r="C32" s="12">
        <v>0</v>
      </c>
      <c r="D32" s="13">
        <v>0</v>
      </c>
    </row>
    <row r="33" spans="1:4" ht="18.2" customHeight="1" x14ac:dyDescent="0.25">
      <c r="A33" s="11" t="s">
        <v>45</v>
      </c>
      <c r="B33" s="6" t="s">
        <v>46</v>
      </c>
      <c r="C33" s="12">
        <v>43731</v>
      </c>
      <c r="D33" s="13">
        <v>37533</v>
      </c>
    </row>
    <row r="34" spans="1:4" ht="18.2" customHeight="1" x14ac:dyDescent="0.25">
      <c r="A34" s="11" t="s">
        <v>47</v>
      </c>
      <c r="B34" s="6" t="s">
        <v>48</v>
      </c>
      <c r="C34" s="12">
        <v>7882</v>
      </c>
      <c r="D34" s="13">
        <v>7438</v>
      </c>
    </row>
    <row r="35" spans="1:4" ht="18.2" customHeight="1" x14ac:dyDescent="0.25">
      <c r="A35" s="11" t="s">
        <v>49</v>
      </c>
      <c r="B35" s="6" t="s">
        <v>50</v>
      </c>
      <c r="C35" s="12">
        <v>0</v>
      </c>
      <c r="D35" s="13">
        <v>0</v>
      </c>
    </row>
    <row r="36" spans="1:4" ht="18.2" customHeight="1" x14ac:dyDescent="0.25">
      <c r="A36" s="11" t="s">
        <v>51</v>
      </c>
      <c r="B36" s="6" t="s">
        <v>52</v>
      </c>
      <c r="C36" s="12">
        <v>10036</v>
      </c>
      <c r="D36" s="13">
        <v>29756</v>
      </c>
    </row>
    <row r="37" spans="1:4" ht="18.2" customHeight="1" x14ac:dyDescent="0.25">
      <c r="A37" s="11" t="s">
        <v>53</v>
      </c>
      <c r="B37" s="6" t="s">
        <v>54</v>
      </c>
      <c r="C37" s="12">
        <v>24517</v>
      </c>
      <c r="D37" s="13">
        <v>13678</v>
      </c>
    </row>
    <row r="38" spans="1:4" ht="18.2" customHeight="1" x14ac:dyDescent="0.25">
      <c r="A38" s="16" t="s">
        <v>15</v>
      </c>
      <c r="B38" s="6" t="s">
        <v>12</v>
      </c>
      <c r="C38" s="17" t="s">
        <v>12</v>
      </c>
      <c r="D38" s="15" t="s">
        <v>12</v>
      </c>
    </row>
    <row r="39" spans="1:4" ht="18.2" customHeight="1" x14ac:dyDescent="0.25">
      <c r="A39" s="18" t="s">
        <v>55</v>
      </c>
      <c r="B39" s="6" t="s">
        <v>56</v>
      </c>
      <c r="C39" s="19">
        <v>0</v>
      </c>
      <c r="D39" s="13">
        <v>0</v>
      </c>
    </row>
    <row r="40" spans="1:4" ht="18.2" customHeight="1" x14ac:dyDescent="0.25">
      <c r="A40" s="18" t="s">
        <v>57</v>
      </c>
      <c r="B40" s="6" t="s">
        <v>58</v>
      </c>
      <c r="C40" s="19">
        <v>0</v>
      </c>
      <c r="D40" s="13">
        <v>0</v>
      </c>
    </row>
    <row r="41" spans="1:4" ht="18.2" customHeight="1" x14ac:dyDescent="0.25">
      <c r="A41" s="18" t="s">
        <v>59</v>
      </c>
      <c r="B41" s="6" t="s">
        <v>60</v>
      </c>
      <c r="C41" s="19">
        <v>0</v>
      </c>
      <c r="D41" s="13">
        <v>0</v>
      </c>
    </row>
    <row r="42" spans="1:4" ht="18.2" customHeight="1" x14ac:dyDescent="0.25">
      <c r="A42" s="18" t="s">
        <v>61</v>
      </c>
      <c r="B42" s="6" t="s">
        <v>62</v>
      </c>
      <c r="C42" s="19">
        <v>833</v>
      </c>
      <c r="D42" s="13">
        <v>0</v>
      </c>
    </row>
    <row r="43" spans="1:4" ht="18.2" customHeight="1" x14ac:dyDescent="0.25">
      <c r="A43" s="18" t="s">
        <v>63</v>
      </c>
      <c r="B43" s="6" t="s">
        <v>64</v>
      </c>
      <c r="C43" s="19">
        <v>0</v>
      </c>
      <c r="D43" s="13">
        <v>0</v>
      </c>
    </row>
    <row r="44" spans="1:4" ht="18.2" customHeight="1" x14ac:dyDescent="0.25">
      <c r="A44" s="18" t="s">
        <v>65</v>
      </c>
      <c r="B44" s="6" t="s">
        <v>66</v>
      </c>
      <c r="C44" s="19">
        <v>18591</v>
      </c>
      <c r="D44" s="13">
        <v>2568</v>
      </c>
    </row>
    <row r="45" spans="1:4" ht="18.2" customHeight="1" x14ac:dyDescent="0.25">
      <c r="A45" s="18" t="s">
        <v>67</v>
      </c>
      <c r="B45" s="6" t="s">
        <v>68</v>
      </c>
      <c r="C45" s="19">
        <v>4940</v>
      </c>
      <c r="D45" s="13">
        <v>8206</v>
      </c>
    </row>
    <row r="46" spans="1:4" ht="18.2" customHeight="1" x14ac:dyDescent="0.25">
      <c r="A46" s="18" t="s">
        <v>69</v>
      </c>
      <c r="B46" s="6" t="s">
        <v>70</v>
      </c>
      <c r="C46" s="19">
        <v>153</v>
      </c>
      <c r="D46" s="13">
        <v>2904</v>
      </c>
    </row>
    <row r="47" spans="1:4" ht="18.2" customHeight="1" x14ac:dyDescent="0.25">
      <c r="A47" s="18" t="s">
        <v>71</v>
      </c>
      <c r="B47" s="6" t="s">
        <v>72</v>
      </c>
      <c r="C47" s="19">
        <v>0</v>
      </c>
      <c r="D47" s="13">
        <v>0</v>
      </c>
    </row>
    <row r="48" spans="1:4" ht="18.2" customHeight="1" x14ac:dyDescent="0.25">
      <c r="A48" s="18" t="s">
        <v>73</v>
      </c>
      <c r="B48" s="6" t="s">
        <v>74</v>
      </c>
      <c r="C48" s="19">
        <v>0</v>
      </c>
      <c r="D48" s="13">
        <v>0</v>
      </c>
    </row>
    <row r="49" spans="1:4" ht="18.2" customHeight="1" x14ac:dyDescent="0.25">
      <c r="A49" s="18" t="s">
        <v>75</v>
      </c>
      <c r="B49" s="6" t="s">
        <v>76</v>
      </c>
      <c r="C49" s="19">
        <v>0</v>
      </c>
      <c r="D49" s="13">
        <v>0</v>
      </c>
    </row>
    <row r="50" spans="1:4" ht="18.2" customHeight="1" x14ac:dyDescent="0.25">
      <c r="A50" s="18" t="s">
        <v>77</v>
      </c>
      <c r="B50" s="6" t="s">
        <v>78</v>
      </c>
      <c r="C50" s="19">
        <v>0</v>
      </c>
      <c r="D50" s="13">
        <v>0</v>
      </c>
    </row>
    <row r="51" spans="1:4" ht="18.2" customHeight="1" x14ac:dyDescent="0.25">
      <c r="A51" s="18" t="s">
        <v>15</v>
      </c>
      <c r="B51" s="6" t="s">
        <v>12</v>
      </c>
      <c r="C51" s="20" t="s">
        <v>12</v>
      </c>
      <c r="D51" s="15" t="s">
        <v>12</v>
      </c>
    </row>
    <row r="52" spans="1:4" ht="18.2" customHeight="1" x14ac:dyDescent="0.25">
      <c r="A52" s="18" t="s">
        <v>79</v>
      </c>
      <c r="B52" s="6" t="s">
        <v>80</v>
      </c>
      <c r="C52" s="19">
        <v>0</v>
      </c>
      <c r="D52" s="13">
        <v>0</v>
      </c>
    </row>
    <row r="53" spans="1:4" ht="18.2" customHeight="1" x14ac:dyDescent="0.25">
      <c r="A53" s="18" t="s">
        <v>81</v>
      </c>
      <c r="B53" s="6" t="s">
        <v>82</v>
      </c>
      <c r="C53" s="19">
        <v>0</v>
      </c>
      <c r="D53" s="13">
        <v>0</v>
      </c>
    </row>
    <row r="54" spans="1:4" ht="18.2" customHeight="1" x14ac:dyDescent="0.25">
      <c r="A54" s="18" t="s">
        <v>83</v>
      </c>
      <c r="B54" s="6" t="s">
        <v>84</v>
      </c>
      <c r="C54" s="19">
        <v>0</v>
      </c>
      <c r="D54" s="13">
        <v>0</v>
      </c>
    </row>
    <row r="55" spans="1:4" ht="18.2" customHeight="1" x14ac:dyDescent="0.25">
      <c r="A55" s="18" t="s">
        <v>85</v>
      </c>
      <c r="B55" s="6" t="s">
        <v>86</v>
      </c>
      <c r="C55" s="19">
        <v>0</v>
      </c>
      <c r="D55" s="13">
        <v>0</v>
      </c>
    </row>
    <row r="56" spans="1:4" ht="18.2" customHeight="1" x14ac:dyDescent="0.25">
      <c r="A56" s="18" t="s">
        <v>87</v>
      </c>
      <c r="B56" s="6" t="s">
        <v>88</v>
      </c>
      <c r="C56" s="19">
        <v>32710</v>
      </c>
      <c r="D56" s="13">
        <v>33025</v>
      </c>
    </row>
    <row r="57" spans="1:4" ht="18.2" customHeight="1" x14ac:dyDescent="0.25">
      <c r="A57" s="18" t="s">
        <v>89</v>
      </c>
      <c r="B57" s="6" t="s">
        <v>90</v>
      </c>
      <c r="C57" s="19">
        <v>0</v>
      </c>
      <c r="D57" s="13">
        <v>0</v>
      </c>
    </row>
    <row r="58" spans="1:4" ht="18.2" customHeight="1" x14ac:dyDescent="0.25">
      <c r="A58" s="18" t="s">
        <v>91</v>
      </c>
      <c r="B58" s="6" t="s">
        <v>92</v>
      </c>
      <c r="C58" s="19">
        <v>34538</v>
      </c>
      <c r="D58" s="13">
        <v>9949</v>
      </c>
    </row>
    <row r="59" spans="1:4" ht="18.2" customHeight="1" x14ac:dyDescent="0.25">
      <c r="A59" s="18" t="s">
        <v>93</v>
      </c>
      <c r="B59" s="6" t="s">
        <v>94</v>
      </c>
      <c r="C59" s="19">
        <v>3792</v>
      </c>
      <c r="D59" s="13">
        <v>705</v>
      </c>
    </row>
    <row r="60" spans="1:4" ht="36.6" customHeight="1" x14ac:dyDescent="0.25">
      <c r="A60" s="21" t="s">
        <v>95</v>
      </c>
      <c r="B60" s="6" t="s">
        <v>96</v>
      </c>
      <c r="C60" s="19">
        <v>7253240</v>
      </c>
      <c r="D60" s="13">
        <v>6117522</v>
      </c>
    </row>
    <row r="61" spans="1:4" ht="18.2" customHeight="1" x14ac:dyDescent="0.25">
      <c r="A61" s="22" t="s">
        <v>97</v>
      </c>
      <c r="B61" s="6" t="s">
        <v>12</v>
      </c>
      <c r="C61" s="20" t="s">
        <v>12</v>
      </c>
      <c r="D61" s="15" t="s">
        <v>12</v>
      </c>
    </row>
    <row r="62" spans="1:4" ht="18.2" customHeight="1" x14ac:dyDescent="0.25">
      <c r="A62" s="18" t="s">
        <v>98</v>
      </c>
      <c r="B62" s="6" t="s">
        <v>99</v>
      </c>
      <c r="C62" s="19">
        <v>1186510</v>
      </c>
      <c r="D62" s="13">
        <v>0</v>
      </c>
    </row>
    <row r="63" spans="1:4" ht="18.2" customHeight="1" x14ac:dyDescent="0.25">
      <c r="A63" s="18" t="s">
        <v>100</v>
      </c>
      <c r="B63" s="6" t="s">
        <v>101</v>
      </c>
      <c r="C63" s="19">
        <v>0</v>
      </c>
      <c r="D63" s="13">
        <v>0</v>
      </c>
    </row>
    <row r="64" spans="1:4" ht="18.2" customHeight="1" x14ac:dyDescent="0.25">
      <c r="A64" s="18" t="s">
        <v>102</v>
      </c>
      <c r="B64" s="6" t="s">
        <v>103</v>
      </c>
      <c r="C64" s="19">
        <v>0</v>
      </c>
      <c r="D64" s="13">
        <v>0</v>
      </c>
    </row>
    <row r="65" spans="1:4" ht="18.2" customHeight="1" x14ac:dyDescent="0.25">
      <c r="A65" s="18" t="s">
        <v>104</v>
      </c>
      <c r="B65" s="6" t="s">
        <v>105</v>
      </c>
      <c r="C65" s="19">
        <v>0</v>
      </c>
      <c r="D65" s="13">
        <v>0</v>
      </c>
    </row>
    <row r="66" spans="1:4" ht="18.2" customHeight="1" x14ac:dyDescent="0.25">
      <c r="A66" s="18" t="s">
        <v>106</v>
      </c>
      <c r="B66" s="6" t="s">
        <v>107</v>
      </c>
      <c r="C66" s="19">
        <v>16036</v>
      </c>
      <c r="D66" s="13">
        <v>9525</v>
      </c>
    </row>
    <row r="67" spans="1:4" ht="18.2" customHeight="1" x14ac:dyDescent="0.25">
      <c r="A67" s="18" t="s">
        <v>108</v>
      </c>
      <c r="B67" s="6" t="s">
        <v>109</v>
      </c>
      <c r="C67" s="19">
        <v>0</v>
      </c>
      <c r="D67" s="13">
        <v>0</v>
      </c>
    </row>
    <row r="68" spans="1:4" ht="18.2" customHeight="1" x14ac:dyDescent="0.25">
      <c r="A68" s="18" t="s">
        <v>110</v>
      </c>
      <c r="B68" s="6" t="s">
        <v>111</v>
      </c>
      <c r="C68" s="19">
        <v>1783</v>
      </c>
      <c r="D68" s="13">
        <v>1828</v>
      </c>
    </row>
    <row r="69" spans="1:4" ht="18.2" customHeight="1" x14ac:dyDescent="0.25">
      <c r="A69" s="18" t="s">
        <v>112</v>
      </c>
      <c r="B69" s="6" t="s">
        <v>113</v>
      </c>
      <c r="C69" s="19">
        <v>2842</v>
      </c>
      <c r="D69" s="13">
        <v>4142</v>
      </c>
    </row>
    <row r="70" spans="1:4" ht="18.2" customHeight="1" x14ac:dyDescent="0.25">
      <c r="A70" s="23" t="s">
        <v>15</v>
      </c>
      <c r="B70" s="6" t="s">
        <v>12</v>
      </c>
      <c r="C70" s="24" t="s">
        <v>12</v>
      </c>
      <c r="D70" s="15" t="s">
        <v>12</v>
      </c>
    </row>
    <row r="71" spans="1:4" ht="18.2" customHeight="1" x14ac:dyDescent="0.25">
      <c r="A71" s="18" t="s">
        <v>114</v>
      </c>
      <c r="B71" s="6" t="s">
        <v>115</v>
      </c>
      <c r="C71" s="25">
        <v>0</v>
      </c>
      <c r="D71" s="26">
        <v>0</v>
      </c>
    </row>
    <row r="72" spans="1:4" ht="18.2" customHeight="1" x14ac:dyDescent="0.25">
      <c r="A72" s="27" t="s">
        <v>116</v>
      </c>
      <c r="B72" s="28" t="s">
        <v>117</v>
      </c>
      <c r="C72" s="25">
        <v>0</v>
      </c>
      <c r="D72" s="26">
        <v>0</v>
      </c>
    </row>
    <row r="73" spans="1:4" ht="18.2" customHeight="1" x14ac:dyDescent="0.25">
      <c r="A73" s="27" t="s">
        <v>118</v>
      </c>
      <c r="B73" s="28" t="s">
        <v>119</v>
      </c>
      <c r="C73" s="25">
        <v>0</v>
      </c>
      <c r="D73" s="26">
        <v>0</v>
      </c>
    </row>
    <row r="74" spans="1:4" ht="18.2" customHeight="1" x14ac:dyDescent="0.25">
      <c r="A74" s="27" t="s">
        <v>120</v>
      </c>
      <c r="B74" s="28" t="s">
        <v>121</v>
      </c>
      <c r="C74" s="25">
        <v>0</v>
      </c>
      <c r="D74" s="26">
        <v>0</v>
      </c>
    </row>
    <row r="75" spans="1:4" ht="18.2" customHeight="1" x14ac:dyDescent="0.25">
      <c r="A75" s="27" t="s">
        <v>122</v>
      </c>
      <c r="B75" s="28" t="s">
        <v>123</v>
      </c>
      <c r="C75" s="25">
        <v>0</v>
      </c>
      <c r="D75" s="26">
        <v>0</v>
      </c>
    </row>
    <row r="76" spans="1:4" ht="18.2" customHeight="1" x14ac:dyDescent="0.25">
      <c r="A76" s="27" t="s">
        <v>124</v>
      </c>
      <c r="B76" s="28" t="s">
        <v>125</v>
      </c>
      <c r="C76" s="25">
        <v>0</v>
      </c>
      <c r="D76" s="26">
        <v>0</v>
      </c>
    </row>
    <row r="77" spans="1:4" ht="18.2" customHeight="1" x14ac:dyDescent="0.25">
      <c r="A77" s="27" t="s">
        <v>126</v>
      </c>
      <c r="B77" s="28" t="s">
        <v>127</v>
      </c>
      <c r="C77" s="25">
        <v>52</v>
      </c>
      <c r="D77" s="26">
        <v>1141</v>
      </c>
    </row>
    <row r="78" spans="1:4" ht="18.2" customHeight="1" x14ac:dyDescent="0.25">
      <c r="A78" s="27" t="s">
        <v>128</v>
      </c>
      <c r="B78" s="28" t="s">
        <v>129</v>
      </c>
      <c r="C78" s="25">
        <v>929</v>
      </c>
      <c r="D78" s="26">
        <v>635</v>
      </c>
    </row>
    <row r="79" spans="1:4" ht="18.2" customHeight="1" x14ac:dyDescent="0.25">
      <c r="A79" s="27" t="s">
        <v>130</v>
      </c>
      <c r="B79" s="28" t="s">
        <v>131</v>
      </c>
      <c r="C79" s="25">
        <v>0</v>
      </c>
      <c r="D79" s="26">
        <v>0</v>
      </c>
    </row>
    <row r="80" spans="1:4" ht="18.2" customHeight="1" x14ac:dyDescent="0.25">
      <c r="A80" s="27" t="s">
        <v>132</v>
      </c>
      <c r="B80" s="28" t="s">
        <v>133</v>
      </c>
      <c r="C80" s="25">
        <v>1861</v>
      </c>
      <c r="D80" s="26">
        <v>2366</v>
      </c>
    </row>
    <row r="81" spans="1:4" ht="18.2" customHeight="1" x14ac:dyDescent="0.25">
      <c r="A81" s="27" t="s">
        <v>134</v>
      </c>
      <c r="B81" s="28" t="s">
        <v>135</v>
      </c>
      <c r="C81" s="25">
        <v>0</v>
      </c>
      <c r="D81" s="26">
        <v>0</v>
      </c>
    </row>
    <row r="82" spans="1:4" ht="18.2" customHeight="1" x14ac:dyDescent="0.25">
      <c r="A82" s="27" t="s">
        <v>77</v>
      </c>
      <c r="B82" s="28" t="s">
        <v>136</v>
      </c>
      <c r="C82" s="25">
        <v>0</v>
      </c>
      <c r="D82" s="26">
        <v>0</v>
      </c>
    </row>
    <row r="83" spans="1:4" ht="18.2" customHeight="1" x14ac:dyDescent="0.25">
      <c r="A83" s="27" t="s">
        <v>15</v>
      </c>
      <c r="B83" s="28" t="s">
        <v>12</v>
      </c>
      <c r="C83" s="29" t="s">
        <v>12</v>
      </c>
      <c r="D83" s="30" t="s">
        <v>12</v>
      </c>
    </row>
    <row r="84" spans="1:4" ht="18.2" customHeight="1" x14ac:dyDescent="0.25">
      <c r="A84" s="27" t="s">
        <v>137</v>
      </c>
      <c r="B84" s="28" t="s">
        <v>138</v>
      </c>
      <c r="C84" s="25">
        <v>0</v>
      </c>
      <c r="D84" s="26">
        <v>0</v>
      </c>
    </row>
    <row r="85" spans="1:4" ht="18.2" customHeight="1" x14ac:dyDescent="0.25">
      <c r="A85" s="27" t="s">
        <v>139</v>
      </c>
      <c r="B85" s="28" t="s">
        <v>140</v>
      </c>
      <c r="C85" s="25">
        <v>0</v>
      </c>
      <c r="D85" s="26">
        <v>0</v>
      </c>
    </row>
    <row r="86" spans="1:4" ht="18.2" customHeight="1" x14ac:dyDescent="0.25">
      <c r="A86" s="27" t="s">
        <v>141</v>
      </c>
      <c r="B86" s="28" t="s">
        <v>142</v>
      </c>
      <c r="C86" s="25">
        <v>0</v>
      </c>
      <c r="D86" s="26">
        <v>0</v>
      </c>
    </row>
    <row r="87" spans="1:4" ht="18.2" customHeight="1" x14ac:dyDescent="0.25">
      <c r="A87" s="27" t="s">
        <v>143</v>
      </c>
      <c r="B87" s="28" t="s">
        <v>144</v>
      </c>
      <c r="C87" s="25">
        <v>0</v>
      </c>
      <c r="D87" s="26">
        <v>0</v>
      </c>
    </row>
    <row r="88" spans="1:4" ht="18.2" customHeight="1" x14ac:dyDescent="0.25">
      <c r="A88" s="27" t="s">
        <v>145</v>
      </c>
      <c r="B88" s="28" t="s">
        <v>146</v>
      </c>
      <c r="C88" s="25">
        <v>2277</v>
      </c>
      <c r="D88" s="26">
        <v>2469</v>
      </c>
    </row>
    <row r="89" spans="1:4" ht="18.2" customHeight="1" x14ac:dyDescent="0.25">
      <c r="A89" s="27" t="s">
        <v>147</v>
      </c>
      <c r="B89" s="28" t="s">
        <v>148</v>
      </c>
      <c r="C89" s="25">
        <v>11657</v>
      </c>
      <c r="D89" s="26">
        <v>8658</v>
      </c>
    </row>
    <row r="90" spans="1:4" ht="18.2" customHeight="1" x14ac:dyDescent="0.25">
      <c r="A90" s="27" t="s">
        <v>149</v>
      </c>
      <c r="B90" s="28" t="s">
        <v>150</v>
      </c>
      <c r="C90" s="25">
        <v>569</v>
      </c>
      <c r="D90" s="26">
        <v>634</v>
      </c>
    </row>
    <row r="91" spans="1:4" ht="18.2" customHeight="1" x14ac:dyDescent="0.25">
      <c r="A91" s="27" t="s">
        <v>151</v>
      </c>
      <c r="B91" s="28" t="s">
        <v>152</v>
      </c>
      <c r="C91" s="25">
        <v>0</v>
      </c>
      <c r="D91" s="26">
        <v>0</v>
      </c>
    </row>
    <row r="92" spans="1:4" ht="18.2" customHeight="1" x14ac:dyDescent="0.25">
      <c r="A92" s="27" t="s">
        <v>153</v>
      </c>
      <c r="B92" s="28" t="s">
        <v>154</v>
      </c>
      <c r="C92" s="25">
        <v>0</v>
      </c>
      <c r="D92" s="26">
        <v>0</v>
      </c>
    </row>
    <row r="93" spans="1:4" ht="18.2" customHeight="1" x14ac:dyDescent="0.25">
      <c r="A93" s="27" t="s">
        <v>155</v>
      </c>
      <c r="B93" s="28" t="s">
        <v>156</v>
      </c>
      <c r="C93" s="25">
        <v>0</v>
      </c>
      <c r="D93" s="26">
        <v>8</v>
      </c>
    </row>
    <row r="94" spans="1:4" ht="19.7" customHeight="1" x14ac:dyDescent="0.25">
      <c r="A94" s="31" t="s">
        <v>157</v>
      </c>
      <c r="B94" s="28" t="s">
        <v>158</v>
      </c>
      <c r="C94" s="25">
        <v>1221674</v>
      </c>
      <c r="D94" s="26">
        <v>27264</v>
      </c>
    </row>
    <row r="95" spans="1:4" ht="18.2" customHeight="1" x14ac:dyDescent="0.25">
      <c r="A95" s="32" t="s">
        <v>159</v>
      </c>
      <c r="B95" s="28" t="s">
        <v>12</v>
      </c>
      <c r="C95" s="29" t="s">
        <v>12</v>
      </c>
      <c r="D95" s="30" t="s">
        <v>12</v>
      </c>
    </row>
    <row r="96" spans="1:4" ht="18.2" customHeight="1" x14ac:dyDescent="0.25">
      <c r="A96" s="33" t="s">
        <v>160</v>
      </c>
      <c r="B96" s="28" t="s">
        <v>161</v>
      </c>
      <c r="C96" s="25">
        <v>3000000</v>
      </c>
      <c r="D96" s="26">
        <v>3000000</v>
      </c>
    </row>
    <row r="97" spans="1:4" ht="18.2" customHeight="1" x14ac:dyDescent="0.25">
      <c r="A97" s="27" t="s">
        <v>15</v>
      </c>
      <c r="B97" s="28" t="s">
        <v>12</v>
      </c>
      <c r="C97" s="29" t="s">
        <v>12</v>
      </c>
      <c r="D97" s="30" t="s">
        <v>12</v>
      </c>
    </row>
    <row r="98" spans="1:4" ht="18.2" customHeight="1" x14ac:dyDescent="0.25">
      <c r="A98" s="27" t="s">
        <v>162</v>
      </c>
      <c r="B98" s="28" t="s">
        <v>163</v>
      </c>
      <c r="C98" s="25">
        <v>3000000</v>
      </c>
      <c r="D98" s="26">
        <v>3000000</v>
      </c>
    </row>
    <row r="99" spans="1:4" ht="18.2" customHeight="1" x14ac:dyDescent="0.25">
      <c r="A99" s="27" t="s">
        <v>164</v>
      </c>
      <c r="B99" s="28" t="s">
        <v>165</v>
      </c>
      <c r="C99" s="25">
        <v>0</v>
      </c>
      <c r="D99" s="26">
        <v>0</v>
      </c>
    </row>
    <row r="100" spans="1:4" ht="18.2" customHeight="1" x14ac:dyDescent="0.25">
      <c r="A100" s="27" t="s">
        <v>166</v>
      </c>
      <c r="B100" s="28" t="s">
        <v>167</v>
      </c>
      <c r="C100" s="25">
        <v>0</v>
      </c>
      <c r="D100" s="26">
        <v>0</v>
      </c>
    </row>
    <row r="101" spans="1:4" ht="18.2" customHeight="1" x14ac:dyDescent="0.25">
      <c r="A101" s="34" t="s">
        <v>168</v>
      </c>
      <c r="B101" s="28" t="s">
        <v>169</v>
      </c>
      <c r="C101" s="35">
        <v>0</v>
      </c>
      <c r="D101" s="26">
        <v>0</v>
      </c>
    </row>
    <row r="102" spans="1:4" ht="18.2" customHeight="1" x14ac:dyDescent="0.25">
      <c r="A102" s="27" t="s">
        <v>170</v>
      </c>
      <c r="B102" s="28" t="s">
        <v>171</v>
      </c>
      <c r="C102" s="36">
        <v>0</v>
      </c>
      <c r="D102" s="37">
        <v>0</v>
      </c>
    </row>
    <row r="103" spans="1:4" ht="21.95" customHeight="1" x14ac:dyDescent="0.25">
      <c r="A103" s="38" t="s">
        <v>172</v>
      </c>
      <c r="B103" s="39" t="s">
        <v>173</v>
      </c>
      <c r="C103" s="40">
        <v>68035</v>
      </c>
      <c r="D103" s="40">
        <v>53364</v>
      </c>
    </row>
    <row r="104" spans="1:4" ht="18.2" customHeight="1" x14ac:dyDescent="0.25">
      <c r="A104" s="38" t="s">
        <v>174</v>
      </c>
      <c r="B104" s="41" t="s">
        <v>175</v>
      </c>
      <c r="C104" s="40">
        <v>35314</v>
      </c>
      <c r="D104" s="40">
        <v>16067</v>
      </c>
    </row>
    <row r="105" spans="1:4" ht="22.7" customHeight="1" x14ac:dyDescent="0.25">
      <c r="A105" s="38" t="s">
        <v>176</v>
      </c>
      <c r="B105" s="41" t="s">
        <v>177</v>
      </c>
      <c r="C105" s="40">
        <v>21120</v>
      </c>
      <c r="D105" s="40">
        <v>21120</v>
      </c>
    </row>
    <row r="106" spans="1:4" ht="18.2" customHeight="1" x14ac:dyDescent="0.25">
      <c r="A106" s="38" t="s">
        <v>178</v>
      </c>
      <c r="B106" s="41" t="s">
        <v>179</v>
      </c>
      <c r="C106" s="40">
        <v>0</v>
      </c>
      <c r="D106" s="40">
        <v>0</v>
      </c>
    </row>
    <row r="107" spans="1:4" ht="18.2" customHeight="1" x14ac:dyDescent="0.25">
      <c r="A107" s="38" t="s">
        <v>180</v>
      </c>
      <c r="B107" s="41" t="s">
        <v>181</v>
      </c>
      <c r="C107" s="40">
        <v>2907097</v>
      </c>
      <c r="D107" s="40">
        <v>2999707</v>
      </c>
    </row>
    <row r="108" spans="1:4" ht="18.2" customHeight="1" x14ac:dyDescent="0.25">
      <c r="A108" s="38" t="s">
        <v>15</v>
      </c>
      <c r="B108" s="41" t="s">
        <v>12</v>
      </c>
      <c r="C108" s="42" t="s">
        <v>12</v>
      </c>
      <c r="D108" s="42" t="s">
        <v>12</v>
      </c>
    </row>
    <row r="109" spans="1:4" ht="18.2" customHeight="1" x14ac:dyDescent="0.25">
      <c r="A109" s="38" t="s">
        <v>182</v>
      </c>
      <c r="B109" s="41" t="s">
        <v>183</v>
      </c>
      <c r="C109" s="40">
        <v>2999707</v>
      </c>
      <c r="D109" s="40">
        <v>2666024</v>
      </c>
    </row>
    <row r="110" spans="1:4" ht="18.2" customHeight="1" x14ac:dyDescent="0.25">
      <c r="A110" s="38" t="s">
        <v>184</v>
      </c>
      <c r="B110" s="41" t="s">
        <v>185</v>
      </c>
      <c r="C110" s="40">
        <v>-92610</v>
      </c>
      <c r="D110" s="40">
        <v>333683</v>
      </c>
    </row>
    <row r="111" spans="1:4" ht="18.2" customHeight="1" x14ac:dyDescent="0.25">
      <c r="A111" s="43" t="s">
        <v>186</v>
      </c>
      <c r="B111" s="41" t="s">
        <v>187</v>
      </c>
      <c r="C111" s="40">
        <v>6031566</v>
      </c>
      <c r="D111" s="40">
        <v>6090258</v>
      </c>
    </row>
    <row r="112" spans="1:4" ht="18.2" customHeight="1" x14ac:dyDescent="0.25">
      <c r="A112" s="44" t="s">
        <v>188</v>
      </c>
      <c r="B112" s="41" t="s">
        <v>189</v>
      </c>
      <c r="C112" s="40">
        <v>7253240</v>
      </c>
      <c r="D112" s="40">
        <v>6117522</v>
      </c>
    </row>
    <row r="113" spans="1:4" ht="20.45" customHeight="1" x14ac:dyDescent="0.25"/>
    <row r="114" spans="1:4" ht="14.45" customHeight="1" x14ac:dyDescent="0.25">
      <c r="A114" s="2" t="s">
        <v>190</v>
      </c>
    </row>
    <row r="115" spans="1:4" ht="10.7" customHeight="1" x14ac:dyDescent="0.25"/>
    <row r="116" spans="1:4" ht="14.45" customHeight="1" x14ac:dyDescent="0.25">
      <c r="A116" s="171" t="s">
        <v>191</v>
      </c>
      <c r="B116" s="172"/>
      <c r="C116" s="172"/>
      <c r="D116" s="173"/>
    </row>
    <row r="117" spans="1:4" ht="18" customHeight="1" x14ac:dyDescent="0.25"/>
    <row r="118" spans="1:4" ht="14.45" customHeight="1" x14ac:dyDescent="0.25">
      <c r="A118" s="2" t="s">
        <v>192</v>
      </c>
      <c r="B118" s="171" t="s">
        <v>193</v>
      </c>
      <c r="C118" s="172"/>
      <c r="D118" s="173"/>
    </row>
    <row r="119" spans="1:4" ht="15.95" customHeight="1" x14ac:dyDescent="0.25"/>
    <row r="120" spans="1:4" ht="14.45" customHeight="1" x14ac:dyDescent="0.25">
      <c r="A120" s="2" t="s">
        <v>194</v>
      </c>
      <c r="B120" s="171" t="s">
        <v>195</v>
      </c>
      <c r="C120" s="173"/>
    </row>
    <row r="121" spans="1:4" ht="12.95" customHeight="1" x14ac:dyDescent="0.25"/>
    <row r="122" spans="1:4" ht="14.45" customHeight="1" x14ac:dyDescent="0.25">
      <c r="A122" s="2" t="s">
        <v>196</v>
      </c>
      <c r="B122" s="167" t="s">
        <v>197</v>
      </c>
      <c r="C122" s="168"/>
    </row>
    <row r="123" spans="1:4" ht="12.95" customHeight="1" x14ac:dyDescent="0.25"/>
    <row r="124" spans="1:4" ht="14.45" customHeight="1" x14ac:dyDescent="0.25">
      <c r="A124" s="2" t="s">
        <v>198</v>
      </c>
      <c r="B124" s="171" t="s">
        <v>199</v>
      </c>
      <c r="C124" s="173"/>
    </row>
    <row r="125" spans="1:4" ht="12.2" customHeight="1" x14ac:dyDescent="0.25"/>
    <row r="126" spans="1:4" ht="14.45" customHeight="1" x14ac:dyDescent="0.25">
      <c r="A126" s="2" t="s">
        <v>200</v>
      </c>
      <c r="B126" s="167" t="s">
        <v>201</v>
      </c>
      <c r="C126" s="168"/>
    </row>
    <row r="127" spans="1:4" ht="12.2" customHeight="1" x14ac:dyDescent="0.25"/>
    <row r="128" spans="1:4" ht="14.45" customHeight="1" x14ac:dyDescent="0.25">
      <c r="A128" s="2" t="s">
        <v>202</v>
      </c>
      <c r="B128" s="167" t="s">
        <v>201</v>
      </c>
      <c r="C128" s="168"/>
    </row>
    <row r="129" spans="1:3" ht="11.45" customHeight="1" x14ac:dyDescent="0.25"/>
    <row r="130" spans="1:3" ht="14.45" customHeight="1" x14ac:dyDescent="0.25">
      <c r="A130" s="2" t="s">
        <v>203</v>
      </c>
      <c r="B130" s="167" t="s">
        <v>204</v>
      </c>
      <c r="C130" s="168"/>
    </row>
    <row r="131" spans="1:3" ht="13.7" customHeight="1" x14ac:dyDescent="0.25"/>
    <row r="132" spans="1:3" ht="14.45" customHeight="1" x14ac:dyDescent="0.25">
      <c r="A132" s="2" t="s">
        <v>205</v>
      </c>
      <c r="B132" s="167" t="s">
        <v>206</v>
      </c>
      <c r="C132" s="168"/>
    </row>
    <row r="133" spans="1:3" ht="18.2" customHeight="1" x14ac:dyDescent="0.25"/>
  </sheetData>
  <mergeCells count="11">
    <mergeCell ref="B124:C124"/>
    <mergeCell ref="B126:C126"/>
    <mergeCell ref="B128:C128"/>
    <mergeCell ref="B130:C130"/>
    <mergeCell ref="B132:C132"/>
    <mergeCell ref="B122:C122"/>
    <mergeCell ref="A1:D1"/>
    <mergeCell ref="A3:C3"/>
    <mergeCell ref="A116:D116"/>
    <mergeCell ref="B118:D118"/>
    <mergeCell ref="B120:C1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7"/>
  <sheetViews>
    <sheetView topLeftCell="A100" workbookViewId="0">
      <selection activeCell="L39" sqref="L39"/>
    </sheetView>
  </sheetViews>
  <sheetFormatPr defaultRowHeight="15" x14ac:dyDescent="0.25"/>
  <cols>
    <col min="1" max="1" width="50.7109375" style="1" customWidth="1"/>
    <col min="2" max="2" width="10.7109375" style="1" customWidth="1"/>
    <col min="3" max="6" width="17" style="1" customWidth="1"/>
    <col min="7" max="256" width="9.140625" style="1"/>
    <col min="257" max="257" width="50.7109375" style="1" customWidth="1"/>
    <col min="258" max="258" width="10.7109375" style="1" customWidth="1"/>
    <col min="259" max="262" width="17" style="1" customWidth="1"/>
    <col min="263" max="512" width="9.140625" style="1"/>
    <col min="513" max="513" width="50.7109375" style="1" customWidth="1"/>
    <col min="514" max="514" width="10.7109375" style="1" customWidth="1"/>
    <col min="515" max="518" width="17" style="1" customWidth="1"/>
    <col min="519" max="768" width="9.140625" style="1"/>
    <col min="769" max="769" width="50.7109375" style="1" customWidth="1"/>
    <col min="770" max="770" width="10.7109375" style="1" customWidth="1"/>
    <col min="771" max="774" width="17" style="1" customWidth="1"/>
    <col min="775" max="1024" width="9.140625" style="1"/>
    <col min="1025" max="1025" width="50.7109375" style="1" customWidth="1"/>
    <col min="1026" max="1026" width="10.7109375" style="1" customWidth="1"/>
    <col min="1027" max="1030" width="17" style="1" customWidth="1"/>
    <col min="1031" max="1280" width="9.140625" style="1"/>
    <col min="1281" max="1281" width="50.7109375" style="1" customWidth="1"/>
    <col min="1282" max="1282" width="10.7109375" style="1" customWidth="1"/>
    <col min="1283" max="1286" width="17" style="1" customWidth="1"/>
    <col min="1287" max="1536" width="9.140625" style="1"/>
    <col min="1537" max="1537" width="50.7109375" style="1" customWidth="1"/>
    <col min="1538" max="1538" width="10.7109375" style="1" customWidth="1"/>
    <col min="1539" max="1542" width="17" style="1" customWidth="1"/>
    <col min="1543" max="1792" width="9.140625" style="1"/>
    <col min="1793" max="1793" width="50.7109375" style="1" customWidth="1"/>
    <col min="1794" max="1794" width="10.7109375" style="1" customWidth="1"/>
    <col min="1795" max="1798" width="17" style="1" customWidth="1"/>
    <col min="1799" max="2048" width="9.140625" style="1"/>
    <col min="2049" max="2049" width="50.7109375" style="1" customWidth="1"/>
    <col min="2050" max="2050" width="10.7109375" style="1" customWidth="1"/>
    <col min="2051" max="2054" width="17" style="1" customWidth="1"/>
    <col min="2055" max="2304" width="9.140625" style="1"/>
    <col min="2305" max="2305" width="50.7109375" style="1" customWidth="1"/>
    <col min="2306" max="2306" width="10.7109375" style="1" customWidth="1"/>
    <col min="2307" max="2310" width="17" style="1" customWidth="1"/>
    <col min="2311" max="2560" width="9.140625" style="1"/>
    <col min="2561" max="2561" width="50.7109375" style="1" customWidth="1"/>
    <col min="2562" max="2562" width="10.7109375" style="1" customWidth="1"/>
    <col min="2563" max="2566" width="17" style="1" customWidth="1"/>
    <col min="2567" max="2816" width="9.140625" style="1"/>
    <col min="2817" max="2817" width="50.7109375" style="1" customWidth="1"/>
    <col min="2818" max="2818" width="10.7109375" style="1" customWidth="1"/>
    <col min="2819" max="2822" width="17" style="1" customWidth="1"/>
    <col min="2823" max="3072" width="9.140625" style="1"/>
    <col min="3073" max="3073" width="50.7109375" style="1" customWidth="1"/>
    <col min="3074" max="3074" width="10.7109375" style="1" customWidth="1"/>
    <col min="3075" max="3078" width="17" style="1" customWidth="1"/>
    <col min="3079" max="3328" width="9.140625" style="1"/>
    <col min="3329" max="3329" width="50.7109375" style="1" customWidth="1"/>
    <col min="3330" max="3330" width="10.7109375" style="1" customWidth="1"/>
    <col min="3331" max="3334" width="17" style="1" customWidth="1"/>
    <col min="3335" max="3584" width="9.140625" style="1"/>
    <col min="3585" max="3585" width="50.7109375" style="1" customWidth="1"/>
    <col min="3586" max="3586" width="10.7109375" style="1" customWidth="1"/>
    <col min="3587" max="3590" width="17" style="1" customWidth="1"/>
    <col min="3591" max="3840" width="9.140625" style="1"/>
    <col min="3841" max="3841" width="50.7109375" style="1" customWidth="1"/>
    <col min="3842" max="3842" width="10.7109375" style="1" customWidth="1"/>
    <col min="3843" max="3846" width="17" style="1" customWidth="1"/>
    <col min="3847" max="4096" width="9.140625" style="1"/>
    <col min="4097" max="4097" width="50.7109375" style="1" customWidth="1"/>
    <col min="4098" max="4098" width="10.7109375" style="1" customWidth="1"/>
    <col min="4099" max="4102" width="17" style="1" customWidth="1"/>
    <col min="4103" max="4352" width="9.140625" style="1"/>
    <col min="4353" max="4353" width="50.7109375" style="1" customWidth="1"/>
    <col min="4354" max="4354" width="10.7109375" style="1" customWidth="1"/>
    <col min="4355" max="4358" width="17" style="1" customWidth="1"/>
    <col min="4359" max="4608" width="9.140625" style="1"/>
    <col min="4609" max="4609" width="50.7109375" style="1" customWidth="1"/>
    <col min="4610" max="4610" width="10.7109375" style="1" customWidth="1"/>
    <col min="4611" max="4614" width="17" style="1" customWidth="1"/>
    <col min="4615" max="4864" width="9.140625" style="1"/>
    <col min="4865" max="4865" width="50.7109375" style="1" customWidth="1"/>
    <col min="4866" max="4866" width="10.7109375" style="1" customWidth="1"/>
    <col min="4867" max="4870" width="17" style="1" customWidth="1"/>
    <col min="4871" max="5120" width="9.140625" style="1"/>
    <col min="5121" max="5121" width="50.7109375" style="1" customWidth="1"/>
    <col min="5122" max="5122" width="10.7109375" style="1" customWidth="1"/>
    <col min="5123" max="5126" width="17" style="1" customWidth="1"/>
    <col min="5127" max="5376" width="9.140625" style="1"/>
    <col min="5377" max="5377" width="50.7109375" style="1" customWidth="1"/>
    <col min="5378" max="5378" width="10.7109375" style="1" customWidth="1"/>
    <col min="5379" max="5382" width="17" style="1" customWidth="1"/>
    <col min="5383" max="5632" width="9.140625" style="1"/>
    <col min="5633" max="5633" width="50.7109375" style="1" customWidth="1"/>
    <col min="5634" max="5634" width="10.7109375" style="1" customWidth="1"/>
    <col min="5635" max="5638" width="17" style="1" customWidth="1"/>
    <col min="5639" max="5888" width="9.140625" style="1"/>
    <col min="5889" max="5889" width="50.7109375" style="1" customWidth="1"/>
    <col min="5890" max="5890" width="10.7109375" style="1" customWidth="1"/>
    <col min="5891" max="5894" width="17" style="1" customWidth="1"/>
    <col min="5895" max="6144" width="9.140625" style="1"/>
    <col min="6145" max="6145" width="50.7109375" style="1" customWidth="1"/>
    <col min="6146" max="6146" width="10.7109375" style="1" customWidth="1"/>
    <col min="6147" max="6150" width="17" style="1" customWidth="1"/>
    <col min="6151" max="6400" width="9.140625" style="1"/>
    <col min="6401" max="6401" width="50.7109375" style="1" customWidth="1"/>
    <col min="6402" max="6402" width="10.7109375" style="1" customWidth="1"/>
    <col min="6403" max="6406" width="17" style="1" customWidth="1"/>
    <col min="6407" max="6656" width="9.140625" style="1"/>
    <col min="6657" max="6657" width="50.7109375" style="1" customWidth="1"/>
    <col min="6658" max="6658" width="10.7109375" style="1" customWidth="1"/>
    <col min="6659" max="6662" width="17" style="1" customWidth="1"/>
    <col min="6663" max="6912" width="9.140625" style="1"/>
    <col min="6913" max="6913" width="50.7109375" style="1" customWidth="1"/>
    <col min="6914" max="6914" width="10.7109375" style="1" customWidth="1"/>
    <col min="6915" max="6918" width="17" style="1" customWidth="1"/>
    <col min="6919" max="7168" width="9.140625" style="1"/>
    <col min="7169" max="7169" width="50.7109375" style="1" customWidth="1"/>
    <col min="7170" max="7170" width="10.7109375" style="1" customWidth="1"/>
    <col min="7171" max="7174" width="17" style="1" customWidth="1"/>
    <col min="7175" max="7424" width="9.140625" style="1"/>
    <col min="7425" max="7425" width="50.7109375" style="1" customWidth="1"/>
    <col min="7426" max="7426" width="10.7109375" style="1" customWidth="1"/>
    <col min="7427" max="7430" width="17" style="1" customWidth="1"/>
    <col min="7431" max="7680" width="9.140625" style="1"/>
    <col min="7681" max="7681" width="50.7109375" style="1" customWidth="1"/>
    <col min="7682" max="7682" width="10.7109375" style="1" customWidth="1"/>
    <col min="7683" max="7686" width="17" style="1" customWidth="1"/>
    <col min="7687" max="7936" width="9.140625" style="1"/>
    <col min="7937" max="7937" width="50.7109375" style="1" customWidth="1"/>
    <col min="7938" max="7938" width="10.7109375" style="1" customWidth="1"/>
    <col min="7939" max="7942" width="17" style="1" customWidth="1"/>
    <col min="7943" max="8192" width="9.140625" style="1"/>
    <col min="8193" max="8193" width="50.7109375" style="1" customWidth="1"/>
    <col min="8194" max="8194" width="10.7109375" style="1" customWidth="1"/>
    <col min="8195" max="8198" width="17" style="1" customWidth="1"/>
    <col min="8199" max="8448" width="9.140625" style="1"/>
    <col min="8449" max="8449" width="50.7109375" style="1" customWidth="1"/>
    <col min="8450" max="8450" width="10.7109375" style="1" customWidth="1"/>
    <col min="8451" max="8454" width="17" style="1" customWidth="1"/>
    <col min="8455" max="8704" width="9.140625" style="1"/>
    <col min="8705" max="8705" width="50.7109375" style="1" customWidth="1"/>
    <col min="8706" max="8706" width="10.7109375" style="1" customWidth="1"/>
    <col min="8707" max="8710" width="17" style="1" customWidth="1"/>
    <col min="8711" max="8960" width="9.140625" style="1"/>
    <col min="8961" max="8961" width="50.7109375" style="1" customWidth="1"/>
    <col min="8962" max="8962" width="10.7109375" style="1" customWidth="1"/>
    <col min="8963" max="8966" width="17" style="1" customWidth="1"/>
    <col min="8967" max="9216" width="9.140625" style="1"/>
    <col min="9217" max="9217" width="50.7109375" style="1" customWidth="1"/>
    <col min="9218" max="9218" width="10.7109375" style="1" customWidth="1"/>
    <col min="9219" max="9222" width="17" style="1" customWidth="1"/>
    <col min="9223" max="9472" width="9.140625" style="1"/>
    <col min="9473" max="9473" width="50.7109375" style="1" customWidth="1"/>
    <col min="9474" max="9474" width="10.7109375" style="1" customWidth="1"/>
    <col min="9475" max="9478" width="17" style="1" customWidth="1"/>
    <col min="9479" max="9728" width="9.140625" style="1"/>
    <col min="9729" max="9729" width="50.7109375" style="1" customWidth="1"/>
    <col min="9730" max="9730" width="10.7109375" style="1" customWidth="1"/>
    <col min="9731" max="9734" width="17" style="1" customWidth="1"/>
    <col min="9735" max="9984" width="9.140625" style="1"/>
    <col min="9985" max="9985" width="50.7109375" style="1" customWidth="1"/>
    <col min="9986" max="9986" width="10.7109375" style="1" customWidth="1"/>
    <col min="9987" max="9990" width="17" style="1" customWidth="1"/>
    <col min="9991" max="10240" width="9.140625" style="1"/>
    <col min="10241" max="10241" width="50.7109375" style="1" customWidth="1"/>
    <col min="10242" max="10242" width="10.7109375" style="1" customWidth="1"/>
    <col min="10243" max="10246" width="17" style="1" customWidth="1"/>
    <col min="10247" max="10496" width="9.140625" style="1"/>
    <col min="10497" max="10497" width="50.7109375" style="1" customWidth="1"/>
    <col min="10498" max="10498" width="10.7109375" style="1" customWidth="1"/>
    <col min="10499" max="10502" width="17" style="1" customWidth="1"/>
    <col min="10503" max="10752" width="9.140625" style="1"/>
    <col min="10753" max="10753" width="50.7109375" style="1" customWidth="1"/>
    <col min="10754" max="10754" width="10.7109375" style="1" customWidth="1"/>
    <col min="10755" max="10758" width="17" style="1" customWidth="1"/>
    <col min="10759" max="11008" width="9.140625" style="1"/>
    <col min="11009" max="11009" width="50.7109375" style="1" customWidth="1"/>
    <col min="11010" max="11010" width="10.7109375" style="1" customWidth="1"/>
    <col min="11011" max="11014" width="17" style="1" customWidth="1"/>
    <col min="11015" max="11264" width="9.140625" style="1"/>
    <col min="11265" max="11265" width="50.7109375" style="1" customWidth="1"/>
    <col min="11266" max="11266" width="10.7109375" style="1" customWidth="1"/>
    <col min="11267" max="11270" width="17" style="1" customWidth="1"/>
    <col min="11271" max="11520" width="9.140625" style="1"/>
    <col min="11521" max="11521" width="50.7109375" style="1" customWidth="1"/>
    <col min="11522" max="11522" width="10.7109375" style="1" customWidth="1"/>
    <col min="11523" max="11526" width="17" style="1" customWidth="1"/>
    <col min="11527" max="11776" width="9.140625" style="1"/>
    <col min="11777" max="11777" width="50.7109375" style="1" customWidth="1"/>
    <col min="11778" max="11778" width="10.7109375" style="1" customWidth="1"/>
    <col min="11779" max="11782" width="17" style="1" customWidth="1"/>
    <col min="11783" max="12032" width="9.140625" style="1"/>
    <col min="12033" max="12033" width="50.7109375" style="1" customWidth="1"/>
    <col min="12034" max="12034" width="10.7109375" style="1" customWidth="1"/>
    <col min="12035" max="12038" width="17" style="1" customWidth="1"/>
    <col min="12039" max="12288" width="9.140625" style="1"/>
    <col min="12289" max="12289" width="50.7109375" style="1" customWidth="1"/>
    <col min="12290" max="12290" width="10.7109375" style="1" customWidth="1"/>
    <col min="12291" max="12294" width="17" style="1" customWidth="1"/>
    <col min="12295" max="12544" width="9.140625" style="1"/>
    <col min="12545" max="12545" width="50.7109375" style="1" customWidth="1"/>
    <col min="12546" max="12546" width="10.7109375" style="1" customWidth="1"/>
    <col min="12547" max="12550" width="17" style="1" customWidth="1"/>
    <col min="12551" max="12800" width="9.140625" style="1"/>
    <col min="12801" max="12801" width="50.7109375" style="1" customWidth="1"/>
    <col min="12802" max="12802" width="10.7109375" style="1" customWidth="1"/>
    <col min="12803" max="12806" width="17" style="1" customWidth="1"/>
    <col min="12807" max="13056" width="9.140625" style="1"/>
    <col min="13057" max="13057" width="50.7109375" style="1" customWidth="1"/>
    <col min="13058" max="13058" width="10.7109375" style="1" customWidth="1"/>
    <col min="13059" max="13062" width="17" style="1" customWidth="1"/>
    <col min="13063" max="13312" width="9.140625" style="1"/>
    <col min="13313" max="13313" width="50.7109375" style="1" customWidth="1"/>
    <col min="13314" max="13314" width="10.7109375" style="1" customWidth="1"/>
    <col min="13315" max="13318" width="17" style="1" customWidth="1"/>
    <col min="13319" max="13568" width="9.140625" style="1"/>
    <col min="13569" max="13569" width="50.7109375" style="1" customWidth="1"/>
    <col min="13570" max="13570" width="10.7109375" style="1" customWidth="1"/>
    <col min="13571" max="13574" width="17" style="1" customWidth="1"/>
    <col min="13575" max="13824" width="9.140625" style="1"/>
    <col min="13825" max="13825" width="50.7109375" style="1" customWidth="1"/>
    <col min="13826" max="13826" width="10.7109375" style="1" customWidth="1"/>
    <col min="13827" max="13830" width="17" style="1" customWidth="1"/>
    <col min="13831" max="14080" width="9.140625" style="1"/>
    <col min="14081" max="14081" width="50.7109375" style="1" customWidth="1"/>
    <col min="14082" max="14082" width="10.7109375" style="1" customWidth="1"/>
    <col min="14083" max="14086" width="17" style="1" customWidth="1"/>
    <col min="14087" max="14336" width="9.140625" style="1"/>
    <col min="14337" max="14337" width="50.7109375" style="1" customWidth="1"/>
    <col min="14338" max="14338" width="10.7109375" style="1" customWidth="1"/>
    <col min="14339" max="14342" width="17" style="1" customWidth="1"/>
    <col min="14343" max="14592" width="9.140625" style="1"/>
    <col min="14593" max="14593" width="50.7109375" style="1" customWidth="1"/>
    <col min="14594" max="14594" width="10.7109375" style="1" customWidth="1"/>
    <col min="14595" max="14598" width="17" style="1" customWidth="1"/>
    <col min="14599" max="14848" width="9.140625" style="1"/>
    <col min="14849" max="14849" width="50.7109375" style="1" customWidth="1"/>
    <col min="14850" max="14850" width="10.7109375" style="1" customWidth="1"/>
    <col min="14851" max="14854" width="17" style="1" customWidth="1"/>
    <col min="14855" max="15104" width="9.140625" style="1"/>
    <col min="15105" max="15105" width="50.7109375" style="1" customWidth="1"/>
    <col min="15106" max="15106" width="10.7109375" style="1" customWidth="1"/>
    <col min="15107" max="15110" width="17" style="1" customWidth="1"/>
    <col min="15111" max="15360" width="9.140625" style="1"/>
    <col min="15361" max="15361" width="50.7109375" style="1" customWidth="1"/>
    <col min="15362" max="15362" width="10.7109375" style="1" customWidth="1"/>
    <col min="15363" max="15366" width="17" style="1" customWidth="1"/>
    <col min="15367" max="15616" width="9.140625" style="1"/>
    <col min="15617" max="15617" width="50.7109375" style="1" customWidth="1"/>
    <col min="15618" max="15618" width="10.7109375" style="1" customWidth="1"/>
    <col min="15619" max="15622" width="17" style="1" customWidth="1"/>
    <col min="15623" max="15872" width="9.140625" style="1"/>
    <col min="15873" max="15873" width="50.7109375" style="1" customWidth="1"/>
    <col min="15874" max="15874" width="10.7109375" style="1" customWidth="1"/>
    <col min="15875" max="15878" width="17" style="1" customWidth="1"/>
    <col min="15879" max="16128" width="9.140625" style="1"/>
    <col min="16129" max="16129" width="50.7109375" style="1" customWidth="1"/>
    <col min="16130" max="16130" width="10.7109375" style="1" customWidth="1"/>
    <col min="16131" max="16134" width="17" style="1" customWidth="1"/>
    <col min="16135" max="16384" width="9.140625" style="1"/>
  </cols>
  <sheetData>
    <row r="1" spans="1:6" ht="11.45" customHeight="1" x14ac:dyDescent="0.25">
      <c r="A1" s="174" t="s">
        <v>207</v>
      </c>
      <c r="B1" s="168"/>
      <c r="C1" s="168"/>
      <c r="D1" s="168"/>
      <c r="E1" s="168"/>
      <c r="F1" s="168"/>
    </row>
    <row r="2" spans="1:6" ht="41.85" customHeight="1" x14ac:dyDescent="0.25"/>
    <row r="3" spans="1:6" ht="15.2" customHeight="1" x14ac:dyDescent="0.25">
      <c r="A3" s="170" t="s">
        <v>1</v>
      </c>
      <c r="B3" s="170"/>
      <c r="C3" s="170"/>
      <c r="D3" s="170"/>
      <c r="E3" s="170"/>
    </row>
    <row r="4" spans="1:6" ht="31.35" customHeight="1" x14ac:dyDescent="0.25"/>
    <row r="5" spans="1:6" ht="14.45" customHeight="1" x14ac:dyDescent="0.25">
      <c r="F5" s="2" t="s">
        <v>2</v>
      </c>
    </row>
    <row r="6" spans="1:6" ht="48.75" customHeight="1" x14ac:dyDescent="0.25">
      <c r="A6" s="45" t="s">
        <v>208</v>
      </c>
      <c r="B6" s="45" t="s">
        <v>4</v>
      </c>
      <c r="C6" s="46" t="s">
        <v>209</v>
      </c>
      <c r="D6" s="45" t="s">
        <v>210</v>
      </c>
      <c r="E6" s="46" t="s">
        <v>211</v>
      </c>
      <c r="F6" s="45" t="s">
        <v>212</v>
      </c>
    </row>
    <row r="7" spans="1:6" ht="14.45" customHeight="1" x14ac:dyDescent="0.25">
      <c r="A7" s="47" t="s">
        <v>7</v>
      </c>
      <c r="B7" s="45" t="s">
        <v>8</v>
      </c>
      <c r="C7" s="46" t="s">
        <v>9</v>
      </c>
      <c r="D7" s="45" t="s">
        <v>10</v>
      </c>
      <c r="E7" s="46" t="s">
        <v>27</v>
      </c>
      <c r="F7" s="45" t="s">
        <v>30</v>
      </c>
    </row>
    <row r="8" spans="1:6" ht="18.2" customHeight="1" x14ac:dyDescent="0.25">
      <c r="A8" s="48" t="s">
        <v>213</v>
      </c>
      <c r="B8" s="49" t="s">
        <v>14</v>
      </c>
      <c r="C8" s="50">
        <v>81611</v>
      </c>
      <c r="D8" s="51">
        <v>421881</v>
      </c>
      <c r="E8" s="50">
        <v>56183</v>
      </c>
      <c r="F8" s="51">
        <v>248220</v>
      </c>
    </row>
    <row r="9" spans="1:6" ht="18.2" customHeight="1" x14ac:dyDescent="0.25">
      <c r="A9" s="52" t="s">
        <v>214</v>
      </c>
      <c r="B9" s="49" t="s">
        <v>12</v>
      </c>
      <c r="C9" s="53" t="s">
        <v>12</v>
      </c>
      <c r="D9" s="54" t="s">
        <v>12</v>
      </c>
      <c r="E9" s="53" t="s">
        <v>12</v>
      </c>
      <c r="F9" s="54" t="s">
        <v>12</v>
      </c>
    </row>
    <row r="10" spans="1:6" ht="18.2" customHeight="1" x14ac:dyDescent="0.25">
      <c r="A10" s="55" t="s">
        <v>215</v>
      </c>
      <c r="B10" s="49" t="s">
        <v>17</v>
      </c>
      <c r="C10" s="50">
        <v>0</v>
      </c>
      <c r="D10" s="51">
        <v>0</v>
      </c>
      <c r="E10" s="50">
        <v>0</v>
      </c>
      <c r="F10" s="51">
        <v>1</v>
      </c>
    </row>
    <row r="11" spans="1:6" ht="18.2" customHeight="1" x14ac:dyDescent="0.25">
      <c r="A11" s="55" t="s">
        <v>216</v>
      </c>
      <c r="B11" s="49" t="s">
        <v>19</v>
      </c>
      <c r="C11" s="50">
        <v>1</v>
      </c>
      <c r="D11" s="51">
        <v>424</v>
      </c>
      <c r="E11" s="50">
        <v>0</v>
      </c>
      <c r="F11" s="51">
        <v>30945</v>
      </c>
    </row>
    <row r="12" spans="1:6" ht="18.2" customHeight="1" x14ac:dyDescent="0.25">
      <c r="A12" s="55" t="s">
        <v>217</v>
      </c>
      <c r="B12" s="49" t="s">
        <v>218</v>
      </c>
      <c r="C12" s="50">
        <v>80720</v>
      </c>
      <c r="D12" s="51">
        <v>402479</v>
      </c>
      <c r="E12" s="50">
        <v>34525</v>
      </c>
      <c r="F12" s="51">
        <v>151188</v>
      </c>
    </row>
    <row r="13" spans="1:6" ht="18.2" customHeight="1" x14ac:dyDescent="0.25">
      <c r="A13" s="52" t="s">
        <v>214</v>
      </c>
      <c r="B13" s="49" t="s">
        <v>12</v>
      </c>
      <c r="C13" s="53" t="s">
        <v>12</v>
      </c>
      <c r="D13" s="54" t="s">
        <v>12</v>
      </c>
      <c r="E13" s="53" t="s">
        <v>12</v>
      </c>
      <c r="F13" s="54" t="s">
        <v>12</v>
      </c>
    </row>
    <row r="14" spans="1:6" ht="21.95" customHeight="1" x14ac:dyDescent="0.25">
      <c r="A14" s="55" t="s">
        <v>219</v>
      </c>
      <c r="B14" s="49" t="s">
        <v>220</v>
      </c>
      <c r="C14" s="50">
        <v>1491</v>
      </c>
      <c r="D14" s="51">
        <v>135680</v>
      </c>
      <c r="E14" s="50">
        <v>5127</v>
      </c>
      <c r="F14" s="51">
        <v>29873</v>
      </c>
    </row>
    <row r="15" spans="1:6" ht="18.2" customHeight="1" x14ac:dyDescent="0.25">
      <c r="A15" s="52" t="s">
        <v>214</v>
      </c>
      <c r="B15" s="49" t="s">
        <v>12</v>
      </c>
      <c r="C15" s="53" t="s">
        <v>12</v>
      </c>
      <c r="D15" s="54" t="s">
        <v>12</v>
      </c>
      <c r="E15" s="53" t="s">
        <v>12</v>
      </c>
      <c r="F15" s="54" t="s">
        <v>12</v>
      </c>
    </row>
    <row r="16" spans="1:6" ht="21.95" customHeight="1" x14ac:dyDescent="0.25">
      <c r="A16" s="55" t="s">
        <v>221</v>
      </c>
      <c r="B16" s="49" t="s">
        <v>222</v>
      </c>
      <c r="C16" s="50">
        <v>1442</v>
      </c>
      <c r="D16" s="51">
        <v>99635</v>
      </c>
      <c r="E16" s="50">
        <v>927</v>
      </c>
      <c r="F16" s="51">
        <v>927</v>
      </c>
    </row>
    <row r="17" spans="1:6" ht="21.95" customHeight="1" x14ac:dyDescent="0.25">
      <c r="A17" s="55" t="s">
        <v>223</v>
      </c>
      <c r="B17" s="49" t="s">
        <v>224</v>
      </c>
      <c r="C17" s="50">
        <v>0</v>
      </c>
      <c r="D17" s="51">
        <v>0</v>
      </c>
      <c r="E17" s="50">
        <v>961</v>
      </c>
      <c r="F17" s="51">
        <v>16106</v>
      </c>
    </row>
    <row r="18" spans="1:6" ht="21.95" customHeight="1" x14ac:dyDescent="0.25">
      <c r="A18" s="55" t="s">
        <v>225</v>
      </c>
      <c r="B18" s="49" t="s">
        <v>226</v>
      </c>
      <c r="C18" s="50">
        <v>79229</v>
      </c>
      <c r="D18" s="51">
        <v>266799</v>
      </c>
      <c r="E18" s="50">
        <v>29398</v>
      </c>
      <c r="F18" s="51">
        <v>121315</v>
      </c>
    </row>
    <row r="19" spans="1:6" ht="18.2" customHeight="1" x14ac:dyDescent="0.25">
      <c r="A19" s="52" t="s">
        <v>214</v>
      </c>
      <c r="B19" s="49" t="s">
        <v>12</v>
      </c>
      <c r="C19" s="53" t="s">
        <v>12</v>
      </c>
      <c r="D19" s="54" t="s">
        <v>12</v>
      </c>
      <c r="E19" s="53" t="s">
        <v>12</v>
      </c>
      <c r="F19" s="54" t="s">
        <v>12</v>
      </c>
    </row>
    <row r="20" spans="1:6" ht="29.85" customHeight="1" x14ac:dyDescent="0.25">
      <c r="A20" s="55" t="s">
        <v>227</v>
      </c>
      <c r="B20" s="49" t="s">
        <v>228</v>
      </c>
      <c r="C20" s="50">
        <v>77754</v>
      </c>
      <c r="D20" s="51">
        <v>202676</v>
      </c>
      <c r="E20" s="50">
        <v>18851</v>
      </c>
      <c r="F20" s="51">
        <v>43040</v>
      </c>
    </row>
    <row r="21" spans="1:6" ht="21.95" customHeight="1" x14ac:dyDescent="0.25">
      <c r="A21" s="55" t="s">
        <v>229</v>
      </c>
      <c r="B21" s="49" t="s">
        <v>230</v>
      </c>
      <c r="C21" s="50">
        <v>1357</v>
      </c>
      <c r="D21" s="51">
        <v>21253</v>
      </c>
      <c r="E21" s="50">
        <v>234</v>
      </c>
      <c r="F21" s="51">
        <v>7670</v>
      </c>
    </row>
    <row r="22" spans="1:6" ht="21.95" customHeight="1" x14ac:dyDescent="0.25">
      <c r="A22" s="55" t="s">
        <v>231</v>
      </c>
      <c r="B22" s="49" t="s">
        <v>232</v>
      </c>
      <c r="C22" s="56">
        <v>0</v>
      </c>
      <c r="D22" s="57">
        <v>0</v>
      </c>
      <c r="E22" s="56">
        <v>0</v>
      </c>
      <c r="F22" s="57">
        <v>0</v>
      </c>
    </row>
    <row r="23" spans="1:6" ht="18.2" customHeight="1" x14ac:dyDescent="0.25">
      <c r="A23" s="8" t="s">
        <v>214</v>
      </c>
      <c r="B23" s="58" t="s">
        <v>12</v>
      </c>
      <c r="C23" s="59" t="s">
        <v>12</v>
      </c>
      <c r="D23" s="60" t="s">
        <v>12</v>
      </c>
      <c r="E23" s="59" t="s">
        <v>12</v>
      </c>
      <c r="F23" s="60" t="s">
        <v>12</v>
      </c>
    </row>
    <row r="24" spans="1:6" ht="21.95" customHeight="1" x14ac:dyDescent="0.25">
      <c r="A24" s="61" t="s">
        <v>233</v>
      </c>
      <c r="B24" s="58" t="s">
        <v>234</v>
      </c>
      <c r="C24" s="56">
        <v>0</v>
      </c>
      <c r="D24" s="57">
        <v>0</v>
      </c>
      <c r="E24" s="56">
        <v>0</v>
      </c>
      <c r="F24" s="57">
        <v>0</v>
      </c>
    </row>
    <row r="25" spans="1:6" ht="18.2" customHeight="1" x14ac:dyDescent="0.25">
      <c r="A25" s="61" t="s">
        <v>235</v>
      </c>
      <c r="B25" s="58" t="s">
        <v>236</v>
      </c>
      <c r="C25" s="56">
        <v>890</v>
      </c>
      <c r="D25" s="57">
        <v>18978</v>
      </c>
      <c r="E25" s="56">
        <v>21658</v>
      </c>
      <c r="F25" s="57">
        <v>66086</v>
      </c>
    </row>
    <row r="26" spans="1:6" ht="18.2" customHeight="1" x14ac:dyDescent="0.25">
      <c r="A26" s="61" t="s">
        <v>237</v>
      </c>
      <c r="B26" s="58" t="s">
        <v>238</v>
      </c>
      <c r="C26" s="56">
        <v>0</v>
      </c>
      <c r="D26" s="57">
        <v>0</v>
      </c>
      <c r="E26" s="56">
        <v>0</v>
      </c>
      <c r="F26" s="57">
        <v>0</v>
      </c>
    </row>
    <row r="27" spans="1:6" ht="18.2" customHeight="1" x14ac:dyDescent="0.25">
      <c r="A27" s="61" t="s">
        <v>239</v>
      </c>
      <c r="B27" s="58" t="s">
        <v>8</v>
      </c>
      <c r="C27" s="62">
        <v>12402</v>
      </c>
      <c r="D27" s="57">
        <v>87167</v>
      </c>
      <c r="E27" s="62">
        <v>53544</v>
      </c>
      <c r="F27" s="57">
        <v>73266</v>
      </c>
    </row>
    <row r="28" spans="1:6" ht="18.2" customHeight="1" x14ac:dyDescent="0.25">
      <c r="A28" s="63" t="s">
        <v>15</v>
      </c>
      <c r="B28" s="58" t="s">
        <v>12</v>
      </c>
      <c r="C28" s="64" t="s">
        <v>12</v>
      </c>
      <c r="D28" s="60" t="s">
        <v>12</v>
      </c>
      <c r="E28" s="64" t="s">
        <v>12</v>
      </c>
      <c r="F28" s="60" t="s">
        <v>12</v>
      </c>
    </row>
    <row r="29" spans="1:6" ht="18.2" customHeight="1" x14ac:dyDescent="0.25">
      <c r="A29" s="65" t="s">
        <v>240</v>
      </c>
      <c r="B29" s="58" t="s">
        <v>241</v>
      </c>
      <c r="C29" s="66">
        <v>0</v>
      </c>
      <c r="D29" s="57">
        <v>0</v>
      </c>
      <c r="E29" s="66">
        <v>6000</v>
      </c>
      <c r="F29" s="57">
        <v>7000</v>
      </c>
    </row>
    <row r="30" spans="1:6" ht="18.2" customHeight="1" x14ac:dyDescent="0.25">
      <c r="A30" s="22" t="s">
        <v>15</v>
      </c>
      <c r="B30" s="58" t="s">
        <v>12</v>
      </c>
      <c r="C30" s="64" t="s">
        <v>12</v>
      </c>
      <c r="D30" s="60" t="s">
        <v>12</v>
      </c>
      <c r="E30" s="64" t="s">
        <v>12</v>
      </c>
      <c r="F30" s="60" t="s">
        <v>12</v>
      </c>
    </row>
    <row r="31" spans="1:6" ht="18.2" customHeight="1" x14ac:dyDescent="0.25">
      <c r="A31" s="65" t="s">
        <v>242</v>
      </c>
      <c r="B31" s="58" t="s">
        <v>243</v>
      </c>
      <c r="C31" s="66">
        <v>0</v>
      </c>
      <c r="D31" s="57">
        <v>0</v>
      </c>
      <c r="E31" s="66">
        <v>0</v>
      </c>
      <c r="F31" s="57">
        <v>0</v>
      </c>
    </row>
    <row r="32" spans="1:6" ht="18.2" customHeight="1" x14ac:dyDescent="0.25">
      <c r="A32" s="65" t="s">
        <v>244</v>
      </c>
      <c r="B32" s="58" t="s">
        <v>245</v>
      </c>
      <c r="C32" s="66">
        <v>0</v>
      </c>
      <c r="D32" s="57">
        <v>0</v>
      </c>
      <c r="E32" s="66">
        <v>6000</v>
      </c>
      <c r="F32" s="57">
        <v>7000</v>
      </c>
    </row>
    <row r="33" spans="1:6" ht="18.2" customHeight="1" x14ac:dyDescent="0.25">
      <c r="A33" s="65" t="s">
        <v>246</v>
      </c>
      <c r="B33" s="58" t="s">
        <v>247</v>
      </c>
      <c r="C33" s="66">
        <v>417</v>
      </c>
      <c r="D33" s="57">
        <v>2155</v>
      </c>
      <c r="E33" s="66">
        <v>390</v>
      </c>
      <c r="F33" s="57">
        <v>780</v>
      </c>
    </row>
    <row r="34" spans="1:6" ht="18.2" customHeight="1" x14ac:dyDescent="0.25">
      <c r="A34" s="65" t="s">
        <v>248</v>
      </c>
      <c r="B34" s="58" t="s">
        <v>249</v>
      </c>
      <c r="C34" s="66">
        <v>0</v>
      </c>
      <c r="D34" s="57">
        <v>0</v>
      </c>
      <c r="E34" s="66">
        <v>39026</v>
      </c>
      <c r="F34" s="57">
        <v>40934</v>
      </c>
    </row>
    <row r="35" spans="1:6" ht="18.2" customHeight="1" x14ac:dyDescent="0.25">
      <c r="A35" s="65" t="s">
        <v>250</v>
      </c>
      <c r="B35" s="58" t="s">
        <v>251</v>
      </c>
      <c r="C35" s="66">
        <v>4344</v>
      </c>
      <c r="D35" s="57">
        <v>40420</v>
      </c>
      <c r="E35" s="66">
        <v>4955</v>
      </c>
      <c r="F35" s="57">
        <v>9579</v>
      </c>
    </row>
    <row r="36" spans="1:6" ht="18.2" customHeight="1" x14ac:dyDescent="0.25">
      <c r="A36" s="65" t="s">
        <v>252</v>
      </c>
      <c r="B36" s="58" t="s">
        <v>253</v>
      </c>
      <c r="C36" s="66">
        <v>7318</v>
      </c>
      <c r="D36" s="57">
        <v>40947</v>
      </c>
      <c r="E36" s="66">
        <v>32</v>
      </c>
      <c r="F36" s="57">
        <v>4698</v>
      </c>
    </row>
    <row r="37" spans="1:6" ht="18.2" customHeight="1" x14ac:dyDescent="0.25">
      <c r="A37" s="65" t="s">
        <v>254</v>
      </c>
      <c r="B37" s="58" t="s">
        <v>255</v>
      </c>
      <c r="C37" s="66">
        <v>323</v>
      </c>
      <c r="D37" s="57">
        <v>3645</v>
      </c>
      <c r="E37" s="66">
        <v>3141</v>
      </c>
      <c r="F37" s="57">
        <v>10275</v>
      </c>
    </row>
    <row r="38" spans="1:6" ht="18.2" customHeight="1" x14ac:dyDescent="0.25">
      <c r="A38" s="65" t="s">
        <v>256</v>
      </c>
      <c r="B38" s="58" t="s">
        <v>257</v>
      </c>
      <c r="C38" s="66">
        <v>0</v>
      </c>
      <c r="D38" s="57">
        <v>0</v>
      </c>
      <c r="E38" s="66">
        <v>0</v>
      </c>
      <c r="F38" s="57">
        <v>0</v>
      </c>
    </row>
    <row r="39" spans="1:6" ht="18.2" customHeight="1" x14ac:dyDescent="0.25">
      <c r="A39" s="65" t="s">
        <v>258</v>
      </c>
      <c r="B39" s="58" t="s">
        <v>259</v>
      </c>
      <c r="C39" s="66">
        <v>0</v>
      </c>
      <c r="D39" s="57">
        <v>0</v>
      </c>
      <c r="E39" s="66">
        <v>0</v>
      </c>
      <c r="F39" s="57">
        <v>0</v>
      </c>
    </row>
    <row r="40" spans="1:6" ht="18.2" customHeight="1" x14ac:dyDescent="0.25">
      <c r="A40" s="65" t="s">
        <v>73</v>
      </c>
      <c r="B40" s="58" t="s">
        <v>260</v>
      </c>
      <c r="C40" s="66">
        <v>0</v>
      </c>
      <c r="D40" s="57">
        <v>0</v>
      </c>
      <c r="E40" s="66">
        <v>0</v>
      </c>
      <c r="F40" s="57">
        <v>0</v>
      </c>
    </row>
    <row r="41" spans="1:6" ht="18.2" customHeight="1" x14ac:dyDescent="0.25">
      <c r="A41" s="65" t="s">
        <v>261</v>
      </c>
      <c r="B41" s="58" t="s">
        <v>9</v>
      </c>
      <c r="C41" s="66">
        <v>254</v>
      </c>
      <c r="D41" s="57">
        <v>47245</v>
      </c>
      <c r="E41" s="66">
        <v>344</v>
      </c>
      <c r="F41" s="57">
        <v>1640</v>
      </c>
    </row>
    <row r="42" spans="1:6" ht="29.85" customHeight="1" x14ac:dyDescent="0.25">
      <c r="A42" s="65" t="s">
        <v>262</v>
      </c>
      <c r="B42" s="58" t="s">
        <v>10</v>
      </c>
      <c r="C42" s="66">
        <v>443513</v>
      </c>
      <c r="D42" s="57">
        <v>881968</v>
      </c>
      <c r="E42" s="66">
        <v>47010</v>
      </c>
      <c r="F42" s="57">
        <v>537453</v>
      </c>
    </row>
    <row r="43" spans="1:6" ht="18.2" customHeight="1" x14ac:dyDescent="0.25">
      <c r="A43" s="65" t="s">
        <v>263</v>
      </c>
      <c r="B43" s="58" t="s">
        <v>27</v>
      </c>
      <c r="C43" s="66">
        <v>0</v>
      </c>
      <c r="D43" s="57">
        <v>120</v>
      </c>
      <c r="E43" s="66">
        <v>0</v>
      </c>
      <c r="F43" s="57">
        <v>8</v>
      </c>
    </row>
    <row r="44" spans="1:6" ht="18.2" customHeight="1" x14ac:dyDescent="0.25">
      <c r="A44" s="65" t="s">
        <v>264</v>
      </c>
      <c r="B44" s="58" t="s">
        <v>30</v>
      </c>
      <c r="C44" s="66">
        <v>129613</v>
      </c>
      <c r="D44" s="57">
        <v>409561</v>
      </c>
      <c r="E44" s="66">
        <v>10556</v>
      </c>
      <c r="F44" s="57">
        <v>76523</v>
      </c>
    </row>
    <row r="45" spans="1:6" ht="18.2" customHeight="1" x14ac:dyDescent="0.25">
      <c r="A45" s="65" t="s">
        <v>265</v>
      </c>
      <c r="B45" s="58" t="s">
        <v>34</v>
      </c>
      <c r="C45" s="66">
        <v>0</v>
      </c>
      <c r="D45" s="57">
        <v>0</v>
      </c>
      <c r="E45" s="66">
        <v>0</v>
      </c>
      <c r="F45" s="57">
        <v>0</v>
      </c>
    </row>
    <row r="46" spans="1:6" ht="18.2" customHeight="1" x14ac:dyDescent="0.25">
      <c r="A46" s="65" t="s">
        <v>266</v>
      </c>
      <c r="B46" s="58" t="s">
        <v>38</v>
      </c>
      <c r="C46" s="66">
        <v>12546</v>
      </c>
      <c r="D46" s="57">
        <v>12546</v>
      </c>
      <c r="E46" s="66">
        <v>0</v>
      </c>
      <c r="F46" s="57">
        <v>2</v>
      </c>
    </row>
    <row r="47" spans="1:6" ht="18.2" customHeight="1" x14ac:dyDescent="0.25">
      <c r="A47" s="65" t="s">
        <v>267</v>
      </c>
      <c r="B47" s="58" t="s">
        <v>40</v>
      </c>
      <c r="C47" s="66">
        <v>0</v>
      </c>
      <c r="D47" s="57">
        <v>0</v>
      </c>
      <c r="E47" s="66">
        <v>0</v>
      </c>
      <c r="F47" s="57">
        <v>0</v>
      </c>
    </row>
    <row r="48" spans="1:6" ht="18.2" customHeight="1" x14ac:dyDescent="0.25">
      <c r="A48" s="65" t="s">
        <v>268</v>
      </c>
      <c r="B48" s="58" t="s">
        <v>42</v>
      </c>
      <c r="C48" s="66">
        <v>0</v>
      </c>
      <c r="D48" s="57">
        <v>0</v>
      </c>
      <c r="E48" s="67">
        <v>0</v>
      </c>
      <c r="F48" s="57">
        <v>0</v>
      </c>
    </row>
    <row r="49" spans="1:6" ht="18.2" customHeight="1" x14ac:dyDescent="0.25">
      <c r="A49" s="68" t="s">
        <v>15</v>
      </c>
      <c r="B49" s="58" t="s">
        <v>12</v>
      </c>
      <c r="C49" s="69" t="s">
        <v>12</v>
      </c>
      <c r="D49" s="60" t="s">
        <v>12</v>
      </c>
      <c r="E49" s="64" t="s">
        <v>12</v>
      </c>
      <c r="F49" s="60" t="s">
        <v>12</v>
      </c>
    </row>
    <row r="50" spans="1:6" ht="18.2" customHeight="1" x14ac:dyDescent="0.25">
      <c r="A50" s="65" t="s">
        <v>269</v>
      </c>
      <c r="B50" s="58" t="s">
        <v>270</v>
      </c>
      <c r="C50" s="66">
        <v>0</v>
      </c>
      <c r="D50" s="57">
        <v>0</v>
      </c>
      <c r="E50" s="66">
        <v>0</v>
      </c>
      <c r="F50" s="57">
        <v>0</v>
      </c>
    </row>
    <row r="51" spans="1:6" ht="18.2" customHeight="1" x14ac:dyDescent="0.25">
      <c r="A51" s="65" t="s">
        <v>271</v>
      </c>
      <c r="B51" s="58" t="s">
        <v>272</v>
      </c>
      <c r="C51" s="66">
        <v>0</v>
      </c>
      <c r="D51" s="57">
        <v>0</v>
      </c>
      <c r="E51" s="66">
        <v>0</v>
      </c>
      <c r="F51" s="57">
        <v>0</v>
      </c>
    </row>
    <row r="52" spans="1:6" ht="18.2" customHeight="1" x14ac:dyDescent="0.25">
      <c r="A52" s="65" t="s">
        <v>273</v>
      </c>
      <c r="B52" s="58" t="s">
        <v>274</v>
      </c>
      <c r="C52" s="66">
        <v>0</v>
      </c>
      <c r="D52" s="57">
        <v>0</v>
      </c>
      <c r="E52" s="66">
        <v>0</v>
      </c>
      <c r="F52" s="57">
        <v>0</v>
      </c>
    </row>
    <row r="53" spans="1:6" ht="18.2" customHeight="1" x14ac:dyDescent="0.25">
      <c r="A53" s="65" t="s">
        <v>275</v>
      </c>
      <c r="B53" s="58" t="s">
        <v>276</v>
      </c>
      <c r="C53" s="66">
        <v>0</v>
      </c>
      <c r="D53" s="57">
        <v>0</v>
      </c>
      <c r="E53" s="66">
        <v>0</v>
      </c>
      <c r="F53" s="57">
        <v>0</v>
      </c>
    </row>
    <row r="54" spans="1:6" ht="21.95" customHeight="1" x14ac:dyDescent="0.25">
      <c r="A54" s="65" t="s">
        <v>277</v>
      </c>
      <c r="B54" s="58" t="s">
        <v>44</v>
      </c>
      <c r="C54" s="66">
        <v>1040</v>
      </c>
      <c r="D54" s="57">
        <v>6810</v>
      </c>
      <c r="E54" s="66">
        <v>0</v>
      </c>
      <c r="F54" s="57">
        <v>51887</v>
      </c>
    </row>
    <row r="55" spans="1:6" ht="18.2" customHeight="1" x14ac:dyDescent="0.25">
      <c r="A55" s="65" t="s">
        <v>278</v>
      </c>
      <c r="B55" s="58" t="s">
        <v>46</v>
      </c>
      <c r="C55" s="66">
        <v>508</v>
      </c>
      <c r="D55" s="57">
        <v>1316</v>
      </c>
      <c r="E55" s="66">
        <v>0</v>
      </c>
      <c r="F55" s="57">
        <v>14939</v>
      </c>
    </row>
    <row r="56" spans="1:6" ht="36.6" customHeight="1" x14ac:dyDescent="0.25">
      <c r="A56" s="70" t="s">
        <v>279</v>
      </c>
      <c r="B56" s="58" t="s">
        <v>48</v>
      </c>
      <c r="C56" s="66">
        <v>681487</v>
      </c>
      <c r="D56" s="57">
        <v>1868614</v>
      </c>
      <c r="E56" s="66">
        <v>167637</v>
      </c>
      <c r="F56" s="57">
        <v>1003938</v>
      </c>
    </row>
    <row r="57" spans="1:6" ht="18.2" customHeight="1" x14ac:dyDescent="0.25">
      <c r="A57" s="65" t="s">
        <v>280</v>
      </c>
      <c r="B57" s="58" t="s">
        <v>50</v>
      </c>
      <c r="C57" s="66">
        <v>18698</v>
      </c>
      <c r="D57" s="57">
        <v>33617</v>
      </c>
      <c r="E57" s="66">
        <v>1230</v>
      </c>
      <c r="F57" s="57">
        <v>7432</v>
      </c>
    </row>
    <row r="58" spans="1:6" ht="18.2" customHeight="1" x14ac:dyDescent="0.25">
      <c r="A58" s="22" t="s">
        <v>214</v>
      </c>
      <c r="B58" s="58" t="s">
        <v>12</v>
      </c>
      <c r="C58" s="64" t="s">
        <v>12</v>
      </c>
      <c r="D58" s="60" t="s">
        <v>12</v>
      </c>
      <c r="E58" s="64" t="s">
        <v>12</v>
      </c>
      <c r="F58" s="60" t="s">
        <v>12</v>
      </c>
    </row>
    <row r="59" spans="1:6" ht="18.2" customHeight="1" x14ac:dyDescent="0.25">
      <c r="A59" s="65" t="s">
        <v>281</v>
      </c>
      <c r="B59" s="58" t="s">
        <v>282</v>
      </c>
      <c r="C59" s="66">
        <v>0</v>
      </c>
      <c r="D59" s="57">
        <v>0</v>
      </c>
      <c r="E59" s="66">
        <v>0</v>
      </c>
      <c r="F59" s="57">
        <v>0</v>
      </c>
    </row>
    <row r="60" spans="1:6" ht="18.2" customHeight="1" x14ac:dyDescent="0.25">
      <c r="A60" s="65" t="s">
        <v>283</v>
      </c>
      <c r="B60" s="58" t="s">
        <v>284</v>
      </c>
      <c r="C60" s="66">
        <v>0</v>
      </c>
      <c r="D60" s="57">
        <v>0</v>
      </c>
      <c r="E60" s="66">
        <v>0</v>
      </c>
      <c r="F60" s="57">
        <v>0</v>
      </c>
    </row>
    <row r="61" spans="1:6" ht="18.2" customHeight="1" x14ac:dyDescent="0.25">
      <c r="A61" s="65" t="s">
        <v>285</v>
      </c>
      <c r="B61" s="58" t="s">
        <v>286</v>
      </c>
      <c r="C61" s="66">
        <v>9087</v>
      </c>
      <c r="D61" s="57">
        <v>14421</v>
      </c>
      <c r="E61" s="66">
        <v>0</v>
      </c>
      <c r="F61" s="57">
        <v>15</v>
      </c>
    </row>
    <row r="62" spans="1:6" ht="18.2" customHeight="1" x14ac:dyDescent="0.25">
      <c r="A62" s="65" t="s">
        <v>287</v>
      </c>
      <c r="B62" s="58" t="s">
        <v>288</v>
      </c>
      <c r="C62" s="66">
        <v>9611</v>
      </c>
      <c r="D62" s="57">
        <v>19196</v>
      </c>
      <c r="E62" s="66">
        <v>1230</v>
      </c>
      <c r="F62" s="57">
        <v>7417</v>
      </c>
    </row>
    <row r="63" spans="1:6" ht="18.2" customHeight="1" x14ac:dyDescent="0.25">
      <c r="A63" s="65" t="s">
        <v>289</v>
      </c>
      <c r="B63" s="58" t="s">
        <v>52</v>
      </c>
      <c r="C63" s="66">
        <v>5902</v>
      </c>
      <c r="D63" s="57">
        <v>9745</v>
      </c>
      <c r="E63" s="66">
        <v>2542</v>
      </c>
      <c r="F63" s="57">
        <v>13492</v>
      </c>
    </row>
    <row r="64" spans="1:6" ht="18.2" customHeight="1" x14ac:dyDescent="0.25">
      <c r="A64" s="22" t="s">
        <v>15</v>
      </c>
      <c r="B64" s="58" t="s">
        <v>12</v>
      </c>
      <c r="C64" s="64" t="s">
        <v>12</v>
      </c>
      <c r="D64" s="60" t="s">
        <v>12</v>
      </c>
      <c r="E64" s="64" t="s">
        <v>12</v>
      </c>
      <c r="F64" s="60" t="s">
        <v>12</v>
      </c>
    </row>
    <row r="65" spans="1:6" ht="18.2" customHeight="1" x14ac:dyDescent="0.25">
      <c r="A65" s="65" t="s">
        <v>290</v>
      </c>
      <c r="B65" s="58" t="s">
        <v>291</v>
      </c>
      <c r="C65" s="66">
        <v>0</v>
      </c>
      <c r="D65" s="57">
        <v>0</v>
      </c>
      <c r="E65" s="66">
        <v>0</v>
      </c>
      <c r="F65" s="57">
        <v>0</v>
      </c>
    </row>
    <row r="66" spans="1:6" ht="18.2" customHeight="1" x14ac:dyDescent="0.25">
      <c r="A66" s="65" t="s">
        <v>292</v>
      </c>
      <c r="B66" s="58" t="s">
        <v>293</v>
      </c>
      <c r="C66" s="66">
        <v>83</v>
      </c>
      <c r="D66" s="57">
        <v>473</v>
      </c>
      <c r="E66" s="66">
        <v>102</v>
      </c>
      <c r="F66" s="57">
        <v>488</v>
      </c>
    </row>
    <row r="67" spans="1:6" ht="18.2" customHeight="1" x14ac:dyDescent="0.25">
      <c r="A67" s="65" t="s">
        <v>294</v>
      </c>
      <c r="B67" s="58" t="s">
        <v>295</v>
      </c>
      <c r="C67" s="66">
        <v>2604</v>
      </c>
      <c r="D67" s="57">
        <v>4722</v>
      </c>
      <c r="E67" s="66">
        <v>671</v>
      </c>
      <c r="F67" s="57">
        <v>1993</v>
      </c>
    </row>
    <row r="68" spans="1:6" ht="18.2" customHeight="1" x14ac:dyDescent="0.25">
      <c r="A68" s="65" t="s">
        <v>296</v>
      </c>
      <c r="B68" s="58" t="s">
        <v>297</v>
      </c>
      <c r="C68" s="66">
        <v>0</v>
      </c>
      <c r="D68" s="57">
        <v>0</v>
      </c>
      <c r="E68" s="66">
        <v>0</v>
      </c>
      <c r="F68" s="57">
        <v>0</v>
      </c>
    </row>
    <row r="69" spans="1:6" ht="18.2" customHeight="1" x14ac:dyDescent="0.25">
      <c r="A69" s="65" t="s">
        <v>298</v>
      </c>
      <c r="B69" s="58" t="s">
        <v>299</v>
      </c>
      <c r="C69" s="66">
        <v>0</v>
      </c>
      <c r="D69" s="57">
        <v>0</v>
      </c>
      <c r="E69" s="66">
        <v>0</v>
      </c>
      <c r="F69" s="57">
        <v>0</v>
      </c>
    </row>
    <row r="70" spans="1:6" ht="18.2" customHeight="1" x14ac:dyDescent="0.25">
      <c r="A70" s="71" t="s">
        <v>300</v>
      </c>
      <c r="B70" s="58" t="s">
        <v>301</v>
      </c>
      <c r="C70" s="67">
        <v>3215</v>
      </c>
      <c r="D70" s="57">
        <v>4550</v>
      </c>
      <c r="E70" s="67">
        <v>1769</v>
      </c>
      <c r="F70" s="57">
        <v>11011</v>
      </c>
    </row>
    <row r="71" spans="1:6" ht="18.2" customHeight="1" x14ac:dyDescent="0.25">
      <c r="A71" s="65" t="s">
        <v>302</v>
      </c>
      <c r="B71" s="58" t="s">
        <v>54</v>
      </c>
      <c r="C71" s="66">
        <v>0</v>
      </c>
      <c r="D71" s="57">
        <v>0</v>
      </c>
      <c r="E71" s="66">
        <v>0</v>
      </c>
      <c r="F71" s="57">
        <v>0</v>
      </c>
    </row>
    <row r="72" spans="1:6" ht="18.2" customHeight="1" x14ac:dyDescent="0.25">
      <c r="A72" s="22" t="s">
        <v>15</v>
      </c>
      <c r="B72" s="58" t="s">
        <v>12</v>
      </c>
      <c r="C72" s="64" t="s">
        <v>12</v>
      </c>
      <c r="D72" s="60" t="s">
        <v>12</v>
      </c>
      <c r="E72" s="64" t="s">
        <v>12</v>
      </c>
      <c r="F72" s="60" t="s">
        <v>12</v>
      </c>
    </row>
    <row r="73" spans="1:6" ht="18.2" customHeight="1" x14ac:dyDescent="0.25">
      <c r="A73" s="65" t="s">
        <v>303</v>
      </c>
      <c r="B73" s="58" t="s">
        <v>56</v>
      </c>
      <c r="C73" s="66">
        <v>0</v>
      </c>
      <c r="D73" s="57">
        <v>0</v>
      </c>
      <c r="E73" s="66">
        <v>0</v>
      </c>
      <c r="F73" s="57">
        <v>0</v>
      </c>
    </row>
    <row r="74" spans="1:6" ht="18.2" customHeight="1" x14ac:dyDescent="0.25">
      <c r="A74" s="65" t="s">
        <v>304</v>
      </c>
      <c r="B74" s="58" t="s">
        <v>62</v>
      </c>
      <c r="C74" s="66">
        <v>0</v>
      </c>
      <c r="D74" s="57">
        <v>0</v>
      </c>
      <c r="E74" s="66">
        <v>0</v>
      </c>
      <c r="F74" s="57">
        <v>0</v>
      </c>
    </row>
    <row r="75" spans="1:6" ht="18.2" customHeight="1" x14ac:dyDescent="0.25">
      <c r="A75" s="65" t="s">
        <v>305</v>
      </c>
      <c r="B75" s="58" t="s">
        <v>64</v>
      </c>
      <c r="C75" s="66">
        <v>0</v>
      </c>
      <c r="D75" s="57">
        <v>0</v>
      </c>
      <c r="E75" s="66">
        <v>0</v>
      </c>
      <c r="F75" s="57">
        <v>0</v>
      </c>
    </row>
    <row r="76" spans="1:6" ht="18.2" customHeight="1" x14ac:dyDescent="0.25">
      <c r="A76" s="65" t="s">
        <v>306</v>
      </c>
      <c r="B76" s="58" t="s">
        <v>66</v>
      </c>
      <c r="C76" s="66">
        <v>0</v>
      </c>
      <c r="D76" s="57">
        <v>0</v>
      </c>
      <c r="E76" s="66">
        <v>0</v>
      </c>
      <c r="F76" s="57">
        <v>0</v>
      </c>
    </row>
    <row r="77" spans="1:6" ht="18.2" customHeight="1" x14ac:dyDescent="0.25">
      <c r="A77" s="65" t="s">
        <v>307</v>
      </c>
      <c r="B77" s="58" t="s">
        <v>68</v>
      </c>
      <c r="C77" s="66">
        <v>0</v>
      </c>
      <c r="D77" s="57">
        <v>0</v>
      </c>
      <c r="E77" s="66">
        <v>0</v>
      </c>
      <c r="F77" s="57">
        <v>0</v>
      </c>
    </row>
    <row r="78" spans="1:6" ht="18.2" customHeight="1" x14ac:dyDescent="0.25">
      <c r="A78" s="65" t="s">
        <v>308</v>
      </c>
      <c r="B78" s="58" t="s">
        <v>78</v>
      </c>
      <c r="C78" s="66">
        <v>1076</v>
      </c>
      <c r="D78" s="57">
        <v>47393</v>
      </c>
      <c r="E78" s="66">
        <v>0</v>
      </c>
      <c r="F78" s="57">
        <v>3730</v>
      </c>
    </row>
    <row r="79" spans="1:6" ht="29.85" customHeight="1" x14ac:dyDescent="0.25">
      <c r="A79" s="65" t="s">
        <v>309</v>
      </c>
      <c r="B79" s="58" t="s">
        <v>88</v>
      </c>
      <c r="C79" s="66">
        <v>437206</v>
      </c>
      <c r="D79" s="57">
        <v>913139</v>
      </c>
      <c r="E79" s="66">
        <v>77120</v>
      </c>
      <c r="F79" s="57">
        <v>446085</v>
      </c>
    </row>
    <row r="80" spans="1:6" ht="18.2" customHeight="1" x14ac:dyDescent="0.25">
      <c r="A80" s="65" t="s">
        <v>310</v>
      </c>
      <c r="B80" s="58" t="s">
        <v>90</v>
      </c>
      <c r="C80" s="66">
        <v>227651</v>
      </c>
      <c r="D80" s="57">
        <v>467247</v>
      </c>
      <c r="E80" s="66">
        <v>0</v>
      </c>
      <c r="F80" s="57">
        <v>76</v>
      </c>
    </row>
    <row r="81" spans="1:6" ht="18.2" customHeight="1" x14ac:dyDescent="0.25">
      <c r="A81" s="65" t="s">
        <v>311</v>
      </c>
      <c r="B81" s="58" t="s">
        <v>92</v>
      </c>
      <c r="C81" s="66">
        <v>4136</v>
      </c>
      <c r="D81" s="57">
        <v>100689</v>
      </c>
      <c r="E81" s="66">
        <v>8312</v>
      </c>
      <c r="F81" s="57">
        <v>80546</v>
      </c>
    </row>
    <row r="82" spans="1:6" ht="18.2" customHeight="1" x14ac:dyDescent="0.25">
      <c r="A82" s="65" t="s">
        <v>312</v>
      </c>
      <c r="B82" s="58" t="s">
        <v>94</v>
      </c>
      <c r="C82" s="66">
        <v>0</v>
      </c>
      <c r="D82" s="57">
        <v>0</v>
      </c>
      <c r="E82" s="66">
        <v>0</v>
      </c>
      <c r="F82" s="57">
        <v>0</v>
      </c>
    </row>
    <row r="83" spans="1:6" ht="18.2" customHeight="1" x14ac:dyDescent="0.25">
      <c r="A83" s="65" t="s">
        <v>313</v>
      </c>
      <c r="B83" s="58" t="s">
        <v>96</v>
      </c>
      <c r="C83" s="66">
        <v>7125</v>
      </c>
      <c r="D83" s="57">
        <v>7125</v>
      </c>
      <c r="E83" s="66">
        <v>0</v>
      </c>
      <c r="F83" s="57">
        <v>8</v>
      </c>
    </row>
    <row r="84" spans="1:6" ht="18.2" customHeight="1" x14ac:dyDescent="0.25">
      <c r="A84" s="65" t="s">
        <v>314</v>
      </c>
      <c r="B84" s="58" t="s">
        <v>99</v>
      </c>
      <c r="C84" s="66">
        <v>0</v>
      </c>
      <c r="D84" s="57">
        <v>0</v>
      </c>
      <c r="E84" s="66">
        <v>0</v>
      </c>
      <c r="F84" s="57">
        <v>0</v>
      </c>
    </row>
    <row r="85" spans="1:6" ht="18.2" customHeight="1" x14ac:dyDescent="0.25">
      <c r="A85" s="65" t="s">
        <v>315</v>
      </c>
      <c r="B85" s="58" t="s">
        <v>101</v>
      </c>
      <c r="C85" s="66">
        <v>0</v>
      </c>
      <c r="D85" s="57">
        <v>0</v>
      </c>
      <c r="E85" s="66">
        <v>0</v>
      </c>
      <c r="F85" s="57">
        <v>0</v>
      </c>
    </row>
    <row r="86" spans="1:6" ht="18.2" customHeight="1" x14ac:dyDescent="0.25">
      <c r="A86" s="22" t="s">
        <v>15</v>
      </c>
      <c r="B86" s="58" t="s">
        <v>12</v>
      </c>
      <c r="C86" s="72" t="s">
        <v>12</v>
      </c>
      <c r="D86" s="73" t="s">
        <v>12</v>
      </c>
      <c r="E86" s="72" t="s">
        <v>12</v>
      </c>
      <c r="F86" s="73" t="s">
        <v>12</v>
      </c>
    </row>
    <row r="87" spans="1:6" ht="18.2" customHeight="1" x14ac:dyDescent="0.25">
      <c r="A87" s="74" t="s">
        <v>316</v>
      </c>
      <c r="B87" s="75" t="s">
        <v>317</v>
      </c>
      <c r="C87" s="76">
        <v>0</v>
      </c>
      <c r="D87" s="77">
        <v>0</v>
      </c>
      <c r="E87" s="76">
        <v>0</v>
      </c>
      <c r="F87" s="77">
        <v>0</v>
      </c>
    </row>
    <row r="88" spans="1:6" ht="18.2" customHeight="1" x14ac:dyDescent="0.25">
      <c r="A88" s="74" t="s">
        <v>318</v>
      </c>
      <c r="B88" s="75" t="s">
        <v>319</v>
      </c>
      <c r="C88" s="76">
        <v>0</v>
      </c>
      <c r="D88" s="77">
        <v>0</v>
      </c>
      <c r="E88" s="76">
        <v>0</v>
      </c>
      <c r="F88" s="77">
        <v>0</v>
      </c>
    </row>
    <row r="89" spans="1:6" ht="18.2" customHeight="1" x14ac:dyDescent="0.25">
      <c r="A89" s="74" t="s">
        <v>320</v>
      </c>
      <c r="B89" s="75" t="s">
        <v>321</v>
      </c>
      <c r="C89" s="76">
        <v>0</v>
      </c>
      <c r="D89" s="77">
        <v>0</v>
      </c>
      <c r="E89" s="76">
        <v>0</v>
      </c>
      <c r="F89" s="77">
        <v>0</v>
      </c>
    </row>
    <row r="90" spans="1:6" ht="18.2" customHeight="1" x14ac:dyDescent="0.25">
      <c r="A90" s="74" t="s">
        <v>322</v>
      </c>
      <c r="B90" s="75" t="s">
        <v>323</v>
      </c>
      <c r="C90" s="76">
        <v>0</v>
      </c>
      <c r="D90" s="77">
        <v>0</v>
      </c>
      <c r="E90" s="76">
        <v>0</v>
      </c>
      <c r="F90" s="77">
        <v>0</v>
      </c>
    </row>
    <row r="91" spans="1:6" ht="21.95" customHeight="1" x14ac:dyDescent="0.25">
      <c r="A91" s="74" t="s">
        <v>324</v>
      </c>
      <c r="B91" s="75" t="s">
        <v>103</v>
      </c>
      <c r="C91" s="78">
        <v>2906</v>
      </c>
      <c r="D91" s="77">
        <v>29172</v>
      </c>
      <c r="E91" s="78">
        <v>2985</v>
      </c>
      <c r="F91" s="77">
        <v>17623</v>
      </c>
    </row>
    <row r="92" spans="1:6" ht="18.2" customHeight="1" x14ac:dyDescent="0.25">
      <c r="A92" s="79" t="s">
        <v>325</v>
      </c>
      <c r="B92" s="75" t="s">
        <v>105</v>
      </c>
      <c r="C92" s="76">
        <v>184796</v>
      </c>
      <c r="D92" s="77">
        <v>350035</v>
      </c>
      <c r="E92" s="76">
        <v>19614</v>
      </c>
      <c r="F92" s="77">
        <v>120570</v>
      </c>
    </row>
    <row r="93" spans="1:6" ht="18.2" customHeight="1" x14ac:dyDescent="0.25">
      <c r="A93" s="32" t="s">
        <v>15</v>
      </c>
      <c r="B93" s="75" t="s">
        <v>12</v>
      </c>
      <c r="C93" s="72" t="s">
        <v>12</v>
      </c>
      <c r="D93" s="73" t="s">
        <v>12</v>
      </c>
      <c r="E93" s="72" t="s">
        <v>12</v>
      </c>
      <c r="F93" s="73" t="s">
        <v>12</v>
      </c>
    </row>
    <row r="94" spans="1:6" ht="18.2" customHeight="1" x14ac:dyDescent="0.25">
      <c r="A94" s="74" t="s">
        <v>326</v>
      </c>
      <c r="B94" s="75" t="s">
        <v>327</v>
      </c>
      <c r="C94" s="76">
        <v>152833</v>
      </c>
      <c r="D94" s="77">
        <v>270593</v>
      </c>
      <c r="E94" s="76">
        <v>14490</v>
      </c>
      <c r="F94" s="77">
        <v>84563</v>
      </c>
    </row>
    <row r="95" spans="1:6" ht="18.2" customHeight="1" x14ac:dyDescent="0.25">
      <c r="A95" s="74" t="s">
        <v>328</v>
      </c>
      <c r="B95" s="75" t="s">
        <v>329</v>
      </c>
      <c r="C95" s="76">
        <v>297</v>
      </c>
      <c r="D95" s="77">
        <v>1227</v>
      </c>
      <c r="E95" s="76">
        <v>111</v>
      </c>
      <c r="F95" s="77">
        <v>1014</v>
      </c>
    </row>
    <row r="96" spans="1:6" ht="18.2" customHeight="1" x14ac:dyDescent="0.25">
      <c r="A96" s="74" t="s">
        <v>330</v>
      </c>
      <c r="B96" s="75" t="s">
        <v>331</v>
      </c>
      <c r="C96" s="76">
        <v>13477</v>
      </c>
      <c r="D96" s="77">
        <v>42548</v>
      </c>
      <c r="E96" s="76">
        <v>2623</v>
      </c>
      <c r="F96" s="77">
        <v>25732</v>
      </c>
    </row>
    <row r="97" spans="1:6" ht="18.2" customHeight="1" x14ac:dyDescent="0.25">
      <c r="A97" s="74" t="s">
        <v>332</v>
      </c>
      <c r="B97" s="75" t="s">
        <v>333</v>
      </c>
      <c r="C97" s="76">
        <v>809</v>
      </c>
      <c r="D97" s="77">
        <v>4946</v>
      </c>
      <c r="E97" s="76">
        <v>720</v>
      </c>
      <c r="F97" s="77">
        <v>4243</v>
      </c>
    </row>
    <row r="98" spans="1:6" ht="21.95" customHeight="1" x14ac:dyDescent="0.25">
      <c r="A98" s="74" t="s">
        <v>334</v>
      </c>
      <c r="B98" s="75" t="s">
        <v>335</v>
      </c>
      <c r="C98" s="76">
        <v>17379</v>
      </c>
      <c r="D98" s="77">
        <v>30719</v>
      </c>
      <c r="E98" s="76">
        <v>1664</v>
      </c>
      <c r="F98" s="77">
        <v>5011</v>
      </c>
    </row>
    <row r="99" spans="1:6" ht="18.2" customHeight="1" x14ac:dyDescent="0.25">
      <c r="A99" s="74" t="s">
        <v>336</v>
      </c>
      <c r="B99" s="75" t="s">
        <v>337</v>
      </c>
      <c r="C99" s="76">
        <v>1</v>
      </c>
      <c r="D99" s="77">
        <v>2</v>
      </c>
      <c r="E99" s="76">
        <v>6</v>
      </c>
      <c r="F99" s="77">
        <v>7</v>
      </c>
    </row>
    <row r="100" spans="1:6" ht="18.2" customHeight="1" x14ac:dyDescent="0.25">
      <c r="A100" s="74" t="s">
        <v>338</v>
      </c>
      <c r="B100" s="75" t="s">
        <v>107</v>
      </c>
      <c r="C100" s="76">
        <v>0</v>
      </c>
      <c r="D100" s="77">
        <v>0</v>
      </c>
      <c r="E100" s="76">
        <v>0</v>
      </c>
      <c r="F100" s="77">
        <v>1317</v>
      </c>
    </row>
    <row r="101" spans="1:6" ht="21.95" customHeight="1" x14ac:dyDescent="0.25">
      <c r="A101" s="33" t="s">
        <v>339</v>
      </c>
      <c r="B101" s="75" t="s">
        <v>109</v>
      </c>
      <c r="C101" s="76">
        <v>889496</v>
      </c>
      <c r="D101" s="77">
        <v>1958162</v>
      </c>
      <c r="E101" s="76">
        <v>111803</v>
      </c>
      <c r="F101" s="77">
        <v>690879</v>
      </c>
    </row>
    <row r="102" spans="1:6" ht="21.95" customHeight="1" x14ac:dyDescent="0.25">
      <c r="A102" s="33" t="s">
        <v>340</v>
      </c>
      <c r="B102" s="75" t="s">
        <v>111</v>
      </c>
      <c r="C102" s="76">
        <v>-208009</v>
      </c>
      <c r="D102" s="77">
        <v>-89548</v>
      </c>
      <c r="E102" s="76">
        <v>55834</v>
      </c>
      <c r="F102" s="77">
        <v>313059</v>
      </c>
    </row>
    <row r="103" spans="1:6" ht="21.95" customHeight="1" x14ac:dyDescent="0.25">
      <c r="A103" s="74" t="s">
        <v>341</v>
      </c>
      <c r="B103" s="75" t="s">
        <v>113</v>
      </c>
      <c r="C103" s="76">
        <v>0</v>
      </c>
      <c r="D103" s="77">
        <v>3062</v>
      </c>
      <c r="E103" s="76">
        <v>6759</v>
      </c>
      <c r="F103" s="77">
        <v>9237</v>
      </c>
    </row>
    <row r="104" spans="1:6" ht="21.95" customHeight="1" x14ac:dyDescent="0.25">
      <c r="A104" s="33" t="s">
        <v>342</v>
      </c>
      <c r="B104" s="75" t="s">
        <v>136</v>
      </c>
      <c r="C104" s="76">
        <v>-208009</v>
      </c>
      <c r="D104" s="77">
        <v>-92610</v>
      </c>
      <c r="E104" s="76">
        <v>49075</v>
      </c>
      <c r="F104" s="77">
        <v>303822</v>
      </c>
    </row>
    <row r="105" spans="1:6" ht="18.2" customHeight="1" x14ac:dyDescent="0.25">
      <c r="A105" s="74" t="s">
        <v>343</v>
      </c>
      <c r="B105" s="75" t="s">
        <v>146</v>
      </c>
      <c r="C105" s="76">
        <v>0</v>
      </c>
      <c r="D105" s="77">
        <v>0</v>
      </c>
      <c r="E105" s="76">
        <v>0</v>
      </c>
      <c r="F105" s="77">
        <v>0</v>
      </c>
    </row>
    <row r="106" spans="1:6" ht="18.2" customHeight="1" x14ac:dyDescent="0.25">
      <c r="A106" s="80" t="s">
        <v>344</v>
      </c>
      <c r="B106" s="81" t="s">
        <v>148</v>
      </c>
      <c r="C106" s="82">
        <v>-208009</v>
      </c>
      <c r="D106" s="83">
        <v>-92610</v>
      </c>
      <c r="E106" s="82">
        <v>49075</v>
      </c>
      <c r="F106" s="83">
        <v>303822</v>
      </c>
    </row>
    <row r="107" spans="1:6" ht="42.6" customHeight="1" x14ac:dyDescent="0.25"/>
    <row r="108" spans="1:6" ht="14.45" customHeight="1" x14ac:dyDescent="0.25">
      <c r="A108" s="2" t="s">
        <v>345</v>
      </c>
    </row>
    <row r="109" spans="1:6" ht="9.1999999999999993" customHeight="1" x14ac:dyDescent="0.25"/>
    <row r="110" spans="1:6" ht="14.45" customHeight="1" x14ac:dyDescent="0.25">
      <c r="A110" s="175" t="s">
        <v>346</v>
      </c>
      <c r="B110" s="172"/>
      <c r="C110" s="172"/>
      <c r="D110" s="172"/>
      <c r="E110" s="172"/>
      <c r="F110" s="173"/>
    </row>
    <row r="111" spans="1:6" ht="18.75" customHeight="1" x14ac:dyDescent="0.25"/>
    <row r="112" spans="1:6" ht="14.45" customHeight="1" x14ac:dyDescent="0.25">
      <c r="A112" s="167" t="s">
        <v>347</v>
      </c>
      <c r="B112" s="176"/>
      <c r="C112" s="175" t="s">
        <v>193</v>
      </c>
      <c r="D112" s="172"/>
      <c r="E112" s="173"/>
    </row>
    <row r="113" spans="1:4" ht="21.95" customHeight="1" x14ac:dyDescent="0.25"/>
    <row r="114" spans="1:4" ht="14.45" customHeight="1" x14ac:dyDescent="0.25">
      <c r="A114" s="167" t="s">
        <v>194</v>
      </c>
      <c r="B114" s="176"/>
      <c r="C114" s="175" t="s">
        <v>195</v>
      </c>
      <c r="D114" s="173"/>
    </row>
    <row r="115" spans="1:4" ht="10.7" customHeight="1" x14ac:dyDescent="0.25"/>
    <row r="116" spans="1:4" ht="14.45" customHeight="1" x14ac:dyDescent="0.25">
      <c r="A116" s="167" t="s">
        <v>196</v>
      </c>
      <c r="B116" s="168"/>
      <c r="C116" s="167" t="s">
        <v>348</v>
      </c>
      <c r="D116" s="168"/>
    </row>
    <row r="117" spans="1:4" ht="11.45" customHeight="1" x14ac:dyDescent="0.25"/>
    <row r="118" spans="1:4" ht="14.45" customHeight="1" x14ac:dyDescent="0.25">
      <c r="A118" s="167" t="s">
        <v>198</v>
      </c>
      <c r="B118" s="176"/>
      <c r="C118" s="175" t="s">
        <v>199</v>
      </c>
      <c r="D118" s="173"/>
    </row>
    <row r="119" spans="1:4" ht="12.95" customHeight="1" x14ac:dyDescent="0.25"/>
    <row r="120" spans="1:4" ht="14.45" customHeight="1" x14ac:dyDescent="0.25">
      <c r="A120" s="167" t="s">
        <v>200</v>
      </c>
      <c r="B120" s="168"/>
      <c r="C120" s="167" t="s">
        <v>201</v>
      </c>
      <c r="D120" s="168"/>
    </row>
    <row r="121" spans="1:4" ht="12.95" customHeight="1" x14ac:dyDescent="0.25"/>
    <row r="122" spans="1:4" ht="14.45" customHeight="1" x14ac:dyDescent="0.25">
      <c r="A122" s="167" t="s">
        <v>202</v>
      </c>
      <c r="B122" s="168"/>
      <c r="C122" s="167" t="s">
        <v>201</v>
      </c>
      <c r="D122" s="168"/>
    </row>
    <row r="123" spans="1:4" ht="13.7" customHeight="1" x14ac:dyDescent="0.25"/>
    <row r="124" spans="1:4" ht="14.45" customHeight="1" x14ac:dyDescent="0.25">
      <c r="A124" s="167" t="s">
        <v>203</v>
      </c>
      <c r="B124" s="168"/>
      <c r="C124" s="167" t="s">
        <v>204</v>
      </c>
      <c r="D124" s="168"/>
    </row>
    <row r="125" spans="1:4" ht="12.95" customHeight="1" x14ac:dyDescent="0.25"/>
    <row r="126" spans="1:4" ht="14.45" customHeight="1" x14ac:dyDescent="0.25">
      <c r="A126" s="167" t="s">
        <v>205</v>
      </c>
      <c r="B126" s="168"/>
      <c r="C126" s="2" t="s">
        <v>206</v>
      </c>
    </row>
    <row r="127" spans="1:4" ht="18.2" customHeight="1" x14ac:dyDescent="0.25"/>
  </sheetData>
  <mergeCells count="18">
    <mergeCell ref="A122:B122"/>
    <mergeCell ref="C122:D122"/>
    <mergeCell ref="A124:B124"/>
    <mergeCell ref="C124:D124"/>
    <mergeCell ref="A126:B126"/>
    <mergeCell ref="A120:B120"/>
    <mergeCell ref="C120:D120"/>
    <mergeCell ref="A1:F1"/>
    <mergeCell ref="A110:F110"/>
    <mergeCell ref="A112:B112"/>
    <mergeCell ref="C112:E112"/>
    <mergeCell ref="A114:B114"/>
    <mergeCell ref="C114:D114"/>
    <mergeCell ref="A3:E3"/>
    <mergeCell ref="A116:B116"/>
    <mergeCell ref="C116:D116"/>
    <mergeCell ref="A118:B118"/>
    <mergeCell ref="C118:D1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0133F-0178-48ED-92B7-AF5169EFDBCC}">
  <dimension ref="A2:E85"/>
  <sheetViews>
    <sheetView tabSelected="1" topLeftCell="A25" zoomScale="78" zoomScaleNormal="78" workbookViewId="0">
      <selection activeCell="I58" sqref="I58"/>
    </sheetView>
  </sheetViews>
  <sheetFormatPr defaultRowHeight="12.75" x14ac:dyDescent="0.2"/>
  <cols>
    <col min="1" max="1" width="0.7109375" style="131" customWidth="1"/>
    <col min="2" max="2" width="4.140625" style="131" customWidth="1"/>
    <col min="3" max="3" width="90.42578125" style="133" customWidth="1"/>
    <col min="4" max="4" width="25" style="133" customWidth="1"/>
    <col min="5" max="5" width="27.140625" style="133" customWidth="1"/>
    <col min="6" max="16384" width="9.140625" style="133"/>
  </cols>
  <sheetData>
    <row r="2" spans="3:5" x14ac:dyDescent="0.2">
      <c r="C2" s="132"/>
      <c r="E2" s="134"/>
    </row>
    <row r="3" spans="3:5" x14ac:dyDescent="0.2">
      <c r="C3" s="177" t="s">
        <v>383</v>
      </c>
      <c r="D3" s="177"/>
      <c r="E3" s="177"/>
    </row>
    <row r="4" spans="3:5" x14ac:dyDescent="0.2">
      <c r="C4" s="177" t="str">
        <f>[1]Ф2!C4</f>
        <v>АО «First Heartland Jusan Invest»</v>
      </c>
      <c r="D4" s="177"/>
      <c r="E4" s="177"/>
    </row>
    <row r="5" spans="3:5" x14ac:dyDescent="0.2">
      <c r="C5" s="177" t="str">
        <f>[1]Ф2!C5</f>
        <v>за шесть месяцев, закончившиеся 30 июня 2020 года</v>
      </c>
      <c r="D5" s="177"/>
      <c r="E5" s="177"/>
    </row>
    <row r="6" spans="3:5" x14ac:dyDescent="0.2">
      <c r="C6" s="135"/>
      <c r="D6" s="136"/>
      <c r="E6" s="136"/>
    </row>
    <row r="7" spans="3:5" x14ac:dyDescent="0.2">
      <c r="C7" s="132"/>
      <c r="E7" s="92" t="str">
        <f>[1]Ф2!E7</f>
        <v>в тыс. тенге</v>
      </c>
    </row>
    <row r="8" spans="3:5" ht="38.25" x14ac:dyDescent="0.2">
      <c r="C8" s="137"/>
      <c r="D8" s="138" t="str">
        <f>[1]Ф2!D8</f>
        <v>За шесть месяцев, закончившиеся 30 июня 2020 года*</v>
      </c>
      <c r="E8" s="139" t="str">
        <f>[1]Ф2!E8</f>
        <v>За шесть месяцев, закончившиеся 30 июня 2019 года*</v>
      </c>
    </row>
    <row r="9" spans="3:5" ht="12.75" customHeight="1" x14ac:dyDescent="0.2">
      <c r="C9" s="140" t="s">
        <v>384</v>
      </c>
      <c r="D9" s="141"/>
      <c r="E9" s="141"/>
    </row>
    <row r="10" spans="3:5" x14ac:dyDescent="0.2">
      <c r="C10" s="142" t="s">
        <v>385</v>
      </c>
      <c r="D10" s="143">
        <v>174339.11178001281</v>
      </c>
      <c r="E10" s="143">
        <v>192868.44433</v>
      </c>
    </row>
    <row r="11" spans="3:5" x14ac:dyDescent="0.2">
      <c r="C11" s="142" t="s">
        <v>386</v>
      </c>
      <c r="D11" s="143">
        <v>-12880.835200000001</v>
      </c>
      <c r="E11" s="143">
        <v>-15</v>
      </c>
    </row>
    <row r="12" spans="3:5" x14ac:dyDescent="0.2">
      <c r="C12" s="142" t="s">
        <v>387</v>
      </c>
      <c r="D12" s="143">
        <v>55291.451659999999</v>
      </c>
      <c r="E12" s="143">
        <v>28303.969249999984</v>
      </c>
    </row>
    <row r="13" spans="3:5" x14ac:dyDescent="0.2">
      <c r="C13" s="142" t="s">
        <v>388</v>
      </c>
      <c r="D13" s="143">
        <v>-10827.465560000001</v>
      </c>
      <c r="E13" s="143">
        <v>-9788.1404299999995</v>
      </c>
    </row>
    <row r="14" spans="3:5" x14ac:dyDescent="0.2">
      <c r="C14" s="142" t="s">
        <v>389</v>
      </c>
      <c r="D14" s="143"/>
      <c r="E14" s="143"/>
    </row>
    <row r="15" spans="3:5" x14ac:dyDescent="0.2">
      <c r="C15" s="142" t="s">
        <v>390</v>
      </c>
      <c r="D15" s="143"/>
      <c r="E15" s="143"/>
    </row>
    <row r="16" spans="3:5" x14ac:dyDescent="0.2">
      <c r="C16" s="142" t="s">
        <v>391</v>
      </c>
      <c r="D16" s="143"/>
      <c r="E16" s="143"/>
    </row>
    <row r="17" spans="2:5" ht="25.5" customHeight="1" x14ac:dyDescent="0.2">
      <c r="C17" s="145" t="str">
        <f>IF(OR(AND(D17&lt;0,E17&lt;0),AND(D17&lt;0,E17=0),AND(E17&lt;0,D17=0)),[1]Ф3!N17,IF(OR(AND(D17&gt;0,E17&gt;0),AND(E17&gt;0,D17=0),AND(D17&gt;0,E17=0)),[1]Ф3!O17,IF(AND(D17&gt;0,E17&lt;0),[1]Ф3!P17,[1]Ф3!Q17)))</f>
        <v>Чистый доход по операциям с финансовыми инструментами, оцениваемыми по  
 справедливой стоимости через прибыль или убыток</v>
      </c>
      <c r="D17" s="143">
        <f>[2]CF!$D$17</f>
        <v>265</v>
      </c>
      <c r="E17" s="143">
        <v>653.71729000000005</v>
      </c>
    </row>
    <row r="18" spans="2:5" x14ac:dyDescent="0.2">
      <c r="C18" s="142" t="s">
        <v>392</v>
      </c>
      <c r="D18" s="143">
        <v>-19261.407939999579</v>
      </c>
      <c r="E18" s="143">
        <v>-67.73693999999999</v>
      </c>
    </row>
    <row r="19" spans="2:5" x14ac:dyDescent="0.2">
      <c r="C19" s="142" t="s">
        <v>393</v>
      </c>
      <c r="D19" s="143"/>
      <c r="E19" s="143"/>
    </row>
    <row r="20" spans="2:5" x14ac:dyDescent="0.2">
      <c r="B20" s="133"/>
      <c r="C20" s="142" t="s">
        <v>426</v>
      </c>
      <c r="D20" s="143">
        <v>105160</v>
      </c>
      <c r="E20" s="143">
        <v>-3149192</v>
      </c>
    </row>
    <row r="21" spans="2:5" x14ac:dyDescent="0.2">
      <c r="C21" s="142" t="s">
        <v>394</v>
      </c>
      <c r="D21" s="143">
        <v>261291.71137</v>
      </c>
      <c r="E21" s="143">
        <v>13987</v>
      </c>
    </row>
    <row r="22" spans="2:5" x14ac:dyDescent="0.2">
      <c r="C22" s="142" t="s">
        <v>395</v>
      </c>
      <c r="D22" s="143">
        <f>[2]CF!$D$22</f>
        <v>-277046.63019</v>
      </c>
      <c r="E22" s="143">
        <v>-115817.77314999996</v>
      </c>
    </row>
    <row r="23" spans="2:5" x14ac:dyDescent="0.2">
      <c r="C23" s="146"/>
      <c r="D23" s="143"/>
      <c r="E23" s="143"/>
    </row>
    <row r="24" spans="2:5" x14ac:dyDescent="0.2">
      <c r="C24" s="140" t="s">
        <v>396</v>
      </c>
      <c r="D24" s="143"/>
      <c r="E24" s="143"/>
    </row>
    <row r="25" spans="2:5" x14ac:dyDescent="0.2">
      <c r="C25" s="142" t="s">
        <v>397</v>
      </c>
      <c r="D25" s="143"/>
      <c r="E25" s="143">
        <v>1969900</v>
      </c>
    </row>
    <row r="26" spans="2:5" x14ac:dyDescent="0.2">
      <c r="C26" s="142" t="s">
        <v>398</v>
      </c>
      <c r="D26" s="143">
        <f>[2]CF!$D$26</f>
        <v>-2544863.3553599985</v>
      </c>
      <c r="E26" s="143">
        <v>413769</v>
      </c>
    </row>
    <row r="27" spans="2:5" x14ac:dyDescent="0.2">
      <c r="C27" s="142" t="s">
        <v>399</v>
      </c>
      <c r="D27" s="143"/>
      <c r="E27" s="143"/>
    </row>
    <row r="28" spans="2:5" hidden="1" x14ac:dyDescent="0.2">
      <c r="B28" s="133"/>
      <c r="C28" s="119" t="s">
        <v>374</v>
      </c>
      <c r="D28" s="143"/>
      <c r="E28" s="143"/>
    </row>
    <row r="29" spans="2:5" x14ac:dyDescent="0.2">
      <c r="C29" s="142" t="s">
        <v>93</v>
      </c>
      <c r="D29" s="143"/>
      <c r="E29" s="143">
        <v>74623.551370000001</v>
      </c>
    </row>
    <row r="30" spans="2:5" x14ac:dyDescent="0.2">
      <c r="C30" s="147"/>
      <c r="D30" s="143"/>
      <c r="E30" s="143"/>
    </row>
    <row r="31" spans="2:5" x14ac:dyDescent="0.2">
      <c r="C31" s="140" t="s">
        <v>400</v>
      </c>
      <c r="D31" s="143"/>
      <c r="E31" s="143"/>
    </row>
    <row r="32" spans="2:5" x14ac:dyDescent="0.2">
      <c r="C32" s="142" t="s">
        <v>401</v>
      </c>
      <c r="D32" s="143"/>
      <c r="E32" s="143"/>
    </row>
    <row r="33" spans="2:5" x14ac:dyDescent="0.2">
      <c r="C33" s="142" t="s">
        <v>402</v>
      </c>
      <c r="D33" s="143"/>
      <c r="E33" s="143"/>
    </row>
    <row r="34" spans="2:5" ht="12.75" customHeight="1" x14ac:dyDescent="0.2">
      <c r="C34" s="142" t="s">
        <v>403</v>
      </c>
      <c r="D34" s="143">
        <v>1185000.6863200001</v>
      </c>
      <c r="E34" s="143"/>
    </row>
    <row r="35" spans="2:5" ht="12.75" hidden="1" customHeight="1" x14ac:dyDescent="0.2">
      <c r="B35" s="133"/>
      <c r="C35" s="119" t="s">
        <v>374</v>
      </c>
      <c r="D35" s="143"/>
      <c r="E35" s="143"/>
    </row>
    <row r="36" spans="2:5" ht="12.75" customHeight="1" x14ac:dyDescent="0.2">
      <c r="C36" s="142" t="s">
        <v>155</v>
      </c>
      <c r="D36" s="143"/>
      <c r="E36" s="143">
        <v>199885</v>
      </c>
    </row>
    <row r="37" spans="2:5" ht="27.75" customHeight="1" x14ac:dyDescent="0.2">
      <c r="C37" s="148" t="str">
        <f>IF(OR(AND(D37&lt;0,E37&lt;0),AND(D37&lt;0,E37=0),AND(E37&lt;0,D37=0)),[1]Ф3!N37,IF(OR(AND(D37&gt;0,E37&gt;0),AND(E37&gt;0,D37=0),AND(D37&gt;0,E37=0)),[1]Ф3!O37,IF(AND(D37&gt;0,E37&lt;0),[1]Ф3!P37,[1]Ф3!Q37)))</f>
        <v>Чистое использование денежных средств в операционной 
 деятельности до уплаты корпоративного подоходного налога</v>
      </c>
      <c r="D37" s="149">
        <f>ROUND(SUM(D10:D36),0)</f>
        <v>-1083532</v>
      </c>
      <c r="E37" s="149">
        <f>ROUND(SUM(E10:E36),0)</f>
        <v>-380890</v>
      </c>
    </row>
    <row r="38" spans="2:5" ht="12.75" customHeight="1" x14ac:dyDescent="0.2">
      <c r="C38" s="142" t="s">
        <v>404</v>
      </c>
      <c r="D38" s="143"/>
      <c r="E38" s="143">
        <v>-500</v>
      </c>
    </row>
    <row r="39" spans="2:5" ht="12.75" customHeight="1" thickBot="1" x14ac:dyDescent="0.25">
      <c r="C39" s="150" t="str">
        <f>IF(OR(AND(D39&lt;0,E39&lt;0),AND(D39&lt;0,E39=0),AND(E39&lt;0,D39=0)),[1]Ф3!N39,IF(OR(AND(D39&gt;0,E39&gt;0),AND(E39&gt;0,D39=0),AND(D39&gt;0,E39=0)),[1]Ф3!O39,IF(AND(D39&gt;0,E39&lt;0),[1]Ф3!P39,[1]Ф3!Q39)))</f>
        <v>Чистое использование денежных средств в операционной деятельности</v>
      </c>
      <c r="D39" s="151">
        <f>ROUND(D37+D38,0)</f>
        <v>-1083532</v>
      </c>
      <c r="E39" s="151">
        <f>ROUND(E37+E38,0)</f>
        <v>-381390</v>
      </c>
    </row>
    <row r="40" spans="2:5" x14ac:dyDescent="0.2">
      <c r="C40" s="147"/>
      <c r="D40" s="152"/>
      <c r="E40" s="152"/>
    </row>
    <row r="41" spans="2:5" ht="12.75" customHeight="1" x14ac:dyDescent="0.2">
      <c r="C41" s="140" t="s">
        <v>405</v>
      </c>
      <c r="D41" s="153"/>
      <c r="E41" s="153"/>
    </row>
    <row r="42" spans="2:5" x14ac:dyDescent="0.2">
      <c r="C42" s="142" t="s">
        <v>406</v>
      </c>
      <c r="D42" s="143"/>
      <c r="E42" s="143"/>
    </row>
    <row r="43" spans="2:5" x14ac:dyDescent="0.2">
      <c r="C43" s="142" t="s">
        <v>407</v>
      </c>
      <c r="D43" s="143"/>
      <c r="E43" s="143"/>
    </row>
    <row r="44" spans="2:5" ht="26.25" customHeight="1" x14ac:dyDescent="0.2">
      <c r="B44" s="134"/>
      <c r="C44" s="145" t="s">
        <v>408</v>
      </c>
      <c r="D44" s="143">
        <v>-916686.04989000002</v>
      </c>
      <c r="E44" s="143">
        <v>-3458581.8366700001</v>
      </c>
    </row>
    <row r="45" spans="2:5" ht="27" customHeight="1" x14ac:dyDescent="0.2">
      <c r="C45" s="145" t="s">
        <v>409</v>
      </c>
      <c r="D45" s="143">
        <v>1971339.24856</v>
      </c>
      <c r="E45" s="143">
        <v>3033967.2781500001</v>
      </c>
    </row>
    <row r="46" spans="2:5" x14ac:dyDescent="0.2">
      <c r="C46" s="142" t="s">
        <v>410</v>
      </c>
      <c r="D46" s="143"/>
      <c r="E46" s="143"/>
    </row>
    <row r="47" spans="2:5" x14ac:dyDescent="0.2">
      <c r="C47" s="142" t="s">
        <v>411</v>
      </c>
      <c r="D47" s="143">
        <v>-17289.840179999999</v>
      </c>
      <c r="E47" s="143">
        <v>-241.98500000000001</v>
      </c>
    </row>
    <row r="48" spans="2:5" x14ac:dyDescent="0.2">
      <c r="C48" s="142" t="s">
        <v>412</v>
      </c>
      <c r="D48" s="143">
        <v>13196</v>
      </c>
      <c r="E48" s="143"/>
    </row>
    <row r="49" spans="2:5" hidden="1" x14ac:dyDescent="0.2">
      <c r="B49" s="133"/>
      <c r="C49" s="119" t="s">
        <v>374</v>
      </c>
      <c r="D49" s="143"/>
      <c r="E49" s="143"/>
    </row>
    <row r="50" spans="2:5" ht="12.75" customHeight="1" thickBot="1" x14ac:dyDescent="0.25">
      <c r="C50" s="154" t="str">
        <f>IF(OR(AND(D50&lt;0,E50&lt;0),AND(D50&lt;0,E50=0),AND(E50&lt;0,D50=0)),[1]Ф3!N50,IF(OR(AND(D50&gt;0,E50&gt;0),AND(E50&gt;0,D50=0),AND(D50&gt;0,E50=0)),[1]Ф3!O50,IF(AND(D50&gt;0,E50&lt;0),[1]Ф3!P50,[1]Ф3!Q50)))</f>
        <v>Чистое поступление / (использование) денежных средств от / (в) инвестиционной деятельности</v>
      </c>
      <c r="D50" s="151">
        <f>ROUND(SUM(D42:D49),0)</f>
        <v>1050559</v>
      </c>
      <c r="E50" s="151">
        <f>ROUND(SUM(E42:E49),0)</f>
        <v>-424857</v>
      </c>
    </row>
    <row r="51" spans="2:5" x14ac:dyDescent="0.2">
      <c r="C51" s="146"/>
      <c r="D51" s="155"/>
      <c r="E51" s="155"/>
    </row>
    <row r="52" spans="2:5" x14ac:dyDescent="0.2">
      <c r="C52" s="140" t="s">
        <v>413</v>
      </c>
      <c r="D52" s="153"/>
      <c r="E52" s="153"/>
    </row>
    <row r="53" spans="2:5" x14ac:dyDescent="0.2">
      <c r="C53" s="142" t="s">
        <v>414</v>
      </c>
      <c r="D53" s="143"/>
      <c r="E53" s="143"/>
    </row>
    <row r="54" spans="2:5" x14ac:dyDescent="0.2">
      <c r="C54" s="142" t="s">
        <v>415</v>
      </c>
      <c r="D54" s="143"/>
      <c r="E54" s="143"/>
    </row>
    <row r="55" spans="2:5" x14ac:dyDescent="0.2">
      <c r="C55" s="142" t="s">
        <v>416</v>
      </c>
      <c r="D55" s="143"/>
      <c r="E55" s="143"/>
    </row>
    <row r="56" spans="2:5" x14ac:dyDescent="0.2">
      <c r="C56" s="142" t="s">
        <v>417</v>
      </c>
      <c r="D56" s="143"/>
      <c r="E56" s="143"/>
    </row>
    <row r="57" spans="2:5" x14ac:dyDescent="0.2">
      <c r="C57" s="142" t="s">
        <v>418</v>
      </c>
      <c r="D57" s="143"/>
      <c r="E57" s="143"/>
    </row>
    <row r="58" spans="2:5" x14ac:dyDescent="0.2">
      <c r="C58" s="142" t="s">
        <v>419</v>
      </c>
      <c r="D58" s="143"/>
      <c r="E58" s="143"/>
    </row>
    <row r="59" spans="2:5" hidden="1" x14ac:dyDescent="0.2">
      <c r="C59" s="119" t="s">
        <v>374</v>
      </c>
      <c r="D59" s="143"/>
      <c r="E59" s="143"/>
    </row>
    <row r="60" spans="2:5" ht="12.75" customHeight="1" thickBot="1" x14ac:dyDescent="0.25">
      <c r="C60" s="150" t="str">
        <f>IF(OR(AND(D60&lt;0,E60&lt;0),AND(D60&lt;0,E60=0),AND(E60&lt;0,D60=0)),[1]Ф3!N60,IF(OR(AND(D60&gt;0,E60&gt;0),AND(E60&gt;0,D60=0),AND(D60&gt;0,E60=0)),[1]Ф3!O60,IF(AND(D60&gt;0,E60&lt;0),[1]Ф3!P60,[1]Ф3!Q60)))</f>
        <v>Чистое (использование) / поступление денежных средств (в) / от финансовой деятельности</v>
      </c>
      <c r="D60" s="151">
        <f>ROUND(SUM(D53:D59),0)</f>
        <v>0</v>
      </c>
      <c r="E60" s="151">
        <f>ROUND(SUM(E53:E59),0)</f>
        <v>0</v>
      </c>
    </row>
    <row r="61" spans="2:5" x14ac:dyDescent="0.2">
      <c r="C61" s="147"/>
      <c r="D61" s="153"/>
      <c r="E61" s="153"/>
    </row>
    <row r="62" spans="2:5" x14ac:dyDescent="0.2">
      <c r="C62" s="140" t="s">
        <v>420</v>
      </c>
      <c r="D62" s="156">
        <f>ROUND(D60+D50+D39,0)</f>
        <v>-32973</v>
      </c>
      <c r="E62" s="156">
        <f>ROUND(E60+E50+E39,0)</f>
        <v>-806247</v>
      </c>
    </row>
    <row r="63" spans="2:5" x14ac:dyDescent="0.2">
      <c r="C63" s="142" t="s">
        <v>421</v>
      </c>
      <c r="D63" s="143">
        <v>-60343</v>
      </c>
      <c r="E63" s="143">
        <v>946</v>
      </c>
    </row>
    <row r="64" spans="2:5" x14ac:dyDescent="0.2">
      <c r="C64" s="142" t="s">
        <v>422</v>
      </c>
      <c r="D64" s="143"/>
      <c r="E64" s="143"/>
    </row>
    <row r="65" spans="1:5" x14ac:dyDescent="0.2">
      <c r="C65" s="157" t="s">
        <v>423</v>
      </c>
      <c r="D65" s="158">
        <f>ББ!D9</f>
        <v>127196</v>
      </c>
      <c r="E65" s="159">
        <v>944484</v>
      </c>
    </row>
    <row r="66" spans="1:5" ht="13.5" thickBot="1" x14ac:dyDescent="0.25">
      <c r="C66" s="150" t="s">
        <v>424</v>
      </c>
      <c r="D66" s="160">
        <f>SUM(D62:D65)</f>
        <v>33880</v>
      </c>
      <c r="E66" s="151">
        <f>SUM(E62:E65)</f>
        <v>139183</v>
      </c>
    </row>
    <row r="67" spans="1:5" x14ac:dyDescent="0.2">
      <c r="C67" s="161" t="s">
        <v>382</v>
      </c>
      <c r="D67" s="162">
        <f>ББ!C9</f>
        <v>33880</v>
      </c>
      <c r="E67" s="144"/>
    </row>
    <row r="68" spans="1:5" x14ac:dyDescent="0.2">
      <c r="C68" s="161"/>
      <c r="D68" s="163"/>
      <c r="E68" s="163"/>
    </row>
    <row r="69" spans="1:5" hidden="1" x14ac:dyDescent="0.2">
      <c r="B69" s="134" t="s">
        <v>345</v>
      </c>
      <c r="C69" s="164" t="s">
        <v>425</v>
      </c>
      <c r="D69" s="165"/>
      <c r="E69" s="165"/>
    </row>
    <row r="70" spans="1:5" x14ac:dyDescent="0.2">
      <c r="C70" s="166"/>
      <c r="D70" s="165"/>
      <c r="E70" s="165"/>
    </row>
    <row r="71" spans="1:5" s="1" customFormat="1" ht="14.45" customHeight="1" x14ac:dyDescent="0.25">
      <c r="A71" s="84" t="s">
        <v>192</v>
      </c>
      <c r="B71" s="171" t="s">
        <v>193</v>
      </c>
      <c r="C71" s="172"/>
      <c r="D71" s="173"/>
    </row>
    <row r="72" spans="1:5" s="1" customFormat="1" ht="15.95" customHeight="1" x14ac:dyDescent="0.25"/>
    <row r="73" spans="1:5" s="1" customFormat="1" ht="14.45" customHeight="1" x14ac:dyDescent="0.25">
      <c r="A73" s="84" t="s">
        <v>194</v>
      </c>
      <c r="B73" s="171" t="s">
        <v>195</v>
      </c>
      <c r="C73" s="173"/>
    </row>
    <row r="74" spans="1:5" s="1" customFormat="1" ht="12.95" customHeight="1" x14ac:dyDescent="0.25"/>
    <row r="75" spans="1:5" s="1" customFormat="1" ht="14.45" customHeight="1" x14ac:dyDescent="0.25">
      <c r="A75" s="84" t="s">
        <v>196</v>
      </c>
      <c r="B75" s="167" t="s">
        <v>197</v>
      </c>
      <c r="C75" s="168"/>
    </row>
    <row r="76" spans="1:5" s="1" customFormat="1" ht="12.95" customHeight="1" x14ac:dyDescent="0.25"/>
    <row r="77" spans="1:5" s="1" customFormat="1" ht="14.45" customHeight="1" x14ac:dyDescent="0.25">
      <c r="A77" s="84" t="s">
        <v>198</v>
      </c>
      <c r="B77" s="171" t="s">
        <v>199</v>
      </c>
      <c r="C77" s="173"/>
    </row>
    <row r="78" spans="1:5" s="1" customFormat="1" ht="12.2" customHeight="1" x14ac:dyDescent="0.25"/>
    <row r="79" spans="1:5" s="1" customFormat="1" ht="14.45" customHeight="1" x14ac:dyDescent="0.25">
      <c r="A79" s="84" t="s">
        <v>200</v>
      </c>
      <c r="B79" s="167" t="s">
        <v>201</v>
      </c>
      <c r="C79" s="168"/>
    </row>
    <row r="80" spans="1:5" s="1" customFormat="1" ht="12.2" customHeight="1" x14ac:dyDescent="0.25"/>
    <row r="81" spans="1:3" s="1" customFormat="1" ht="14.45" customHeight="1" x14ac:dyDescent="0.25">
      <c r="A81" s="84" t="s">
        <v>202</v>
      </c>
      <c r="B81" s="167" t="s">
        <v>201</v>
      </c>
      <c r="C81" s="168"/>
    </row>
    <row r="82" spans="1:3" s="1" customFormat="1" ht="11.45" customHeight="1" x14ac:dyDescent="0.25"/>
    <row r="83" spans="1:3" s="1" customFormat="1" ht="14.45" customHeight="1" x14ac:dyDescent="0.25">
      <c r="A83" s="84" t="s">
        <v>203</v>
      </c>
      <c r="B83" s="167" t="s">
        <v>204</v>
      </c>
      <c r="C83" s="168"/>
    </row>
    <row r="84" spans="1:3" s="1" customFormat="1" ht="13.7" customHeight="1" x14ac:dyDescent="0.25"/>
    <row r="85" spans="1:3" s="1" customFormat="1" ht="14.45" customHeight="1" x14ac:dyDescent="0.25">
      <c r="A85" s="84" t="s">
        <v>205</v>
      </c>
      <c r="B85" s="167" t="s">
        <v>206</v>
      </c>
      <c r="C85" s="168"/>
    </row>
  </sheetData>
  <mergeCells count="11">
    <mergeCell ref="C3:E3"/>
    <mergeCell ref="C4:E4"/>
    <mergeCell ref="C5:E5"/>
    <mergeCell ref="B71:D71"/>
    <mergeCell ref="B73:C73"/>
    <mergeCell ref="B85:C85"/>
    <mergeCell ref="B75:C75"/>
    <mergeCell ref="B77:C77"/>
    <mergeCell ref="B79:C79"/>
    <mergeCell ref="B81:C81"/>
    <mergeCell ref="B83:C8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303E-0732-424D-812E-847AA78B1962}">
  <dimension ref="A1:P67"/>
  <sheetViews>
    <sheetView topLeftCell="A2" zoomScale="71" zoomScaleNormal="71" workbookViewId="0">
      <selection activeCell="A46" sqref="A46:XFD46"/>
    </sheetView>
  </sheetViews>
  <sheetFormatPr defaultRowHeight="12.75" x14ac:dyDescent="0.25"/>
  <cols>
    <col min="1" max="1" width="72.42578125" style="130" customWidth="1"/>
    <col min="2" max="3" width="23.85546875" style="129" customWidth="1"/>
    <col min="4" max="4" width="26.7109375" style="129" customWidth="1"/>
    <col min="5" max="5" width="31.42578125" style="129" customWidth="1"/>
    <col min="6" max="6" width="25.5703125" style="129" customWidth="1"/>
    <col min="7" max="7" width="23.42578125" style="129" customWidth="1"/>
    <col min="8" max="8" width="17.140625" style="129" customWidth="1"/>
    <col min="9" max="9" width="23.85546875" style="88" customWidth="1"/>
    <col min="10" max="10" width="15.42578125" style="88" customWidth="1"/>
    <col min="11" max="11" width="16.140625" style="88" customWidth="1"/>
    <col min="12" max="12" width="5.7109375" style="88" customWidth="1"/>
    <col min="13" max="13" width="18.140625" style="88" customWidth="1"/>
    <col min="14" max="16" width="16" style="88" bestFit="1" customWidth="1"/>
    <col min="17" max="246" width="9.140625" style="88"/>
    <col min="247" max="247" width="70.28515625" style="88" customWidth="1"/>
    <col min="248" max="249" width="23.85546875" style="88" customWidth="1"/>
    <col min="250" max="250" width="0" style="88" hidden="1" customWidth="1"/>
    <col min="251" max="251" width="23.85546875" style="88" customWidth="1"/>
    <col min="252" max="252" width="29" style="88" customWidth="1"/>
    <col min="253" max="254" width="0" style="88" hidden="1" customWidth="1"/>
    <col min="255" max="258" width="23.85546875" style="88" customWidth="1"/>
    <col min="259" max="260" width="0" style="88" hidden="1" customWidth="1"/>
    <col min="261" max="261" width="23.85546875" style="88" customWidth="1"/>
    <col min="262" max="263" width="13.7109375" style="88" bestFit="1" customWidth="1"/>
    <col min="264" max="502" width="9.140625" style="88"/>
    <col min="503" max="503" width="70.28515625" style="88" customWidth="1"/>
    <col min="504" max="505" width="23.85546875" style="88" customWidth="1"/>
    <col min="506" max="506" width="0" style="88" hidden="1" customWidth="1"/>
    <col min="507" max="507" width="23.85546875" style="88" customWidth="1"/>
    <col min="508" max="508" width="29" style="88" customWidth="1"/>
    <col min="509" max="510" width="0" style="88" hidden="1" customWidth="1"/>
    <col min="511" max="514" width="23.85546875" style="88" customWidth="1"/>
    <col min="515" max="516" width="0" style="88" hidden="1" customWidth="1"/>
    <col min="517" max="517" width="23.85546875" style="88" customWidth="1"/>
    <col min="518" max="519" width="13.7109375" style="88" bestFit="1" customWidth="1"/>
    <col min="520" max="758" width="9.140625" style="88"/>
    <col min="759" max="759" width="70.28515625" style="88" customWidth="1"/>
    <col min="760" max="761" width="23.85546875" style="88" customWidth="1"/>
    <col min="762" max="762" width="0" style="88" hidden="1" customWidth="1"/>
    <col min="763" max="763" width="23.85546875" style="88" customWidth="1"/>
    <col min="764" max="764" width="29" style="88" customWidth="1"/>
    <col min="765" max="766" width="0" style="88" hidden="1" customWidth="1"/>
    <col min="767" max="770" width="23.85546875" style="88" customWidth="1"/>
    <col min="771" max="772" width="0" style="88" hidden="1" customWidth="1"/>
    <col min="773" max="773" width="23.85546875" style="88" customWidth="1"/>
    <col min="774" max="775" width="13.7109375" style="88" bestFit="1" customWidth="1"/>
    <col min="776" max="1014" width="9.140625" style="88"/>
    <col min="1015" max="1015" width="70.28515625" style="88" customWidth="1"/>
    <col min="1016" max="1017" width="23.85546875" style="88" customWidth="1"/>
    <col min="1018" max="1018" width="0" style="88" hidden="1" customWidth="1"/>
    <col min="1019" max="1019" width="23.85546875" style="88" customWidth="1"/>
    <col min="1020" max="1020" width="29" style="88" customWidth="1"/>
    <col min="1021" max="1022" width="0" style="88" hidden="1" customWidth="1"/>
    <col min="1023" max="1026" width="23.85546875" style="88" customWidth="1"/>
    <col min="1027" max="1028" width="0" style="88" hidden="1" customWidth="1"/>
    <col min="1029" max="1029" width="23.85546875" style="88" customWidth="1"/>
    <col min="1030" max="1031" width="13.7109375" style="88" bestFit="1" customWidth="1"/>
    <col min="1032" max="1270" width="9.140625" style="88"/>
    <col min="1271" max="1271" width="70.28515625" style="88" customWidth="1"/>
    <col min="1272" max="1273" width="23.85546875" style="88" customWidth="1"/>
    <col min="1274" max="1274" width="0" style="88" hidden="1" customWidth="1"/>
    <col min="1275" max="1275" width="23.85546875" style="88" customWidth="1"/>
    <col min="1276" max="1276" width="29" style="88" customWidth="1"/>
    <col min="1277" max="1278" width="0" style="88" hidden="1" customWidth="1"/>
    <col min="1279" max="1282" width="23.85546875" style="88" customWidth="1"/>
    <col min="1283" max="1284" width="0" style="88" hidden="1" customWidth="1"/>
    <col min="1285" max="1285" width="23.85546875" style="88" customWidth="1"/>
    <col min="1286" max="1287" width="13.7109375" style="88" bestFit="1" customWidth="1"/>
    <col min="1288" max="1526" width="9.140625" style="88"/>
    <col min="1527" max="1527" width="70.28515625" style="88" customWidth="1"/>
    <col min="1528" max="1529" width="23.85546875" style="88" customWidth="1"/>
    <col min="1530" max="1530" width="0" style="88" hidden="1" customWidth="1"/>
    <col min="1531" max="1531" width="23.85546875" style="88" customWidth="1"/>
    <col min="1532" max="1532" width="29" style="88" customWidth="1"/>
    <col min="1533" max="1534" width="0" style="88" hidden="1" customWidth="1"/>
    <col min="1535" max="1538" width="23.85546875" style="88" customWidth="1"/>
    <col min="1539" max="1540" width="0" style="88" hidden="1" customWidth="1"/>
    <col min="1541" max="1541" width="23.85546875" style="88" customWidth="1"/>
    <col min="1542" max="1543" width="13.7109375" style="88" bestFit="1" customWidth="1"/>
    <col min="1544" max="1782" width="9.140625" style="88"/>
    <col min="1783" max="1783" width="70.28515625" style="88" customWidth="1"/>
    <col min="1784" max="1785" width="23.85546875" style="88" customWidth="1"/>
    <col min="1786" max="1786" width="0" style="88" hidden="1" customWidth="1"/>
    <col min="1787" max="1787" width="23.85546875" style="88" customWidth="1"/>
    <col min="1788" max="1788" width="29" style="88" customWidth="1"/>
    <col min="1789" max="1790" width="0" style="88" hidden="1" customWidth="1"/>
    <col min="1791" max="1794" width="23.85546875" style="88" customWidth="1"/>
    <col min="1795" max="1796" width="0" style="88" hidden="1" customWidth="1"/>
    <col min="1797" max="1797" width="23.85546875" style="88" customWidth="1"/>
    <col min="1798" max="1799" width="13.7109375" style="88" bestFit="1" customWidth="1"/>
    <col min="1800" max="2038" width="9.140625" style="88"/>
    <col min="2039" max="2039" width="70.28515625" style="88" customWidth="1"/>
    <col min="2040" max="2041" width="23.85546875" style="88" customWidth="1"/>
    <col min="2042" max="2042" width="0" style="88" hidden="1" customWidth="1"/>
    <col min="2043" max="2043" width="23.85546875" style="88" customWidth="1"/>
    <col min="2044" max="2044" width="29" style="88" customWidth="1"/>
    <col min="2045" max="2046" width="0" style="88" hidden="1" customWidth="1"/>
    <col min="2047" max="2050" width="23.85546875" style="88" customWidth="1"/>
    <col min="2051" max="2052" width="0" style="88" hidden="1" customWidth="1"/>
    <col min="2053" max="2053" width="23.85546875" style="88" customWidth="1"/>
    <col min="2054" max="2055" width="13.7109375" style="88" bestFit="1" customWidth="1"/>
    <col min="2056" max="2294" width="9.140625" style="88"/>
    <col min="2295" max="2295" width="70.28515625" style="88" customWidth="1"/>
    <col min="2296" max="2297" width="23.85546875" style="88" customWidth="1"/>
    <col min="2298" max="2298" width="0" style="88" hidden="1" customWidth="1"/>
    <col min="2299" max="2299" width="23.85546875" style="88" customWidth="1"/>
    <col min="2300" max="2300" width="29" style="88" customWidth="1"/>
    <col min="2301" max="2302" width="0" style="88" hidden="1" customWidth="1"/>
    <col min="2303" max="2306" width="23.85546875" style="88" customWidth="1"/>
    <col min="2307" max="2308" width="0" style="88" hidden="1" customWidth="1"/>
    <col min="2309" max="2309" width="23.85546875" style="88" customWidth="1"/>
    <col min="2310" max="2311" width="13.7109375" style="88" bestFit="1" customWidth="1"/>
    <col min="2312" max="2550" width="9.140625" style="88"/>
    <col min="2551" max="2551" width="70.28515625" style="88" customWidth="1"/>
    <col min="2552" max="2553" width="23.85546875" style="88" customWidth="1"/>
    <col min="2554" max="2554" width="0" style="88" hidden="1" customWidth="1"/>
    <col min="2555" max="2555" width="23.85546875" style="88" customWidth="1"/>
    <col min="2556" max="2556" width="29" style="88" customWidth="1"/>
    <col min="2557" max="2558" width="0" style="88" hidden="1" customWidth="1"/>
    <col min="2559" max="2562" width="23.85546875" style="88" customWidth="1"/>
    <col min="2563" max="2564" width="0" style="88" hidden="1" customWidth="1"/>
    <col min="2565" max="2565" width="23.85546875" style="88" customWidth="1"/>
    <col min="2566" max="2567" width="13.7109375" style="88" bestFit="1" customWidth="1"/>
    <col min="2568" max="2806" width="9.140625" style="88"/>
    <col min="2807" max="2807" width="70.28515625" style="88" customWidth="1"/>
    <col min="2808" max="2809" width="23.85546875" style="88" customWidth="1"/>
    <col min="2810" max="2810" width="0" style="88" hidden="1" customWidth="1"/>
    <col min="2811" max="2811" width="23.85546875" style="88" customWidth="1"/>
    <col min="2812" max="2812" width="29" style="88" customWidth="1"/>
    <col min="2813" max="2814" width="0" style="88" hidden="1" customWidth="1"/>
    <col min="2815" max="2818" width="23.85546875" style="88" customWidth="1"/>
    <col min="2819" max="2820" width="0" style="88" hidden="1" customWidth="1"/>
    <col min="2821" max="2821" width="23.85546875" style="88" customWidth="1"/>
    <col min="2822" max="2823" width="13.7109375" style="88" bestFit="1" customWidth="1"/>
    <col min="2824" max="3062" width="9.140625" style="88"/>
    <col min="3063" max="3063" width="70.28515625" style="88" customWidth="1"/>
    <col min="3064" max="3065" width="23.85546875" style="88" customWidth="1"/>
    <col min="3066" max="3066" width="0" style="88" hidden="1" customWidth="1"/>
    <col min="3067" max="3067" width="23.85546875" style="88" customWidth="1"/>
    <col min="3068" max="3068" width="29" style="88" customWidth="1"/>
    <col min="3069" max="3070" width="0" style="88" hidden="1" customWidth="1"/>
    <col min="3071" max="3074" width="23.85546875" style="88" customWidth="1"/>
    <col min="3075" max="3076" width="0" style="88" hidden="1" customWidth="1"/>
    <col min="3077" max="3077" width="23.85546875" style="88" customWidth="1"/>
    <col min="3078" max="3079" width="13.7109375" style="88" bestFit="1" customWidth="1"/>
    <col min="3080" max="3318" width="9.140625" style="88"/>
    <col min="3319" max="3319" width="70.28515625" style="88" customWidth="1"/>
    <col min="3320" max="3321" width="23.85546875" style="88" customWidth="1"/>
    <col min="3322" max="3322" width="0" style="88" hidden="1" customWidth="1"/>
    <col min="3323" max="3323" width="23.85546875" style="88" customWidth="1"/>
    <col min="3324" max="3324" width="29" style="88" customWidth="1"/>
    <col min="3325" max="3326" width="0" style="88" hidden="1" customWidth="1"/>
    <col min="3327" max="3330" width="23.85546875" style="88" customWidth="1"/>
    <col min="3331" max="3332" width="0" style="88" hidden="1" customWidth="1"/>
    <col min="3333" max="3333" width="23.85546875" style="88" customWidth="1"/>
    <col min="3334" max="3335" width="13.7109375" style="88" bestFit="1" customWidth="1"/>
    <col min="3336" max="3574" width="9.140625" style="88"/>
    <col min="3575" max="3575" width="70.28515625" style="88" customWidth="1"/>
    <col min="3576" max="3577" width="23.85546875" style="88" customWidth="1"/>
    <col min="3578" max="3578" width="0" style="88" hidden="1" customWidth="1"/>
    <col min="3579" max="3579" width="23.85546875" style="88" customWidth="1"/>
    <col min="3580" max="3580" width="29" style="88" customWidth="1"/>
    <col min="3581" max="3582" width="0" style="88" hidden="1" customWidth="1"/>
    <col min="3583" max="3586" width="23.85546875" style="88" customWidth="1"/>
    <col min="3587" max="3588" width="0" style="88" hidden="1" customWidth="1"/>
    <col min="3589" max="3589" width="23.85546875" style="88" customWidth="1"/>
    <col min="3590" max="3591" width="13.7109375" style="88" bestFit="1" customWidth="1"/>
    <col min="3592" max="3830" width="9.140625" style="88"/>
    <col min="3831" max="3831" width="70.28515625" style="88" customWidth="1"/>
    <col min="3832" max="3833" width="23.85546875" style="88" customWidth="1"/>
    <col min="3834" max="3834" width="0" style="88" hidden="1" customWidth="1"/>
    <col min="3835" max="3835" width="23.85546875" style="88" customWidth="1"/>
    <col min="3836" max="3836" width="29" style="88" customWidth="1"/>
    <col min="3837" max="3838" width="0" style="88" hidden="1" customWidth="1"/>
    <col min="3839" max="3842" width="23.85546875" style="88" customWidth="1"/>
    <col min="3843" max="3844" width="0" style="88" hidden="1" customWidth="1"/>
    <col min="3845" max="3845" width="23.85546875" style="88" customWidth="1"/>
    <col min="3846" max="3847" width="13.7109375" style="88" bestFit="1" customWidth="1"/>
    <col min="3848" max="4086" width="9.140625" style="88"/>
    <col min="4087" max="4087" width="70.28515625" style="88" customWidth="1"/>
    <col min="4088" max="4089" width="23.85546875" style="88" customWidth="1"/>
    <col min="4090" max="4090" width="0" style="88" hidden="1" customWidth="1"/>
    <col min="4091" max="4091" width="23.85546875" style="88" customWidth="1"/>
    <col min="4092" max="4092" width="29" style="88" customWidth="1"/>
    <col min="4093" max="4094" width="0" style="88" hidden="1" customWidth="1"/>
    <col min="4095" max="4098" width="23.85546875" style="88" customWidth="1"/>
    <col min="4099" max="4100" width="0" style="88" hidden="1" customWidth="1"/>
    <col min="4101" max="4101" width="23.85546875" style="88" customWidth="1"/>
    <col min="4102" max="4103" width="13.7109375" style="88" bestFit="1" customWidth="1"/>
    <col min="4104" max="4342" width="9.140625" style="88"/>
    <col min="4343" max="4343" width="70.28515625" style="88" customWidth="1"/>
    <col min="4344" max="4345" width="23.85546875" style="88" customWidth="1"/>
    <col min="4346" max="4346" width="0" style="88" hidden="1" customWidth="1"/>
    <col min="4347" max="4347" width="23.85546875" style="88" customWidth="1"/>
    <col min="4348" max="4348" width="29" style="88" customWidth="1"/>
    <col min="4349" max="4350" width="0" style="88" hidden="1" customWidth="1"/>
    <col min="4351" max="4354" width="23.85546875" style="88" customWidth="1"/>
    <col min="4355" max="4356" width="0" style="88" hidden="1" customWidth="1"/>
    <col min="4357" max="4357" width="23.85546875" style="88" customWidth="1"/>
    <col min="4358" max="4359" width="13.7109375" style="88" bestFit="1" customWidth="1"/>
    <col min="4360" max="4598" width="9.140625" style="88"/>
    <col min="4599" max="4599" width="70.28515625" style="88" customWidth="1"/>
    <col min="4600" max="4601" width="23.85546875" style="88" customWidth="1"/>
    <col min="4602" max="4602" width="0" style="88" hidden="1" customWidth="1"/>
    <col min="4603" max="4603" width="23.85546875" style="88" customWidth="1"/>
    <col min="4604" max="4604" width="29" style="88" customWidth="1"/>
    <col min="4605" max="4606" width="0" style="88" hidden="1" customWidth="1"/>
    <col min="4607" max="4610" width="23.85546875" style="88" customWidth="1"/>
    <col min="4611" max="4612" width="0" style="88" hidden="1" customWidth="1"/>
    <col min="4613" max="4613" width="23.85546875" style="88" customWidth="1"/>
    <col min="4614" max="4615" width="13.7109375" style="88" bestFit="1" customWidth="1"/>
    <col min="4616" max="4854" width="9.140625" style="88"/>
    <col min="4855" max="4855" width="70.28515625" style="88" customWidth="1"/>
    <col min="4856" max="4857" width="23.85546875" style="88" customWidth="1"/>
    <col min="4858" max="4858" width="0" style="88" hidden="1" customWidth="1"/>
    <col min="4859" max="4859" width="23.85546875" style="88" customWidth="1"/>
    <col min="4860" max="4860" width="29" style="88" customWidth="1"/>
    <col min="4861" max="4862" width="0" style="88" hidden="1" customWidth="1"/>
    <col min="4863" max="4866" width="23.85546875" style="88" customWidth="1"/>
    <col min="4867" max="4868" width="0" style="88" hidden="1" customWidth="1"/>
    <col min="4869" max="4869" width="23.85546875" style="88" customWidth="1"/>
    <col min="4870" max="4871" width="13.7109375" style="88" bestFit="1" customWidth="1"/>
    <col min="4872" max="5110" width="9.140625" style="88"/>
    <col min="5111" max="5111" width="70.28515625" style="88" customWidth="1"/>
    <col min="5112" max="5113" width="23.85546875" style="88" customWidth="1"/>
    <col min="5114" max="5114" width="0" style="88" hidden="1" customWidth="1"/>
    <col min="5115" max="5115" width="23.85546875" style="88" customWidth="1"/>
    <col min="5116" max="5116" width="29" style="88" customWidth="1"/>
    <col min="5117" max="5118" width="0" style="88" hidden="1" customWidth="1"/>
    <col min="5119" max="5122" width="23.85546875" style="88" customWidth="1"/>
    <col min="5123" max="5124" width="0" style="88" hidden="1" customWidth="1"/>
    <col min="5125" max="5125" width="23.85546875" style="88" customWidth="1"/>
    <col min="5126" max="5127" width="13.7109375" style="88" bestFit="1" customWidth="1"/>
    <col min="5128" max="5366" width="9.140625" style="88"/>
    <col min="5367" max="5367" width="70.28515625" style="88" customWidth="1"/>
    <col min="5368" max="5369" width="23.85546875" style="88" customWidth="1"/>
    <col min="5370" max="5370" width="0" style="88" hidden="1" customWidth="1"/>
    <col min="5371" max="5371" width="23.85546875" style="88" customWidth="1"/>
    <col min="5372" max="5372" width="29" style="88" customWidth="1"/>
    <col min="5373" max="5374" width="0" style="88" hidden="1" customWidth="1"/>
    <col min="5375" max="5378" width="23.85546875" style="88" customWidth="1"/>
    <col min="5379" max="5380" width="0" style="88" hidden="1" customWidth="1"/>
    <col min="5381" max="5381" width="23.85546875" style="88" customWidth="1"/>
    <col min="5382" max="5383" width="13.7109375" style="88" bestFit="1" customWidth="1"/>
    <col min="5384" max="5622" width="9.140625" style="88"/>
    <col min="5623" max="5623" width="70.28515625" style="88" customWidth="1"/>
    <col min="5624" max="5625" width="23.85546875" style="88" customWidth="1"/>
    <col min="5626" max="5626" width="0" style="88" hidden="1" customWidth="1"/>
    <col min="5627" max="5627" width="23.85546875" style="88" customWidth="1"/>
    <col min="5628" max="5628" width="29" style="88" customWidth="1"/>
    <col min="5629" max="5630" width="0" style="88" hidden="1" customWidth="1"/>
    <col min="5631" max="5634" width="23.85546875" style="88" customWidth="1"/>
    <col min="5635" max="5636" width="0" style="88" hidden="1" customWidth="1"/>
    <col min="5637" max="5637" width="23.85546875" style="88" customWidth="1"/>
    <col min="5638" max="5639" width="13.7109375" style="88" bestFit="1" customWidth="1"/>
    <col min="5640" max="5878" width="9.140625" style="88"/>
    <col min="5879" max="5879" width="70.28515625" style="88" customWidth="1"/>
    <col min="5880" max="5881" width="23.85546875" style="88" customWidth="1"/>
    <col min="5882" max="5882" width="0" style="88" hidden="1" customWidth="1"/>
    <col min="5883" max="5883" width="23.85546875" style="88" customWidth="1"/>
    <col min="5884" max="5884" width="29" style="88" customWidth="1"/>
    <col min="5885" max="5886" width="0" style="88" hidden="1" customWidth="1"/>
    <col min="5887" max="5890" width="23.85546875" style="88" customWidth="1"/>
    <col min="5891" max="5892" width="0" style="88" hidden="1" customWidth="1"/>
    <col min="5893" max="5893" width="23.85546875" style="88" customWidth="1"/>
    <col min="5894" max="5895" width="13.7109375" style="88" bestFit="1" customWidth="1"/>
    <col min="5896" max="6134" width="9.140625" style="88"/>
    <col min="6135" max="6135" width="70.28515625" style="88" customWidth="1"/>
    <col min="6136" max="6137" width="23.85546875" style="88" customWidth="1"/>
    <col min="6138" max="6138" width="0" style="88" hidden="1" customWidth="1"/>
    <col min="6139" max="6139" width="23.85546875" style="88" customWidth="1"/>
    <col min="6140" max="6140" width="29" style="88" customWidth="1"/>
    <col min="6141" max="6142" width="0" style="88" hidden="1" customWidth="1"/>
    <col min="6143" max="6146" width="23.85546875" style="88" customWidth="1"/>
    <col min="6147" max="6148" width="0" style="88" hidden="1" customWidth="1"/>
    <col min="6149" max="6149" width="23.85546875" style="88" customWidth="1"/>
    <col min="6150" max="6151" width="13.7109375" style="88" bestFit="1" customWidth="1"/>
    <col min="6152" max="6390" width="9.140625" style="88"/>
    <col min="6391" max="6391" width="70.28515625" style="88" customWidth="1"/>
    <col min="6392" max="6393" width="23.85546875" style="88" customWidth="1"/>
    <col min="6394" max="6394" width="0" style="88" hidden="1" customWidth="1"/>
    <col min="6395" max="6395" width="23.85546875" style="88" customWidth="1"/>
    <col min="6396" max="6396" width="29" style="88" customWidth="1"/>
    <col min="6397" max="6398" width="0" style="88" hidden="1" customWidth="1"/>
    <col min="6399" max="6402" width="23.85546875" style="88" customWidth="1"/>
    <col min="6403" max="6404" width="0" style="88" hidden="1" customWidth="1"/>
    <col min="6405" max="6405" width="23.85546875" style="88" customWidth="1"/>
    <col min="6406" max="6407" width="13.7109375" style="88" bestFit="1" customWidth="1"/>
    <col min="6408" max="6646" width="9.140625" style="88"/>
    <col min="6647" max="6647" width="70.28515625" style="88" customWidth="1"/>
    <col min="6648" max="6649" width="23.85546875" style="88" customWidth="1"/>
    <col min="6650" max="6650" width="0" style="88" hidden="1" customWidth="1"/>
    <col min="6651" max="6651" width="23.85546875" style="88" customWidth="1"/>
    <col min="6652" max="6652" width="29" style="88" customWidth="1"/>
    <col min="6653" max="6654" width="0" style="88" hidden="1" customWidth="1"/>
    <col min="6655" max="6658" width="23.85546875" style="88" customWidth="1"/>
    <col min="6659" max="6660" width="0" style="88" hidden="1" customWidth="1"/>
    <col min="6661" max="6661" width="23.85546875" style="88" customWidth="1"/>
    <col min="6662" max="6663" width="13.7109375" style="88" bestFit="1" customWidth="1"/>
    <col min="6664" max="6902" width="9.140625" style="88"/>
    <col min="6903" max="6903" width="70.28515625" style="88" customWidth="1"/>
    <col min="6904" max="6905" width="23.85546875" style="88" customWidth="1"/>
    <col min="6906" max="6906" width="0" style="88" hidden="1" customWidth="1"/>
    <col min="6907" max="6907" width="23.85546875" style="88" customWidth="1"/>
    <col min="6908" max="6908" width="29" style="88" customWidth="1"/>
    <col min="6909" max="6910" width="0" style="88" hidden="1" customWidth="1"/>
    <col min="6911" max="6914" width="23.85546875" style="88" customWidth="1"/>
    <col min="6915" max="6916" width="0" style="88" hidden="1" customWidth="1"/>
    <col min="6917" max="6917" width="23.85546875" style="88" customWidth="1"/>
    <col min="6918" max="6919" width="13.7109375" style="88" bestFit="1" customWidth="1"/>
    <col min="6920" max="7158" width="9.140625" style="88"/>
    <col min="7159" max="7159" width="70.28515625" style="88" customWidth="1"/>
    <col min="7160" max="7161" width="23.85546875" style="88" customWidth="1"/>
    <col min="7162" max="7162" width="0" style="88" hidden="1" customWidth="1"/>
    <col min="7163" max="7163" width="23.85546875" style="88" customWidth="1"/>
    <col min="7164" max="7164" width="29" style="88" customWidth="1"/>
    <col min="7165" max="7166" width="0" style="88" hidden="1" customWidth="1"/>
    <col min="7167" max="7170" width="23.85546875" style="88" customWidth="1"/>
    <col min="7171" max="7172" width="0" style="88" hidden="1" customWidth="1"/>
    <col min="7173" max="7173" width="23.85546875" style="88" customWidth="1"/>
    <col min="7174" max="7175" width="13.7109375" style="88" bestFit="1" customWidth="1"/>
    <col min="7176" max="7414" width="9.140625" style="88"/>
    <col min="7415" max="7415" width="70.28515625" style="88" customWidth="1"/>
    <col min="7416" max="7417" width="23.85546875" style="88" customWidth="1"/>
    <col min="7418" max="7418" width="0" style="88" hidden="1" customWidth="1"/>
    <col min="7419" max="7419" width="23.85546875" style="88" customWidth="1"/>
    <col min="7420" max="7420" width="29" style="88" customWidth="1"/>
    <col min="7421" max="7422" width="0" style="88" hidden="1" customWidth="1"/>
    <col min="7423" max="7426" width="23.85546875" style="88" customWidth="1"/>
    <col min="7427" max="7428" width="0" style="88" hidden="1" customWidth="1"/>
    <col min="7429" max="7429" width="23.85546875" style="88" customWidth="1"/>
    <col min="7430" max="7431" width="13.7109375" style="88" bestFit="1" customWidth="1"/>
    <col min="7432" max="7670" width="9.140625" style="88"/>
    <col min="7671" max="7671" width="70.28515625" style="88" customWidth="1"/>
    <col min="7672" max="7673" width="23.85546875" style="88" customWidth="1"/>
    <col min="7674" max="7674" width="0" style="88" hidden="1" customWidth="1"/>
    <col min="7675" max="7675" width="23.85546875" style="88" customWidth="1"/>
    <col min="7676" max="7676" width="29" style="88" customWidth="1"/>
    <col min="7677" max="7678" width="0" style="88" hidden="1" customWidth="1"/>
    <col min="7679" max="7682" width="23.85546875" style="88" customWidth="1"/>
    <col min="7683" max="7684" width="0" style="88" hidden="1" customWidth="1"/>
    <col min="7685" max="7685" width="23.85546875" style="88" customWidth="1"/>
    <col min="7686" max="7687" width="13.7109375" style="88" bestFit="1" customWidth="1"/>
    <col min="7688" max="7926" width="9.140625" style="88"/>
    <col min="7927" max="7927" width="70.28515625" style="88" customWidth="1"/>
    <col min="7928" max="7929" width="23.85546875" style="88" customWidth="1"/>
    <col min="7930" max="7930" width="0" style="88" hidden="1" customWidth="1"/>
    <col min="7931" max="7931" width="23.85546875" style="88" customWidth="1"/>
    <col min="7932" max="7932" width="29" style="88" customWidth="1"/>
    <col min="7933" max="7934" width="0" style="88" hidden="1" customWidth="1"/>
    <col min="7935" max="7938" width="23.85546875" style="88" customWidth="1"/>
    <col min="7939" max="7940" width="0" style="88" hidden="1" customWidth="1"/>
    <col min="7941" max="7941" width="23.85546875" style="88" customWidth="1"/>
    <col min="7942" max="7943" width="13.7109375" style="88" bestFit="1" customWidth="1"/>
    <col min="7944" max="8182" width="9.140625" style="88"/>
    <col min="8183" max="8183" width="70.28515625" style="88" customWidth="1"/>
    <col min="8184" max="8185" width="23.85546875" style="88" customWidth="1"/>
    <col min="8186" max="8186" width="0" style="88" hidden="1" customWidth="1"/>
    <col min="8187" max="8187" width="23.85546875" style="88" customWidth="1"/>
    <col min="8188" max="8188" width="29" style="88" customWidth="1"/>
    <col min="8189" max="8190" width="0" style="88" hidden="1" customWidth="1"/>
    <col min="8191" max="8194" width="23.85546875" style="88" customWidth="1"/>
    <col min="8195" max="8196" width="0" style="88" hidden="1" customWidth="1"/>
    <col min="8197" max="8197" width="23.85546875" style="88" customWidth="1"/>
    <col min="8198" max="8199" width="13.7109375" style="88" bestFit="1" customWidth="1"/>
    <col min="8200" max="8438" width="9.140625" style="88"/>
    <col min="8439" max="8439" width="70.28515625" style="88" customWidth="1"/>
    <col min="8440" max="8441" width="23.85546875" style="88" customWidth="1"/>
    <col min="8442" max="8442" width="0" style="88" hidden="1" customWidth="1"/>
    <col min="8443" max="8443" width="23.85546875" style="88" customWidth="1"/>
    <col min="8444" max="8444" width="29" style="88" customWidth="1"/>
    <col min="8445" max="8446" width="0" style="88" hidden="1" customWidth="1"/>
    <col min="8447" max="8450" width="23.85546875" style="88" customWidth="1"/>
    <col min="8451" max="8452" width="0" style="88" hidden="1" customWidth="1"/>
    <col min="8453" max="8453" width="23.85546875" style="88" customWidth="1"/>
    <col min="8454" max="8455" width="13.7109375" style="88" bestFit="1" customWidth="1"/>
    <col min="8456" max="8694" width="9.140625" style="88"/>
    <col min="8695" max="8695" width="70.28515625" style="88" customWidth="1"/>
    <col min="8696" max="8697" width="23.85546875" style="88" customWidth="1"/>
    <col min="8698" max="8698" width="0" style="88" hidden="1" customWidth="1"/>
    <col min="8699" max="8699" width="23.85546875" style="88" customWidth="1"/>
    <col min="8700" max="8700" width="29" style="88" customWidth="1"/>
    <col min="8701" max="8702" width="0" style="88" hidden="1" customWidth="1"/>
    <col min="8703" max="8706" width="23.85546875" style="88" customWidth="1"/>
    <col min="8707" max="8708" width="0" style="88" hidden="1" customWidth="1"/>
    <col min="8709" max="8709" width="23.85546875" style="88" customWidth="1"/>
    <col min="8710" max="8711" width="13.7109375" style="88" bestFit="1" customWidth="1"/>
    <col min="8712" max="8950" width="9.140625" style="88"/>
    <col min="8951" max="8951" width="70.28515625" style="88" customWidth="1"/>
    <col min="8952" max="8953" width="23.85546875" style="88" customWidth="1"/>
    <col min="8954" max="8954" width="0" style="88" hidden="1" customWidth="1"/>
    <col min="8955" max="8955" width="23.85546875" style="88" customWidth="1"/>
    <col min="8956" max="8956" width="29" style="88" customWidth="1"/>
    <col min="8957" max="8958" width="0" style="88" hidden="1" customWidth="1"/>
    <col min="8959" max="8962" width="23.85546875" style="88" customWidth="1"/>
    <col min="8963" max="8964" width="0" style="88" hidden="1" customWidth="1"/>
    <col min="8965" max="8965" width="23.85546875" style="88" customWidth="1"/>
    <col min="8966" max="8967" width="13.7109375" style="88" bestFit="1" customWidth="1"/>
    <col min="8968" max="9206" width="9.140625" style="88"/>
    <col min="9207" max="9207" width="70.28515625" style="88" customWidth="1"/>
    <col min="9208" max="9209" width="23.85546875" style="88" customWidth="1"/>
    <col min="9210" max="9210" width="0" style="88" hidden="1" customWidth="1"/>
    <col min="9211" max="9211" width="23.85546875" style="88" customWidth="1"/>
    <col min="9212" max="9212" width="29" style="88" customWidth="1"/>
    <col min="9213" max="9214" width="0" style="88" hidden="1" customWidth="1"/>
    <col min="9215" max="9218" width="23.85546875" style="88" customWidth="1"/>
    <col min="9219" max="9220" width="0" style="88" hidden="1" customWidth="1"/>
    <col min="9221" max="9221" width="23.85546875" style="88" customWidth="1"/>
    <col min="9222" max="9223" width="13.7109375" style="88" bestFit="1" customWidth="1"/>
    <col min="9224" max="9462" width="9.140625" style="88"/>
    <col min="9463" max="9463" width="70.28515625" style="88" customWidth="1"/>
    <col min="9464" max="9465" width="23.85546875" style="88" customWidth="1"/>
    <col min="9466" max="9466" width="0" style="88" hidden="1" customWidth="1"/>
    <col min="9467" max="9467" width="23.85546875" style="88" customWidth="1"/>
    <col min="9468" max="9468" width="29" style="88" customWidth="1"/>
    <col min="9469" max="9470" width="0" style="88" hidden="1" customWidth="1"/>
    <col min="9471" max="9474" width="23.85546875" style="88" customWidth="1"/>
    <col min="9475" max="9476" width="0" style="88" hidden="1" customWidth="1"/>
    <col min="9477" max="9477" width="23.85546875" style="88" customWidth="1"/>
    <col min="9478" max="9479" width="13.7109375" style="88" bestFit="1" customWidth="1"/>
    <col min="9480" max="9718" width="9.140625" style="88"/>
    <col min="9719" max="9719" width="70.28515625" style="88" customWidth="1"/>
    <col min="9720" max="9721" width="23.85546875" style="88" customWidth="1"/>
    <col min="9722" max="9722" width="0" style="88" hidden="1" customWidth="1"/>
    <col min="9723" max="9723" width="23.85546875" style="88" customWidth="1"/>
    <col min="9724" max="9724" width="29" style="88" customWidth="1"/>
    <col min="9725" max="9726" width="0" style="88" hidden="1" customWidth="1"/>
    <col min="9727" max="9730" width="23.85546875" style="88" customWidth="1"/>
    <col min="9731" max="9732" width="0" style="88" hidden="1" customWidth="1"/>
    <col min="9733" max="9733" width="23.85546875" style="88" customWidth="1"/>
    <col min="9734" max="9735" width="13.7109375" style="88" bestFit="1" customWidth="1"/>
    <col min="9736" max="9974" width="9.140625" style="88"/>
    <col min="9975" max="9975" width="70.28515625" style="88" customWidth="1"/>
    <col min="9976" max="9977" width="23.85546875" style="88" customWidth="1"/>
    <col min="9978" max="9978" width="0" style="88" hidden="1" customWidth="1"/>
    <col min="9979" max="9979" width="23.85546875" style="88" customWidth="1"/>
    <col min="9980" max="9980" width="29" style="88" customWidth="1"/>
    <col min="9981" max="9982" width="0" style="88" hidden="1" customWidth="1"/>
    <col min="9983" max="9986" width="23.85546875" style="88" customWidth="1"/>
    <col min="9987" max="9988" width="0" style="88" hidden="1" customWidth="1"/>
    <col min="9989" max="9989" width="23.85546875" style="88" customWidth="1"/>
    <col min="9990" max="9991" width="13.7109375" style="88" bestFit="1" customWidth="1"/>
    <col min="9992" max="10230" width="9.140625" style="88"/>
    <col min="10231" max="10231" width="70.28515625" style="88" customWidth="1"/>
    <col min="10232" max="10233" width="23.85546875" style="88" customWidth="1"/>
    <col min="10234" max="10234" width="0" style="88" hidden="1" customWidth="1"/>
    <col min="10235" max="10235" width="23.85546875" style="88" customWidth="1"/>
    <col min="10236" max="10236" width="29" style="88" customWidth="1"/>
    <col min="10237" max="10238" width="0" style="88" hidden="1" customWidth="1"/>
    <col min="10239" max="10242" width="23.85546875" style="88" customWidth="1"/>
    <col min="10243" max="10244" width="0" style="88" hidden="1" customWidth="1"/>
    <col min="10245" max="10245" width="23.85546875" style="88" customWidth="1"/>
    <col min="10246" max="10247" width="13.7109375" style="88" bestFit="1" customWidth="1"/>
    <col min="10248" max="10486" width="9.140625" style="88"/>
    <col min="10487" max="10487" width="70.28515625" style="88" customWidth="1"/>
    <col min="10488" max="10489" width="23.85546875" style="88" customWidth="1"/>
    <col min="10490" max="10490" width="0" style="88" hidden="1" customWidth="1"/>
    <col min="10491" max="10491" width="23.85546875" style="88" customWidth="1"/>
    <col min="10492" max="10492" width="29" style="88" customWidth="1"/>
    <col min="10493" max="10494" width="0" style="88" hidden="1" customWidth="1"/>
    <col min="10495" max="10498" width="23.85546875" style="88" customWidth="1"/>
    <col min="10499" max="10500" width="0" style="88" hidden="1" customWidth="1"/>
    <col min="10501" max="10501" width="23.85546875" style="88" customWidth="1"/>
    <col min="10502" max="10503" width="13.7109375" style="88" bestFit="1" customWidth="1"/>
    <col min="10504" max="10742" width="9.140625" style="88"/>
    <col min="10743" max="10743" width="70.28515625" style="88" customWidth="1"/>
    <col min="10744" max="10745" width="23.85546875" style="88" customWidth="1"/>
    <col min="10746" max="10746" width="0" style="88" hidden="1" customWidth="1"/>
    <col min="10747" max="10747" width="23.85546875" style="88" customWidth="1"/>
    <col min="10748" max="10748" width="29" style="88" customWidth="1"/>
    <col min="10749" max="10750" width="0" style="88" hidden="1" customWidth="1"/>
    <col min="10751" max="10754" width="23.85546875" style="88" customWidth="1"/>
    <col min="10755" max="10756" width="0" style="88" hidden="1" customWidth="1"/>
    <col min="10757" max="10757" width="23.85546875" style="88" customWidth="1"/>
    <col min="10758" max="10759" width="13.7109375" style="88" bestFit="1" customWidth="1"/>
    <col min="10760" max="10998" width="9.140625" style="88"/>
    <col min="10999" max="10999" width="70.28515625" style="88" customWidth="1"/>
    <col min="11000" max="11001" width="23.85546875" style="88" customWidth="1"/>
    <col min="11002" max="11002" width="0" style="88" hidden="1" customWidth="1"/>
    <col min="11003" max="11003" width="23.85546875" style="88" customWidth="1"/>
    <col min="11004" max="11004" width="29" style="88" customWidth="1"/>
    <col min="11005" max="11006" width="0" style="88" hidden="1" customWidth="1"/>
    <col min="11007" max="11010" width="23.85546875" style="88" customWidth="1"/>
    <col min="11011" max="11012" width="0" style="88" hidden="1" customWidth="1"/>
    <col min="11013" max="11013" width="23.85546875" style="88" customWidth="1"/>
    <col min="11014" max="11015" width="13.7109375" style="88" bestFit="1" customWidth="1"/>
    <col min="11016" max="11254" width="9.140625" style="88"/>
    <col min="11255" max="11255" width="70.28515625" style="88" customWidth="1"/>
    <col min="11256" max="11257" width="23.85546875" style="88" customWidth="1"/>
    <col min="11258" max="11258" width="0" style="88" hidden="1" customWidth="1"/>
    <col min="11259" max="11259" width="23.85546875" style="88" customWidth="1"/>
    <col min="11260" max="11260" width="29" style="88" customWidth="1"/>
    <col min="11261" max="11262" width="0" style="88" hidden="1" customWidth="1"/>
    <col min="11263" max="11266" width="23.85546875" style="88" customWidth="1"/>
    <col min="11267" max="11268" width="0" style="88" hidden="1" customWidth="1"/>
    <col min="11269" max="11269" width="23.85546875" style="88" customWidth="1"/>
    <col min="11270" max="11271" width="13.7109375" style="88" bestFit="1" customWidth="1"/>
    <col min="11272" max="11510" width="9.140625" style="88"/>
    <col min="11511" max="11511" width="70.28515625" style="88" customWidth="1"/>
    <col min="11512" max="11513" width="23.85546875" style="88" customWidth="1"/>
    <col min="11514" max="11514" width="0" style="88" hidden="1" customWidth="1"/>
    <col min="11515" max="11515" width="23.85546875" style="88" customWidth="1"/>
    <col min="11516" max="11516" width="29" style="88" customWidth="1"/>
    <col min="11517" max="11518" width="0" style="88" hidden="1" customWidth="1"/>
    <col min="11519" max="11522" width="23.85546875" style="88" customWidth="1"/>
    <col min="11523" max="11524" width="0" style="88" hidden="1" customWidth="1"/>
    <col min="11525" max="11525" width="23.85546875" style="88" customWidth="1"/>
    <col min="11526" max="11527" width="13.7109375" style="88" bestFit="1" customWidth="1"/>
    <col min="11528" max="11766" width="9.140625" style="88"/>
    <col min="11767" max="11767" width="70.28515625" style="88" customWidth="1"/>
    <col min="11768" max="11769" width="23.85546875" style="88" customWidth="1"/>
    <col min="11770" max="11770" width="0" style="88" hidden="1" customWidth="1"/>
    <col min="11771" max="11771" width="23.85546875" style="88" customWidth="1"/>
    <col min="11772" max="11772" width="29" style="88" customWidth="1"/>
    <col min="11773" max="11774" width="0" style="88" hidden="1" customWidth="1"/>
    <col min="11775" max="11778" width="23.85546875" style="88" customWidth="1"/>
    <col min="11779" max="11780" width="0" style="88" hidden="1" customWidth="1"/>
    <col min="11781" max="11781" width="23.85546875" style="88" customWidth="1"/>
    <col min="11782" max="11783" width="13.7109375" style="88" bestFit="1" customWidth="1"/>
    <col min="11784" max="12022" width="9.140625" style="88"/>
    <col min="12023" max="12023" width="70.28515625" style="88" customWidth="1"/>
    <col min="12024" max="12025" width="23.85546875" style="88" customWidth="1"/>
    <col min="12026" max="12026" width="0" style="88" hidden="1" customWidth="1"/>
    <col min="12027" max="12027" width="23.85546875" style="88" customWidth="1"/>
    <col min="12028" max="12028" width="29" style="88" customWidth="1"/>
    <col min="12029" max="12030" width="0" style="88" hidden="1" customWidth="1"/>
    <col min="12031" max="12034" width="23.85546875" style="88" customWidth="1"/>
    <col min="12035" max="12036" width="0" style="88" hidden="1" customWidth="1"/>
    <col min="12037" max="12037" width="23.85546875" style="88" customWidth="1"/>
    <col min="12038" max="12039" width="13.7109375" style="88" bestFit="1" customWidth="1"/>
    <col min="12040" max="12278" width="9.140625" style="88"/>
    <col min="12279" max="12279" width="70.28515625" style="88" customWidth="1"/>
    <col min="12280" max="12281" width="23.85546875" style="88" customWidth="1"/>
    <col min="12282" max="12282" width="0" style="88" hidden="1" customWidth="1"/>
    <col min="12283" max="12283" width="23.85546875" style="88" customWidth="1"/>
    <col min="12284" max="12284" width="29" style="88" customWidth="1"/>
    <col min="12285" max="12286" width="0" style="88" hidden="1" customWidth="1"/>
    <col min="12287" max="12290" width="23.85546875" style="88" customWidth="1"/>
    <col min="12291" max="12292" width="0" style="88" hidden="1" customWidth="1"/>
    <col min="12293" max="12293" width="23.85546875" style="88" customWidth="1"/>
    <col min="12294" max="12295" width="13.7109375" style="88" bestFit="1" customWidth="1"/>
    <col min="12296" max="12534" width="9.140625" style="88"/>
    <col min="12535" max="12535" width="70.28515625" style="88" customWidth="1"/>
    <col min="12536" max="12537" width="23.85546875" style="88" customWidth="1"/>
    <col min="12538" max="12538" width="0" style="88" hidden="1" customWidth="1"/>
    <col min="12539" max="12539" width="23.85546875" style="88" customWidth="1"/>
    <col min="12540" max="12540" width="29" style="88" customWidth="1"/>
    <col min="12541" max="12542" width="0" style="88" hidden="1" customWidth="1"/>
    <col min="12543" max="12546" width="23.85546875" style="88" customWidth="1"/>
    <col min="12547" max="12548" width="0" style="88" hidden="1" customWidth="1"/>
    <col min="12549" max="12549" width="23.85546875" style="88" customWidth="1"/>
    <col min="12550" max="12551" width="13.7109375" style="88" bestFit="1" customWidth="1"/>
    <col min="12552" max="12790" width="9.140625" style="88"/>
    <col min="12791" max="12791" width="70.28515625" style="88" customWidth="1"/>
    <col min="12792" max="12793" width="23.85546875" style="88" customWidth="1"/>
    <col min="12794" max="12794" width="0" style="88" hidden="1" customWidth="1"/>
    <col min="12795" max="12795" width="23.85546875" style="88" customWidth="1"/>
    <col min="12796" max="12796" width="29" style="88" customWidth="1"/>
    <col min="12797" max="12798" width="0" style="88" hidden="1" customWidth="1"/>
    <col min="12799" max="12802" width="23.85546875" style="88" customWidth="1"/>
    <col min="12803" max="12804" width="0" style="88" hidden="1" customWidth="1"/>
    <col min="12805" max="12805" width="23.85546875" style="88" customWidth="1"/>
    <col min="12806" max="12807" width="13.7109375" style="88" bestFit="1" customWidth="1"/>
    <col min="12808" max="13046" width="9.140625" style="88"/>
    <col min="13047" max="13047" width="70.28515625" style="88" customWidth="1"/>
    <col min="13048" max="13049" width="23.85546875" style="88" customWidth="1"/>
    <col min="13050" max="13050" width="0" style="88" hidden="1" customWidth="1"/>
    <col min="13051" max="13051" width="23.85546875" style="88" customWidth="1"/>
    <col min="13052" max="13052" width="29" style="88" customWidth="1"/>
    <col min="13053" max="13054" width="0" style="88" hidden="1" customWidth="1"/>
    <col min="13055" max="13058" width="23.85546875" style="88" customWidth="1"/>
    <col min="13059" max="13060" width="0" style="88" hidden="1" customWidth="1"/>
    <col min="13061" max="13061" width="23.85546875" style="88" customWidth="1"/>
    <col min="13062" max="13063" width="13.7109375" style="88" bestFit="1" customWidth="1"/>
    <col min="13064" max="13302" width="9.140625" style="88"/>
    <col min="13303" max="13303" width="70.28515625" style="88" customWidth="1"/>
    <col min="13304" max="13305" width="23.85546875" style="88" customWidth="1"/>
    <col min="13306" max="13306" width="0" style="88" hidden="1" customWidth="1"/>
    <col min="13307" max="13307" width="23.85546875" style="88" customWidth="1"/>
    <col min="13308" max="13308" width="29" style="88" customWidth="1"/>
    <col min="13309" max="13310" width="0" style="88" hidden="1" customWidth="1"/>
    <col min="13311" max="13314" width="23.85546875" style="88" customWidth="1"/>
    <col min="13315" max="13316" width="0" style="88" hidden="1" customWidth="1"/>
    <col min="13317" max="13317" width="23.85546875" style="88" customWidth="1"/>
    <col min="13318" max="13319" width="13.7109375" style="88" bestFit="1" customWidth="1"/>
    <col min="13320" max="13558" width="9.140625" style="88"/>
    <col min="13559" max="13559" width="70.28515625" style="88" customWidth="1"/>
    <col min="13560" max="13561" width="23.85546875" style="88" customWidth="1"/>
    <col min="13562" max="13562" width="0" style="88" hidden="1" customWidth="1"/>
    <col min="13563" max="13563" width="23.85546875" style="88" customWidth="1"/>
    <col min="13564" max="13564" width="29" style="88" customWidth="1"/>
    <col min="13565" max="13566" width="0" style="88" hidden="1" customWidth="1"/>
    <col min="13567" max="13570" width="23.85546875" style="88" customWidth="1"/>
    <col min="13571" max="13572" width="0" style="88" hidden="1" customWidth="1"/>
    <col min="13573" max="13573" width="23.85546875" style="88" customWidth="1"/>
    <col min="13574" max="13575" width="13.7109375" style="88" bestFit="1" customWidth="1"/>
    <col min="13576" max="13814" width="9.140625" style="88"/>
    <col min="13815" max="13815" width="70.28515625" style="88" customWidth="1"/>
    <col min="13816" max="13817" width="23.85546875" style="88" customWidth="1"/>
    <col min="13818" max="13818" width="0" style="88" hidden="1" customWidth="1"/>
    <col min="13819" max="13819" width="23.85546875" style="88" customWidth="1"/>
    <col min="13820" max="13820" width="29" style="88" customWidth="1"/>
    <col min="13821" max="13822" width="0" style="88" hidden="1" customWidth="1"/>
    <col min="13823" max="13826" width="23.85546875" style="88" customWidth="1"/>
    <col min="13827" max="13828" width="0" style="88" hidden="1" customWidth="1"/>
    <col min="13829" max="13829" width="23.85546875" style="88" customWidth="1"/>
    <col min="13830" max="13831" width="13.7109375" style="88" bestFit="1" customWidth="1"/>
    <col min="13832" max="14070" width="9.140625" style="88"/>
    <col min="14071" max="14071" width="70.28515625" style="88" customWidth="1"/>
    <col min="14072" max="14073" width="23.85546875" style="88" customWidth="1"/>
    <col min="14074" max="14074" width="0" style="88" hidden="1" customWidth="1"/>
    <col min="14075" max="14075" width="23.85546875" style="88" customWidth="1"/>
    <col min="14076" max="14076" width="29" style="88" customWidth="1"/>
    <col min="14077" max="14078" width="0" style="88" hidden="1" customWidth="1"/>
    <col min="14079" max="14082" width="23.85546875" style="88" customWidth="1"/>
    <col min="14083" max="14084" width="0" style="88" hidden="1" customWidth="1"/>
    <col min="14085" max="14085" width="23.85546875" style="88" customWidth="1"/>
    <col min="14086" max="14087" width="13.7109375" style="88" bestFit="1" customWidth="1"/>
    <col min="14088" max="14326" width="9.140625" style="88"/>
    <col min="14327" max="14327" width="70.28515625" style="88" customWidth="1"/>
    <col min="14328" max="14329" width="23.85546875" style="88" customWidth="1"/>
    <col min="14330" max="14330" width="0" style="88" hidden="1" customWidth="1"/>
    <col min="14331" max="14331" width="23.85546875" style="88" customWidth="1"/>
    <col min="14332" max="14332" width="29" style="88" customWidth="1"/>
    <col min="14333" max="14334" width="0" style="88" hidden="1" customWidth="1"/>
    <col min="14335" max="14338" width="23.85546875" style="88" customWidth="1"/>
    <col min="14339" max="14340" width="0" style="88" hidden="1" customWidth="1"/>
    <col min="14341" max="14341" width="23.85546875" style="88" customWidth="1"/>
    <col min="14342" max="14343" width="13.7109375" style="88" bestFit="1" customWidth="1"/>
    <col min="14344" max="14582" width="9.140625" style="88"/>
    <col min="14583" max="14583" width="70.28515625" style="88" customWidth="1"/>
    <col min="14584" max="14585" width="23.85546875" style="88" customWidth="1"/>
    <col min="14586" max="14586" width="0" style="88" hidden="1" customWidth="1"/>
    <col min="14587" max="14587" width="23.85546875" style="88" customWidth="1"/>
    <col min="14588" max="14588" width="29" style="88" customWidth="1"/>
    <col min="14589" max="14590" width="0" style="88" hidden="1" customWidth="1"/>
    <col min="14591" max="14594" width="23.85546875" style="88" customWidth="1"/>
    <col min="14595" max="14596" width="0" style="88" hidden="1" customWidth="1"/>
    <col min="14597" max="14597" width="23.85546875" style="88" customWidth="1"/>
    <col min="14598" max="14599" width="13.7109375" style="88" bestFit="1" customWidth="1"/>
    <col min="14600" max="14838" width="9.140625" style="88"/>
    <col min="14839" max="14839" width="70.28515625" style="88" customWidth="1"/>
    <col min="14840" max="14841" width="23.85546875" style="88" customWidth="1"/>
    <col min="14842" max="14842" width="0" style="88" hidden="1" customWidth="1"/>
    <col min="14843" max="14843" width="23.85546875" style="88" customWidth="1"/>
    <col min="14844" max="14844" width="29" style="88" customWidth="1"/>
    <col min="14845" max="14846" width="0" style="88" hidden="1" customWidth="1"/>
    <col min="14847" max="14850" width="23.85546875" style="88" customWidth="1"/>
    <col min="14851" max="14852" width="0" style="88" hidden="1" customWidth="1"/>
    <col min="14853" max="14853" width="23.85546875" style="88" customWidth="1"/>
    <col min="14854" max="14855" width="13.7109375" style="88" bestFit="1" customWidth="1"/>
    <col min="14856" max="15094" width="9.140625" style="88"/>
    <col min="15095" max="15095" width="70.28515625" style="88" customWidth="1"/>
    <col min="15096" max="15097" width="23.85546875" style="88" customWidth="1"/>
    <col min="15098" max="15098" width="0" style="88" hidden="1" customWidth="1"/>
    <col min="15099" max="15099" width="23.85546875" style="88" customWidth="1"/>
    <col min="15100" max="15100" width="29" style="88" customWidth="1"/>
    <col min="15101" max="15102" width="0" style="88" hidden="1" customWidth="1"/>
    <col min="15103" max="15106" width="23.85546875" style="88" customWidth="1"/>
    <col min="15107" max="15108" width="0" style="88" hidden="1" customWidth="1"/>
    <col min="15109" max="15109" width="23.85546875" style="88" customWidth="1"/>
    <col min="15110" max="15111" width="13.7109375" style="88" bestFit="1" customWidth="1"/>
    <col min="15112" max="15350" width="9.140625" style="88"/>
    <col min="15351" max="15351" width="70.28515625" style="88" customWidth="1"/>
    <col min="15352" max="15353" width="23.85546875" style="88" customWidth="1"/>
    <col min="15354" max="15354" width="0" style="88" hidden="1" customWidth="1"/>
    <col min="15355" max="15355" width="23.85546875" style="88" customWidth="1"/>
    <col min="15356" max="15356" width="29" style="88" customWidth="1"/>
    <col min="15357" max="15358" width="0" style="88" hidden="1" customWidth="1"/>
    <col min="15359" max="15362" width="23.85546875" style="88" customWidth="1"/>
    <col min="15363" max="15364" width="0" style="88" hidden="1" customWidth="1"/>
    <col min="15365" max="15365" width="23.85546875" style="88" customWidth="1"/>
    <col min="15366" max="15367" width="13.7109375" style="88" bestFit="1" customWidth="1"/>
    <col min="15368" max="15606" width="9.140625" style="88"/>
    <col min="15607" max="15607" width="70.28515625" style="88" customWidth="1"/>
    <col min="15608" max="15609" width="23.85546875" style="88" customWidth="1"/>
    <col min="15610" max="15610" width="0" style="88" hidden="1" customWidth="1"/>
    <col min="15611" max="15611" width="23.85546875" style="88" customWidth="1"/>
    <col min="15612" max="15612" width="29" style="88" customWidth="1"/>
    <col min="15613" max="15614" width="0" style="88" hidden="1" customWidth="1"/>
    <col min="15615" max="15618" width="23.85546875" style="88" customWidth="1"/>
    <col min="15619" max="15620" width="0" style="88" hidden="1" customWidth="1"/>
    <col min="15621" max="15621" width="23.85546875" style="88" customWidth="1"/>
    <col min="15622" max="15623" width="13.7109375" style="88" bestFit="1" customWidth="1"/>
    <col min="15624" max="15862" width="9.140625" style="88"/>
    <col min="15863" max="15863" width="70.28515625" style="88" customWidth="1"/>
    <col min="15864" max="15865" width="23.85546875" style="88" customWidth="1"/>
    <col min="15866" max="15866" width="0" style="88" hidden="1" customWidth="1"/>
    <col min="15867" max="15867" width="23.85546875" style="88" customWidth="1"/>
    <col min="15868" max="15868" width="29" style="88" customWidth="1"/>
    <col min="15869" max="15870" width="0" style="88" hidden="1" customWidth="1"/>
    <col min="15871" max="15874" width="23.85546875" style="88" customWidth="1"/>
    <col min="15875" max="15876" width="0" style="88" hidden="1" customWidth="1"/>
    <col min="15877" max="15877" width="23.85546875" style="88" customWidth="1"/>
    <col min="15878" max="15879" width="13.7109375" style="88" bestFit="1" customWidth="1"/>
    <col min="15880" max="16118" width="9.140625" style="88"/>
    <col min="16119" max="16119" width="70.28515625" style="88" customWidth="1"/>
    <col min="16120" max="16121" width="23.85546875" style="88" customWidth="1"/>
    <col min="16122" max="16122" width="0" style="88" hidden="1" customWidth="1"/>
    <col min="16123" max="16123" width="23.85546875" style="88" customWidth="1"/>
    <col min="16124" max="16124" width="29" style="88" customWidth="1"/>
    <col min="16125" max="16126" width="0" style="88" hidden="1" customWidth="1"/>
    <col min="16127" max="16130" width="23.85546875" style="88" customWidth="1"/>
    <col min="16131" max="16132" width="0" style="88" hidden="1" customWidth="1"/>
    <col min="16133" max="16133" width="23.85546875" style="88" customWidth="1"/>
    <col min="16134" max="16135" width="13.7109375" style="88" bestFit="1" customWidth="1"/>
    <col min="16136" max="16384" width="9.140625" style="88"/>
  </cols>
  <sheetData>
    <row r="1" spans="1:14" ht="18.75" customHeight="1" x14ac:dyDescent="0.25">
      <c r="A1" s="85"/>
      <c r="B1" s="86"/>
      <c r="C1" s="87"/>
      <c r="D1" s="87"/>
      <c r="E1" s="87"/>
      <c r="F1" s="87"/>
      <c r="G1" s="87"/>
      <c r="H1" s="87"/>
    </row>
    <row r="2" spans="1:14" s="89" customFormat="1" ht="18.75" customHeight="1" x14ac:dyDescent="0.25">
      <c r="A2" s="178" t="s">
        <v>349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spans="1:14" ht="18.75" customHeight="1" x14ac:dyDescent="0.25">
      <c r="A3" s="179" t="str">
        <f>[1]Ф3!C4</f>
        <v>АО «First Heartland Jusan Invest»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</row>
    <row r="4" spans="1:14" ht="18.75" customHeight="1" x14ac:dyDescent="0.25">
      <c r="A4" s="180" t="str">
        <f>[1]Ф3!C5</f>
        <v>за шесть месяцев, закончившиеся 30 июня 2020 года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</row>
    <row r="5" spans="1:14" ht="18.75" customHeight="1" x14ac:dyDescent="0.25">
      <c r="A5" s="90"/>
      <c r="B5" s="87"/>
      <c r="C5" s="87"/>
      <c r="D5" s="87"/>
      <c r="E5" s="87"/>
      <c r="F5" s="87"/>
      <c r="G5" s="87"/>
      <c r="H5" s="88"/>
      <c r="I5" s="91"/>
      <c r="K5" s="92" t="str">
        <f>[1]Ф3!E7</f>
        <v>в тыс. тенге</v>
      </c>
    </row>
    <row r="6" spans="1:14" ht="71.25" customHeight="1" x14ac:dyDescent="0.25">
      <c r="A6" s="93"/>
      <c r="B6" s="94" t="s">
        <v>350</v>
      </c>
      <c r="C6" s="95" t="s">
        <v>351</v>
      </c>
      <c r="D6" s="95" t="s">
        <v>352</v>
      </c>
      <c r="E6" s="94" t="s">
        <v>353</v>
      </c>
      <c r="F6" s="94" t="s">
        <v>354</v>
      </c>
      <c r="G6" s="94" t="s">
        <v>355</v>
      </c>
      <c r="H6" s="94" t="s">
        <v>356</v>
      </c>
      <c r="I6" s="94" t="s">
        <v>357</v>
      </c>
      <c r="J6" s="94" t="s">
        <v>358</v>
      </c>
      <c r="K6" s="94" t="s">
        <v>359</v>
      </c>
      <c r="L6" s="96"/>
      <c r="M6" s="96"/>
      <c r="N6" s="97"/>
    </row>
    <row r="7" spans="1:14" x14ac:dyDescent="0.25">
      <c r="A7" s="98" t="s">
        <v>360</v>
      </c>
      <c r="B7" s="99">
        <v>3000000</v>
      </c>
      <c r="C7" s="99"/>
      <c r="D7" s="99"/>
      <c r="E7" s="99">
        <v>69431</v>
      </c>
      <c r="F7" s="99"/>
      <c r="G7" s="99">
        <v>21120</v>
      </c>
      <c r="H7" s="99"/>
      <c r="I7" s="99"/>
      <c r="J7" s="99">
        <v>2999707</v>
      </c>
      <c r="K7" s="100">
        <v>6090258</v>
      </c>
      <c r="L7" s="101"/>
      <c r="M7" s="102"/>
      <c r="N7" s="102"/>
    </row>
    <row r="8" spans="1:14" s="89" customFormat="1" x14ac:dyDescent="0.25">
      <c r="A8" s="98" t="s">
        <v>361</v>
      </c>
      <c r="L8" s="99"/>
      <c r="M8" s="102"/>
    </row>
    <row r="9" spans="1:14" x14ac:dyDescent="0.25">
      <c r="A9" s="103" t="s">
        <v>362</v>
      </c>
      <c r="B9" s="101"/>
      <c r="C9" s="101"/>
      <c r="D9" s="101"/>
      <c r="E9" s="101"/>
      <c r="F9" s="101"/>
      <c r="G9" s="101"/>
      <c r="H9" s="101"/>
      <c r="I9" s="101"/>
      <c r="J9" s="101">
        <v>-92610</v>
      </c>
      <c r="K9" s="100">
        <v>-92610</v>
      </c>
      <c r="L9" s="99"/>
      <c r="M9" s="102"/>
      <c r="N9" s="104"/>
    </row>
    <row r="10" spans="1:14" s="89" customFormat="1" x14ac:dyDescent="0.25">
      <c r="A10" s="105" t="s">
        <v>363</v>
      </c>
      <c r="L10" s="106"/>
      <c r="M10" s="97"/>
      <c r="N10" s="97"/>
    </row>
    <row r="11" spans="1:14" ht="25.5" x14ac:dyDescent="0.25">
      <c r="A11" s="107" t="s">
        <v>364</v>
      </c>
      <c r="B11" s="108"/>
      <c r="C11" s="108"/>
      <c r="D11" s="108"/>
      <c r="E11" s="108"/>
      <c r="F11" s="108"/>
      <c r="G11" s="108"/>
      <c r="H11" s="108"/>
      <c r="I11" s="108"/>
      <c r="J11" s="108"/>
      <c r="K11" s="99"/>
      <c r="L11" s="101"/>
      <c r="M11" s="96"/>
      <c r="N11" s="104"/>
    </row>
    <row r="12" spans="1:14" ht="25.5" x14ac:dyDescent="0.25">
      <c r="A12" s="109" t="s">
        <v>365</v>
      </c>
      <c r="B12" s="101"/>
      <c r="C12" s="101"/>
      <c r="D12" s="101"/>
      <c r="E12" s="101">
        <v>39621</v>
      </c>
      <c r="F12" s="101"/>
      <c r="G12" s="101"/>
      <c r="H12" s="101"/>
      <c r="I12" s="101"/>
      <c r="J12" s="101"/>
      <c r="K12" s="100">
        <v>39621</v>
      </c>
      <c r="L12" s="101"/>
      <c r="M12" s="102"/>
      <c r="N12" s="104"/>
    </row>
    <row r="13" spans="1:14" ht="25.5" x14ac:dyDescent="0.25">
      <c r="A13" s="109" t="s">
        <v>366</v>
      </c>
      <c r="B13" s="101"/>
      <c r="C13" s="101"/>
      <c r="D13" s="101"/>
      <c r="E13" s="101">
        <v>19247</v>
      </c>
      <c r="F13" s="101"/>
      <c r="G13" s="101"/>
      <c r="H13" s="101"/>
      <c r="I13" s="101"/>
      <c r="J13" s="101"/>
      <c r="K13" s="100">
        <v>19247</v>
      </c>
      <c r="L13" s="101"/>
      <c r="M13" s="102"/>
      <c r="N13" s="104"/>
    </row>
    <row r="14" spans="1:14" ht="25.5" x14ac:dyDescent="0.25">
      <c r="A14" s="109" t="s">
        <v>367</v>
      </c>
      <c r="B14" s="101"/>
      <c r="C14" s="101"/>
      <c r="D14" s="101"/>
      <c r="E14" s="101">
        <v>-24950</v>
      </c>
      <c r="F14" s="101"/>
      <c r="G14" s="101"/>
      <c r="H14" s="101"/>
      <c r="I14" s="101"/>
      <c r="J14" s="101"/>
      <c r="K14" s="100">
        <v>-24950</v>
      </c>
      <c r="L14" s="101"/>
      <c r="M14" s="102"/>
      <c r="N14" s="104"/>
    </row>
    <row r="15" spans="1:14" ht="25.5" x14ac:dyDescent="0.25">
      <c r="A15" s="109" t="s">
        <v>368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0">
        <v>0</v>
      </c>
      <c r="L15" s="101"/>
      <c r="M15" s="102"/>
      <c r="N15" s="104"/>
    </row>
    <row r="16" spans="1:14" ht="25.5" x14ac:dyDescent="0.25">
      <c r="A16" s="110" t="s">
        <v>369</v>
      </c>
      <c r="B16" s="111">
        <v>0</v>
      </c>
      <c r="C16" s="111">
        <v>0</v>
      </c>
      <c r="D16" s="111">
        <v>0</v>
      </c>
      <c r="E16" s="111">
        <v>33918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33918</v>
      </c>
      <c r="L16" s="101"/>
      <c r="M16" s="102"/>
      <c r="N16" s="104"/>
    </row>
    <row r="17" spans="1:14" ht="13.5" thickBot="1" x14ac:dyDescent="0.25">
      <c r="A17" s="112" t="s">
        <v>370</v>
      </c>
      <c r="B17" s="113">
        <v>0</v>
      </c>
      <c r="C17" s="113">
        <v>0</v>
      </c>
      <c r="D17" s="113">
        <v>0</v>
      </c>
      <c r="E17" s="113">
        <v>33918</v>
      </c>
      <c r="F17" s="113">
        <v>0</v>
      </c>
      <c r="G17" s="113">
        <v>0</v>
      </c>
      <c r="H17" s="113">
        <v>0</v>
      </c>
      <c r="I17" s="113">
        <v>0</v>
      </c>
      <c r="J17" s="113">
        <v>-92610</v>
      </c>
      <c r="K17" s="113">
        <v>-58692</v>
      </c>
      <c r="L17" s="101"/>
      <c r="M17" s="102"/>
      <c r="N17" s="114"/>
    </row>
    <row r="18" spans="1:14" x14ac:dyDescent="0.2">
      <c r="A18" s="115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101"/>
      <c r="M18" s="116"/>
      <c r="N18" s="114"/>
    </row>
    <row r="19" spans="1:14" x14ac:dyDescent="0.2">
      <c r="A19" s="105" t="s">
        <v>371</v>
      </c>
      <c r="B19" s="88"/>
      <c r="C19" s="88"/>
      <c r="D19" s="88"/>
      <c r="E19" s="88"/>
      <c r="F19" s="88"/>
      <c r="G19" s="88"/>
      <c r="H19" s="88"/>
      <c r="L19" s="101"/>
      <c r="N19" s="114"/>
    </row>
    <row r="20" spans="1:14" x14ac:dyDescent="0.2">
      <c r="A20" s="109" t="s">
        <v>372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0">
        <v>0</v>
      </c>
      <c r="L20" s="101"/>
      <c r="N20" s="114"/>
    </row>
    <row r="21" spans="1:14" s="117" customFormat="1" x14ac:dyDescent="0.25">
      <c r="A21" s="109" t="s">
        <v>373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0">
        <v>0</v>
      </c>
      <c r="L21" s="106"/>
      <c r="N21" s="118"/>
    </row>
    <row r="22" spans="1:14" s="117" customFormat="1" hidden="1" x14ac:dyDescent="0.25">
      <c r="A22" s="119" t="s">
        <v>374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0">
        <v>0</v>
      </c>
      <c r="L22" s="106"/>
      <c r="N22" s="118"/>
    </row>
    <row r="23" spans="1:14" s="117" customFormat="1" ht="13.5" customHeight="1" x14ac:dyDescent="0.25">
      <c r="A23" s="120" t="s">
        <v>375</v>
      </c>
      <c r="B23" s="121">
        <v>0</v>
      </c>
      <c r="C23" s="121">
        <v>0</v>
      </c>
      <c r="D23" s="121">
        <v>0</v>
      </c>
      <c r="E23" s="121"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06"/>
      <c r="M23" s="96"/>
      <c r="N23" s="118"/>
    </row>
    <row r="24" spans="1:14" s="117" customFormat="1" x14ac:dyDescent="0.25">
      <c r="A24" s="109" t="s">
        <v>376</v>
      </c>
      <c r="B24" s="99"/>
      <c r="C24" s="99"/>
      <c r="D24" s="99"/>
      <c r="E24" s="99"/>
      <c r="F24" s="99"/>
      <c r="G24" s="99"/>
      <c r="H24" s="99"/>
      <c r="I24" s="99"/>
      <c r="J24" s="99"/>
      <c r="K24" s="100">
        <v>0</v>
      </c>
      <c r="L24" s="106"/>
      <c r="M24" s="102"/>
      <c r="N24" s="118"/>
    </row>
    <row r="25" spans="1:14" s="117" customFormat="1" ht="13.5" thickBot="1" x14ac:dyDescent="0.3">
      <c r="A25" s="112" t="str">
        <f>VLOOKUP(A4,[1]Ф1!$T$5:$X$8,4,FALSE)</f>
        <v>Остаток на 30 июня 2020 года*</v>
      </c>
      <c r="B25" s="113">
        <v>3000000</v>
      </c>
      <c r="C25" s="113">
        <v>0</v>
      </c>
      <c r="D25" s="113">
        <v>0</v>
      </c>
      <c r="E25" s="113">
        <v>103349</v>
      </c>
      <c r="F25" s="113">
        <v>0</v>
      </c>
      <c r="G25" s="113">
        <v>21120</v>
      </c>
      <c r="H25" s="113">
        <v>0</v>
      </c>
      <c r="I25" s="113">
        <v>0</v>
      </c>
      <c r="J25" s="113">
        <v>2907097</v>
      </c>
      <c r="K25" s="113">
        <v>6031566</v>
      </c>
      <c r="L25" s="106"/>
      <c r="M25" s="102"/>
      <c r="N25" s="118"/>
    </row>
    <row r="26" spans="1:14" s="117" customFormat="1" x14ac:dyDescent="0.25">
      <c r="A26" s="115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106"/>
      <c r="M26" s="118"/>
      <c r="N26" s="118"/>
    </row>
    <row r="27" spans="1:14" s="117" customFormat="1" x14ac:dyDescent="0.25">
      <c r="A27" s="115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106"/>
      <c r="M27" s="118"/>
      <c r="N27" s="118"/>
    </row>
    <row r="28" spans="1:14" s="117" customFormat="1" x14ac:dyDescent="0.25">
      <c r="A28" s="105" t="s">
        <v>377</v>
      </c>
      <c r="B28" s="99">
        <v>3000000</v>
      </c>
      <c r="C28" s="99"/>
      <c r="D28" s="99"/>
      <c r="E28" s="99">
        <v>40206</v>
      </c>
      <c r="F28" s="99"/>
      <c r="G28" s="99">
        <v>21120</v>
      </c>
      <c r="H28" s="99"/>
      <c r="I28" s="101"/>
      <c r="J28" s="99">
        <v>2666024</v>
      </c>
      <c r="K28" s="100">
        <v>5727350</v>
      </c>
      <c r="L28" s="101"/>
      <c r="M28" s="104"/>
      <c r="N28" s="104"/>
    </row>
    <row r="29" spans="1:14" s="117" customFormat="1" x14ac:dyDescent="0.25">
      <c r="A29" s="98" t="s">
        <v>361</v>
      </c>
      <c r="B29" s="101"/>
      <c r="C29" s="101"/>
      <c r="D29" s="101"/>
      <c r="E29" s="101"/>
      <c r="F29" s="101"/>
      <c r="G29" s="101"/>
      <c r="H29" s="101"/>
      <c r="I29" s="101"/>
      <c r="J29" s="99"/>
      <c r="K29" s="99"/>
      <c r="L29" s="99"/>
      <c r="M29" s="96"/>
      <c r="N29" s="104"/>
    </row>
    <row r="30" spans="1:14" s="117" customFormat="1" x14ac:dyDescent="0.25">
      <c r="A30" s="109" t="s">
        <v>362</v>
      </c>
      <c r="B30" s="101"/>
      <c r="C30" s="101"/>
      <c r="D30" s="101"/>
      <c r="E30" s="101"/>
      <c r="F30" s="101"/>
      <c r="G30" s="101"/>
      <c r="H30" s="101"/>
      <c r="I30" s="101"/>
      <c r="J30" s="101">
        <v>303822</v>
      </c>
      <c r="K30" s="100">
        <v>303822</v>
      </c>
      <c r="L30" s="99"/>
      <c r="M30" s="102"/>
      <c r="N30" s="104"/>
    </row>
    <row r="31" spans="1:14" s="117" customFormat="1" x14ac:dyDescent="0.25">
      <c r="A31" s="105" t="s">
        <v>363</v>
      </c>
      <c r="B31" s="101"/>
      <c r="C31" s="101"/>
      <c r="D31" s="101"/>
      <c r="E31" s="101"/>
      <c r="F31" s="101"/>
      <c r="G31" s="101"/>
      <c r="H31" s="101"/>
      <c r="I31" s="101"/>
      <c r="J31" s="99"/>
      <c r="K31" s="99"/>
      <c r="L31" s="99"/>
      <c r="M31" s="104"/>
      <c r="N31" s="104"/>
    </row>
    <row r="32" spans="1:14" s="117" customFormat="1" ht="25.5" x14ac:dyDescent="0.25">
      <c r="A32" s="107" t="s">
        <v>378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96"/>
      <c r="N32" s="122"/>
    </row>
    <row r="33" spans="1:14" s="117" customFormat="1" ht="25.5" x14ac:dyDescent="0.25">
      <c r="A33" s="109" t="s">
        <v>365</v>
      </c>
      <c r="B33" s="101"/>
      <c r="C33" s="101"/>
      <c r="D33" s="101"/>
      <c r="E33" s="101">
        <v>-103181</v>
      </c>
      <c r="F33" s="101"/>
      <c r="G33" s="101"/>
      <c r="H33" s="101"/>
      <c r="I33" s="101"/>
      <c r="J33" s="101"/>
      <c r="K33" s="100">
        <v>-103181</v>
      </c>
      <c r="L33" s="106"/>
      <c r="M33" s="102"/>
      <c r="N33" s="118"/>
    </row>
    <row r="34" spans="1:14" s="117" customFormat="1" ht="25.5" x14ac:dyDescent="0.25">
      <c r="A34" s="109" t="s">
        <v>366</v>
      </c>
      <c r="B34" s="101"/>
      <c r="C34" s="101"/>
      <c r="D34" s="101"/>
      <c r="E34" s="101">
        <v>-26692</v>
      </c>
      <c r="F34" s="101"/>
      <c r="G34" s="101"/>
      <c r="H34" s="101"/>
      <c r="I34" s="101"/>
      <c r="J34" s="101"/>
      <c r="K34" s="100">
        <v>-26692</v>
      </c>
      <c r="L34" s="106"/>
      <c r="M34" s="102"/>
      <c r="N34" s="118"/>
    </row>
    <row r="35" spans="1:14" s="117" customFormat="1" ht="37.5" customHeight="1" x14ac:dyDescent="0.25">
      <c r="A35" s="109" t="s">
        <v>367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0">
        <v>0</v>
      </c>
      <c r="L35" s="106"/>
      <c r="M35" s="102"/>
      <c r="N35" s="118"/>
    </row>
    <row r="36" spans="1:14" s="117" customFormat="1" ht="25.5" x14ac:dyDescent="0.25">
      <c r="A36" s="109" t="s">
        <v>368</v>
      </c>
      <c r="B36" s="101"/>
      <c r="C36" s="101"/>
      <c r="D36" s="101"/>
      <c r="E36" s="101"/>
      <c r="F36" s="106"/>
      <c r="G36" s="101"/>
      <c r="H36" s="101"/>
      <c r="I36" s="101"/>
      <c r="J36" s="101"/>
      <c r="K36" s="123">
        <v>0</v>
      </c>
      <c r="L36" s="106"/>
      <c r="M36" s="102"/>
      <c r="N36" s="118"/>
    </row>
    <row r="37" spans="1:14" s="117" customFormat="1" ht="25.5" x14ac:dyDescent="0.25">
      <c r="A37" s="110" t="s">
        <v>369</v>
      </c>
      <c r="B37" s="111">
        <v>0</v>
      </c>
      <c r="C37" s="111">
        <v>0</v>
      </c>
      <c r="D37" s="111">
        <v>0</v>
      </c>
      <c r="E37" s="111">
        <v>-129873</v>
      </c>
      <c r="F37" s="111">
        <v>0</v>
      </c>
      <c r="G37" s="111">
        <v>0</v>
      </c>
      <c r="H37" s="111"/>
      <c r="I37" s="111">
        <v>0</v>
      </c>
      <c r="J37" s="111">
        <v>0</v>
      </c>
      <c r="K37" s="111">
        <v>-129873</v>
      </c>
      <c r="L37" s="106"/>
      <c r="M37" s="102"/>
      <c r="N37" s="118"/>
    </row>
    <row r="38" spans="1:14" s="117" customFormat="1" ht="25.5" x14ac:dyDescent="0.25">
      <c r="A38" s="107" t="s">
        <v>379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6"/>
      <c r="M38" s="116"/>
      <c r="N38" s="118"/>
    </row>
    <row r="39" spans="1:14" s="117" customFormat="1" x14ac:dyDescent="0.25">
      <c r="A39" s="109" t="s">
        <v>380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24">
        <v>0</v>
      </c>
      <c r="L39" s="106"/>
      <c r="M39" s="102"/>
      <c r="N39" s="118"/>
    </row>
    <row r="40" spans="1:14" s="117" customFormat="1" ht="25.5" x14ac:dyDescent="0.25">
      <c r="A40" s="125" t="s">
        <v>381</v>
      </c>
      <c r="B40" s="126">
        <v>0</v>
      </c>
      <c r="C40" s="126">
        <v>0</v>
      </c>
      <c r="D40" s="126">
        <v>0</v>
      </c>
      <c r="E40" s="126">
        <v>0</v>
      </c>
      <c r="F40" s="126">
        <v>0</v>
      </c>
      <c r="G40" s="126">
        <v>0</v>
      </c>
      <c r="H40" s="126"/>
      <c r="I40" s="126">
        <v>0</v>
      </c>
      <c r="J40" s="126">
        <v>0</v>
      </c>
      <c r="K40" s="111">
        <v>0</v>
      </c>
      <c r="L40" s="106"/>
      <c r="M40" s="118"/>
      <c r="N40" s="118"/>
    </row>
    <row r="41" spans="1:14" s="117" customFormat="1" ht="13.5" thickBot="1" x14ac:dyDescent="0.3">
      <c r="A41" s="112" t="s">
        <v>370</v>
      </c>
      <c r="B41" s="113">
        <v>0</v>
      </c>
      <c r="C41" s="113">
        <v>0</v>
      </c>
      <c r="D41" s="113">
        <v>0</v>
      </c>
      <c r="E41" s="113">
        <v>-129873</v>
      </c>
      <c r="F41" s="113">
        <v>0</v>
      </c>
      <c r="G41" s="113">
        <v>0</v>
      </c>
      <c r="H41" s="113"/>
      <c r="I41" s="113">
        <v>0</v>
      </c>
      <c r="J41" s="113">
        <v>303822</v>
      </c>
      <c r="K41" s="113">
        <v>173949</v>
      </c>
      <c r="L41" s="108"/>
      <c r="M41" s="102"/>
      <c r="N41" s="122"/>
    </row>
    <row r="42" spans="1:14" s="117" customFormat="1" x14ac:dyDescent="0.25">
      <c r="A42" s="115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108"/>
      <c r="M42" s="116"/>
      <c r="N42" s="122"/>
    </row>
    <row r="43" spans="1:14" s="117" customFormat="1" ht="20.25" customHeight="1" x14ac:dyDescent="0.25">
      <c r="A43" s="105" t="s">
        <v>371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99"/>
      <c r="M43" s="104"/>
      <c r="N43" s="104"/>
    </row>
    <row r="44" spans="1:14" s="117" customFormat="1" x14ac:dyDescent="0.25">
      <c r="A44" s="109" t="s">
        <v>372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0">
        <v>0</v>
      </c>
      <c r="L44" s="101"/>
      <c r="M44" s="104"/>
      <c r="N44" s="104"/>
    </row>
    <row r="45" spans="1:14" s="117" customFormat="1" x14ac:dyDescent="0.25">
      <c r="A45" s="109" t="s">
        <v>373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0">
        <v>0</v>
      </c>
      <c r="L45" s="101"/>
      <c r="M45" s="104"/>
      <c r="N45" s="104"/>
    </row>
    <row r="46" spans="1:14" s="117" customFormat="1" hidden="1" x14ac:dyDescent="0.25">
      <c r="A46" s="119" t="s">
        <v>374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0">
        <v>0</v>
      </c>
      <c r="L46" s="101"/>
      <c r="M46" s="104"/>
      <c r="N46" s="104"/>
    </row>
    <row r="47" spans="1:14" s="117" customFormat="1" x14ac:dyDescent="0.25">
      <c r="A47" s="120" t="s">
        <v>375</v>
      </c>
      <c r="B47" s="121">
        <v>0</v>
      </c>
      <c r="C47" s="121">
        <v>0</v>
      </c>
      <c r="D47" s="121">
        <v>0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01"/>
      <c r="M47" s="104"/>
      <c r="N47" s="104"/>
    </row>
    <row r="48" spans="1:14" s="117" customFormat="1" x14ac:dyDescent="0.25">
      <c r="A48" s="127" t="s">
        <v>376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00">
        <v>0</v>
      </c>
      <c r="L48" s="101"/>
      <c r="M48" s="104"/>
      <c r="N48" s="104"/>
    </row>
    <row r="49" spans="1:16" s="117" customFormat="1" ht="13.5" thickBot="1" x14ac:dyDescent="0.3">
      <c r="A49" s="112" t="str">
        <f>VLOOKUP(A4,[1]Ф1!$T$5:$X$8,5,FALSE)</f>
        <v>Остаток на 30 июня 2019 года*</v>
      </c>
      <c r="B49" s="113">
        <v>3000000</v>
      </c>
      <c r="C49" s="113">
        <v>0</v>
      </c>
      <c r="D49" s="113">
        <v>0</v>
      </c>
      <c r="E49" s="113">
        <v>-89667</v>
      </c>
      <c r="F49" s="113">
        <v>0</v>
      </c>
      <c r="G49" s="113">
        <v>21120</v>
      </c>
      <c r="H49" s="113">
        <v>0</v>
      </c>
      <c r="I49" s="113">
        <v>0</v>
      </c>
      <c r="J49" s="113">
        <v>2969846</v>
      </c>
      <c r="K49" s="113">
        <v>5901299</v>
      </c>
      <c r="L49" s="101"/>
      <c r="M49" s="104"/>
      <c r="N49" s="104"/>
    </row>
    <row r="50" spans="1:16" s="117" customFormat="1" x14ac:dyDescent="0.25">
      <c r="A50" s="115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106"/>
      <c r="O50" s="118"/>
      <c r="P50" s="118"/>
    </row>
    <row r="53" spans="1:16" s="1" customFormat="1" ht="14.45" customHeight="1" x14ac:dyDescent="0.25">
      <c r="A53" s="84" t="s">
        <v>192</v>
      </c>
      <c r="B53" s="171" t="s">
        <v>193</v>
      </c>
      <c r="C53" s="172"/>
      <c r="D53" s="173"/>
    </row>
    <row r="54" spans="1:16" s="1" customFormat="1" ht="15.95" customHeight="1" x14ac:dyDescent="0.25"/>
    <row r="55" spans="1:16" s="1" customFormat="1" ht="14.45" customHeight="1" x14ac:dyDescent="0.25">
      <c r="A55" s="84" t="s">
        <v>194</v>
      </c>
      <c r="B55" s="171" t="s">
        <v>195</v>
      </c>
      <c r="C55" s="173"/>
    </row>
    <row r="56" spans="1:16" s="1" customFormat="1" ht="12.95" customHeight="1" x14ac:dyDescent="0.25"/>
    <row r="57" spans="1:16" s="1" customFormat="1" ht="14.45" customHeight="1" x14ac:dyDescent="0.25">
      <c r="A57" s="84" t="s">
        <v>196</v>
      </c>
      <c r="B57" s="167" t="s">
        <v>197</v>
      </c>
      <c r="C57" s="168"/>
    </row>
    <row r="58" spans="1:16" s="1" customFormat="1" ht="12.95" customHeight="1" x14ac:dyDescent="0.25"/>
    <row r="59" spans="1:16" s="1" customFormat="1" ht="14.45" customHeight="1" x14ac:dyDescent="0.25">
      <c r="A59" s="84" t="s">
        <v>198</v>
      </c>
      <c r="B59" s="171" t="s">
        <v>199</v>
      </c>
      <c r="C59" s="173"/>
    </row>
    <row r="60" spans="1:16" s="1" customFormat="1" ht="12.2" customHeight="1" x14ac:dyDescent="0.25"/>
    <row r="61" spans="1:16" s="1" customFormat="1" ht="14.45" customHeight="1" x14ac:dyDescent="0.25">
      <c r="A61" s="84" t="s">
        <v>200</v>
      </c>
      <c r="B61" s="167" t="s">
        <v>201</v>
      </c>
      <c r="C61" s="168"/>
    </row>
    <row r="62" spans="1:16" s="1" customFormat="1" ht="12.2" customHeight="1" x14ac:dyDescent="0.25"/>
    <row r="63" spans="1:16" s="1" customFormat="1" ht="14.45" customHeight="1" x14ac:dyDescent="0.25">
      <c r="A63" s="84" t="s">
        <v>202</v>
      </c>
      <c r="B63" s="167" t="s">
        <v>201</v>
      </c>
      <c r="C63" s="168"/>
    </row>
    <row r="64" spans="1:16" s="1" customFormat="1" ht="11.45" customHeight="1" x14ac:dyDescent="0.25"/>
    <row r="65" spans="1:3" s="1" customFormat="1" ht="14.45" customHeight="1" x14ac:dyDescent="0.25">
      <c r="A65" s="84" t="s">
        <v>203</v>
      </c>
      <c r="B65" s="167" t="s">
        <v>204</v>
      </c>
      <c r="C65" s="168"/>
    </row>
    <row r="66" spans="1:3" s="1" customFormat="1" ht="13.7" customHeight="1" x14ac:dyDescent="0.25"/>
    <row r="67" spans="1:3" s="1" customFormat="1" ht="14.45" customHeight="1" x14ac:dyDescent="0.25">
      <c r="A67" s="84" t="s">
        <v>205</v>
      </c>
      <c r="B67" s="167" t="s">
        <v>206</v>
      </c>
      <c r="C67" s="168"/>
    </row>
  </sheetData>
  <mergeCells count="11">
    <mergeCell ref="A2:K2"/>
    <mergeCell ref="A3:K3"/>
    <mergeCell ref="A4:K4"/>
    <mergeCell ref="B53:D53"/>
    <mergeCell ref="B55:C55"/>
    <mergeCell ref="B67:C67"/>
    <mergeCell ref="B57:C57"/>
    <mergeCell ref="B59:C59"/>
    <mergeCell ref="B61:C61"/>
    <mergeCell ref="B63:C63"/>
    <mergeCell ref="B65:C65"/>
  </mergeCells>
  <conditionalFormatting sqref="N17:N20">
    <cfRule type="cellIs" dxfId="21" priority="60" operator="notEqual">
      <formula>0</formula>
    </cfRule>
  </conditionalFormatting>
  <conditionalFormatting sqref="M38">
    <cfRule type="cellIs" dxfId="20" priority="41" operator="notEqual">
      <formula>0</formula>
    </cfRule>
  </conditionalFormatting>
  <conditionalFormatting sqref="N7">
    <cfRule type="cellIs" dxfId="19" priority="59" operator="notEqual">
      <formula>0</formula>
    </cfRule>
  </conditionalFormatting>
  <conditionalFormatting sqref="M7">
    <cfRule type="cellIs" dxfId="18" priority="58" operator="notEqual">
      <formula>0</formula>
    </cfRule>
  </conditionalFormatting>
  <conditionalFormatting sqref="M8">
    <cfRule type="cellIs" dxfId="17" priority="57" operator="notEqual">
      <formula>0</formula>
    </cfRule>
  </conditionalFormatting>
  <conditionalFormatting sqref="M9">
    <cfRule type="cellIs" dxfId="16" priority="56" operator="notEqual">
      <formula>0</formula>
    </cfRule>
  </conditionalFormatting>
  <conditionalFormatting sqref="M35">
    <cfRule type="cellIs" dxfId="15" priority="44" operator="notEqual">
      <formula>0</formula>
    </cfRule>
  </conditionalFormatting>
  <conditionalFormatting sqref="M12">
    <cfRule type="cellIs" dxfId="14" priority="55" operator="notEqual">
      <formula>0</formula>
    </cfRule>
  </conditionalFormatting>
  <conditionalFormatting sqref="M13">
    <cfRule type="cellIs" dxfId="13" priority="54" operator="notEqual">
      <formula>0</formula>
    </cfRule>
  </conditionalFormatting>
  <conditionalFormatting sqref="M14">
    <cfRule type="cellIs" dxfId="12" priority="53" operator="notEqual">
      <formula>0</formula>
    </cfRule>
  </conditionalFormatting>
  <conditionalFormatting sqref="M15">
    <cfRule type="cellIs" dxfId="11" priority="52" operator="notEqual">
      <formula>0</formula>
    </cfRule>
  </conditionalFormatting>
  <conditionalFormatting sqref="M16">
    <cfRule type="cellIs" dxfId="10" priority="51" operator="notEqual">
      <formula>0</formula>
    </cfRule>
  </conditionalFormatting>
  <conditionalFormatting sqref="M17:M18">
    <cfRule type="cellIs" dxfId="9" priority="50" operator="notEqual">
      <formula>0</formula>
    </cfRule>
  </conditionalFormatting>
  <conditionalFormatting sqref="M24">
    <cfRule type="cellIs" dxfId="8" priority="49" operator="notEqual">
      <formula>0</formula>
    </cfRule>
  </conditionalFormatting>
  <conditionalFormatting sqref="M25">
    <cfRule type="cellIs" dxfId="7" priority="48" operator="notEqual">
      <formula>0</formula>
    </cfRule>
  </conditionalFormatting>
  <conditionalFormatting sqref="M30">
    <cfRule type="cellIs" dxfId="6" priority="47" operator="notEqual">
      <formula>0</formula>
    </cfRule>
  </conditionalFormatting>
  <conditionalFormatting sqref="M33">
    <cfRule type="cellIs" dxfId="5" priority="46" operator="notEqual">
      <formula>0</formula>
    </cfRule>
  </conditionalFormatting>
  <conditionalFormatting sqref="M34">
    <cfRule type="cellIs" dxfId="4" priority="45" operator="notEqual">
      <formula>0</formula>
    </cfRule>
  </conditionalFormatting>
  <conditionalFormatting sqref="M36">
    <cfRule type="cellIs" dxfId="3" priority="43" operator="notEqual">
      <formula>0</formula>
    </cfRule>
  </conditionalFormatting>
  <conditionalFormatting sqref="M37">
    <cfRule type="cellIs" dxfId="2" priority="42" operator="notEqual">
      <formula>0</formula>
    </cfRule>
  </conditionalFormatting>
  <conditionalFormatting sqref="M39">
    <cfRule type="cellIs" dxfId="1" priority="40" operator="notEqual">
      <formula>0</formula>
    </cfRule>
  </conditionalFormatting>
  <conditionalFormatting sqref="M41:M42">
    <cfRule type="cellIs" dxfId="0" priority="39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</vt:lpstr>
      <vt:lpstr>ОПИУ</vt:lpstr>
      <vt:lpstr>ДДС</vt:lpstr>
      <vt:lpstr>Ф4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Shynar</dc:creator>
  <cp:lastModifiedBy>Shynar KASSYMBAYEVA</cp:lastModifiedBy>
  <dcterms:created xsi:type="dcterms:W3CDTF">2020-07-15T05:07:30Z</dcterms:created>
  <dcterms:modified xsi:type="dcterms:W3CDTF">2020-08-18T12:17:43Z</dcterms:modified>
</cp:coreProperties>
</file>