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2\"/>
    </mc:Choice>
  </mc:AlternateContent>
  <bookViews>
    <workbookView xWindow="0" yWindow="0" windowWidth="28800" windowHeight="11835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E52" i="11" l="1"/>
  <c r="E51" i="11" l="1"/>
  <c r="E44" i="11"/>
  <c r="E19" i="11"/>
  <c r="E33" i="11" s="1"/>
  <c r="E38" i="11" s="1"/>
  <c r="E10" i="10"/>
  <c r="E16" i="10" s="1"/>
  <c r="E21" i="10" s="1"/>
  <c r="E24" i="10" s="1"/>
  <c r="E26" i="10" s="1"/>
  <c r="F23" i="12" l="1"/>
  <c r="G23" i="12" s="1"/>
  <c r="G16" i="12"/>
  <c r="G21" i="12" l="1"/>
  <c r="G20" i="12"/>
  <c r="G18" i="12"/>
  <c r="D51" i="11" l="1"/>
  <c r="D44" i="11"/>
  <c r="D19" i="11"/>
  <c r="D33" i="11" s="1"/>
  <c r="D38" i="11" s="1"/>
  <c r="D52" i="11" l="1"/>
  <c r="D10" i="10"/>
  <c r="D16" i="10" s="1"/>
  <c r="D21" i="10" s="1"/>
  <c r="D24" i="10" s="1"/>
  <c r="D26" i="10" s="1"/>
  <c r="D55" i="9"/>
  <c r="D18" i="9"/>
  <c r="D30" i="9" l="1"/>
  <c r="D31" i="9" s="1"/>
  <c r="D38" i="9"/>
  <c r="D45" i="9"/>
  <c r="D56" i="9" l="1"/>
</calcChain>
</file>

<file path=xl/sharedStrings.xml><?xml version="1.0" encoding="utf-8"?>
<sst xmlns="http://schemas.openxmlformats.org/spreadsheetml/2006/main" count="198" uniqueCount="125">
  <si>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</si>
  <si>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</si>
  <si>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</si>
  <si>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</si>
  <si>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</si>
  <si>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</si>
  <si>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АО "Кристалл Менеджмент</t>
  </si>
  <si>
    <t>Прим.</t>
  </si>
  <si>
    <t>В тысячах тенге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</si>
  <si>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</si>
  <si>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</si>
  <si>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</si>
  <si>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</si>
  <si>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</si>
  <si>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</si>
  <si>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</si>
  <si>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</si>
  <si>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</si>
  <si>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</si>
  <si>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</si>
  <si>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</si>
  <si>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</si>
  <si>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</si>
  <si>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</si>
  <si>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</si>
  <si>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</si>
  <si>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</si>
  <si>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</si>
  <si>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</si>
  <si>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</si>
  <si>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</si>
  <si>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</si>
  <si>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</si>
  <si>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</si>
  <si>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</si>
  <si>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</si>
  <si>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</si>
  <si>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</si>
  <si>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</si>
  <si>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</si>
  <si>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</si>
  <si>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</si>
  <si>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</si>
  <si>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</si>
  <si>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t>-</t>
  </si>
  <si>
    <t>Генеральный директор</t>
  </si>
  <si>
    <t>________________________</t>
  </si>
  <si>
    <t>Главный бухгалтер</t>
  </si>
  <si>
    <t>Сайзинұлы Д.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</si>
  <si>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</si>
  <si>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</si>
  <si>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</si>
  <si>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</si>
  <si>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</si>
  <si>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</si>
  <si>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</si>
  <si>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</si>
  <si>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</si>
  <si>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</si>
  <si>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</si>
  <si>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</si>
  <si>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</si>
  <si>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</si>
  <si>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</si>
  <si>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</si>
  <si>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</si>
  <si>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</si>
  <si>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</si>
  <si>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</si>
  <si>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</si>
  <si>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</si>
  <si>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</si>
  <si>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</si>
  <si>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</si>
  <si>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</si>
  <si>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</si>
  <si>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</si>
  <si>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</si>
  <si>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</si>
  <si>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</si>
  <si>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</si>
  <si>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</si>
  <si>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</si>
  <si>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</si>
  <si>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</si>
  <si>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</si>
  <si>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</si>
  <si>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</si>
  <si>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</si>
  <si>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</si>
  <si>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</si>
  <si>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</si>
  <si>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</si>
  <si>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</si>
  <si>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</si>
  <si>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</si>
  <si>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</si>
  <si>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</si>
  <si>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</si>
  <si>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</si>
  <si>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</si>
  <si>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</si>
  <si>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</si>
  <si>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</si>
  <si>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 xml:space="preserve">На 1 января 2021 года </t>
  </si>
  <si>
    <t>АО "Кристалл Менеджмент"</t>
  </si>
  <si>
    <t xml:space="preserve">На 1 января 2022 года </t>
  </si>
  <si>
    <t>На 30 сентября 2021 года</t>
  </si>
  <si>
    <t>На 30 сентября 2022 года</t>
  </si>
  <si>
    <t>Консолидированная финансовая отчетность</t>
  </si>
  <si>
    <t>КОНСОЛИДИРОВАННЫЙ ОТЧЕТ О ФИНАНСОВОМ ПОЛОЖЕНИИ</t>
  </si>
  <si>
    <t>на 31 декабря 2022 года</t>
  </si>
  <si>
    <t>31 декабря            2022 года</t>
  </si>
  <si>
    <t>31 декабря           2021 года</t>
  </si>
  <si>
    <t>Предоплата по корпоративному подоходному налогу</t>
  </si>
  <si>
    <t>15, 16</t>
  </si>
  <si>
    <t>Корпоративный подоходный налог к уплате</t>
  </si>
  <si>
    <t>за год, закончившийся 31 декабря 2022 года</t>
  </si>
  <si>
    <t>2022 год</t>
  </si>
  <si>
    <t>2021 год</t>
  </si>
  <si>
    <t>КОНСОЛИДИРОВАННЫЙ ОТЧЕТ О СОВОКУПНОМ УБЫТКЕ</t>
  </si>
  <si>
    <t>КОНСОЛИДИРОВАННЫЙ ОТЧЕТ О ДВИЖЕНИИ ДЕНЕЖНЫХ СРЕДСТВ</t>
  </si>
  <si>
    <t>17,18,19</t>
  </si>
  <si>
    <t>Погашение обязательств по аренде</t>
  </si>
  <si>
    <t>КОНСОЛИДИРОВАННЫЙ ОТЧЕТ ОБ ИЗМЕНЕНИЯХ В СОБСТВЕННОМ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</si>
</sst>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9" formatCode="_-* #,##0.00_-;\-* #,##0.00_-;_-* &quot;-&quot;??_-;_-@_-"/>
    <numFmt numFmtId="170" formatCode="* #,##0_);* \(#,##0\);&quot;-&quot;??_);@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" fillId="0" borderId="0"/>
    <xf numFmtId="170" fontId="19" fillId="0" borderId="0" applyFill="0" applyBorder="0" applyProtection="0"/>
    <xf numFmtId="169" fontId="20" fillId="0" borderId="0" applyFont="0" applyFill="0" applyBorder="0" applyAlignment="0" applyProtection="0"/>
  </cellStyleXfs>
  <cellXfs count="115">
    <xf numFmtId="0" fontId="0" fillId="0" borderId="0" xfId="0"/>
    <xf numFmtId="37" fontId="6" fillId="0" borderId="0" xfId="3" applyNumberFormat="1" applyFont="1" applyFill="1" applyAlignment="1">
      <alignment horizontal="left"/>
    </xf>
    <xf numFmtId="0" fontId="7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1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5" fontId="8" fillId="2" borderId="2" xfId="0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5" fillId="0" borderId="0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15" fontId="13" fillId="2" borderId="2" xfId="0" applyNumberFormat="1" applyFont="1" applyFill="1" applyBorder="1" applyAlignment="1">
      <alignment horizontal="left"/>
    </xf>
    <xf numFmtId="15" fontId="8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0" borderId="0" xfId="0" applyFont="1"/>
    <xf numFmtId="0" fontId="8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167" fontId="8" fillId="0" borderId="2" xfId="2" applyNumberFormat="1" applyFont="1" applyFill="1" applyBorder="1"/>
    <xf numFmtId="167" fontId="8" fillId="0" borderId="0" xfId="2" applyNumberFormat="1" applyFont="1" applyFill="1" applyBorder="1"/>
    <xf numFmtId="167" fontId="8" fillId="0" borderId="2" xfId="0" applyNumberFormat="1" applyFont="1" applyFill="1" applyBorder="1"/>
    <xf numFmtId="167" fontId="8" fillId="0" borderId="0" xfId="0" applyNumberFormat="1" applyFont="1" applyFill="1" applyBorder="1"/>
    <xf numFmtId="0" fontId="5" fillId="0" borderId="0" xfId="4" applyNumberFormat="1" applyFont="1" applyFill="1"/>
    <xf numFmtId="167" fontId="8" fillId="0" borderId="2" xfId="4" applyNumberFormat="1" applyFont="1" applyFill="1" applyBorder="1"/>
    <xf numFmtId="167" fontId="8" fillId="0" borderId="0" xfId="4" applyNumberFormat="1" applyFont="1" applyFill="1" applyBorder="1"/>
    <xf numFmtId="0" fontId="5" fillId="0" borderId="2" xfId="0" applyFont="1" applyFill="1" applyBorder="1"/>
    <xf numFmtId="0" fontId="16" fillId="0" borderId="0" xfId="0" applyFont="1" applyAlignment="1">
      <alignment vertical="center" wrapText="1"/>
    </xf>
    <xf numFmtId="166" fontId="3" fillId="0" borderId="4" xfId="0" applyNumberFormat="1" applyFont="1" applyBorder="1"/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15" fontId="8" fillId="2" borderId="2" xfId="0" applyNumberFormat="1" applyFont="1" applyFill="1" applyBorder="1" applyAlignment="1">
      <alignment horizontal="center" wrapText="1"/>
    </xf>
    <xf numFmtId="15" fontId="5" fillId="2" borderId="2" xfId="0" applyNumberFormat="1" applyFont="1" applyFill="1" applyBorder="1" applyAlignment="1">
      <alignment horizontal="center" wrapText="1"/>
    </xf>
    <xf numFmtId="0" fontId="17" fillId="0" borderId="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7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8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vertical="center" wrapText="1"/>
    </xf>
    <xf numFmtId="3" fontId="17" fillId="0" borderId="4" xfId="0" applyNumberFormat="1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166" fontId="3" fillId="0" borderId="3" xfId="0" applyNumberFormat="1" applyFont="1" applyBorder="1"/>
    <xf numFmtId="3" fontId="17" fillId="0" borderId="7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4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5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0" fontId="0" fillId="0" borderId="0" xfId="0" applyBorder="1"/>
    <xf numFmtId="3" fontId="8" fillId="0" borderId="3" xfId="0" applyNumberFormat="1" applyFont="1" applyBorder="1" applyAlignment="1">
      <alignment vertical="center" wrapText="1"/>
    </xf>
    <xf numFmtId="0" fontId="1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0" xfId="0" applyFont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17" fillId="0" borderId="0" xfId="0" applyFont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"/>
  <sheetViews>
    <sheetView tabSelected="1" workbookViewId="0">
      <selection activeCell="E37" sqref="E37"/>
    </sheetView>
  </sheetViews>
  <sheetFormatPr defaultRowHeight="15" x14ac:dyDescent="0.25"/>
  <cols>
    <col min="2" max="2" width="45.42578125" customWidth="1"/>
    <col min="3" max="3" width="12.42578125" customWidth="1"/>
    <col min="4" max="4" width="19" customWidth="1"/>
    <col min="5" max="5" width="18.5703125" customWidth="1"/>
  </cols>
  <sheetData>
    <row r="1" spans="2:5" ht="15.75" x14ac:dyDescent="0.25">
      <c r="B1" s="20" t="s">
        <v>105</v>
      </c>
      <c r="C1" s="15"/>
      <c r="D1" s="15"/>
      <c r="E1" s="16" t="s">
        <v>109</v>
      </c>
    </row>
    <row r="3" spans="2:5" ht="18.75" x14ac:dyDescent="0.3">
      <c r="B3" s="19" t="s">
        <v>110</v>
      </c>
    </row>
    <row r="4" spans="2:5" ht="18.75" x14ac:dyDescent="0.3">
      <c r="B4" s="19"/>
    </row>
    <row r="5" spans="2:5" ht="15.75" x14ac:dyDescent="0.25">
      <c r="B5" s="20" t="s">
        <v>111</v>
      </c>
    </row>
    <row r="6" spans="2:5" x14ac:dyDescent="0.25">
      <c r="B6" s="1"/>
      <c r="C6" s="1"/>
      <c r="D6" s="2"/>
      <c r="E6" s="2"/>
    </row>
    <row r="7" spans="2:5" ht="36" customHeight="1" x14ac:dyDescent="0.25">
      <c r="B7" s="17" t="s">
        <v>8</v>
      </c>
      <c r="C7" s="11" t="s">
        <v>7</v>
      </c>
      <c r="D7" s="18" t="s">
        <v>112</v>
      </c>
      <c r="E7" s="18" t="s">
        <v>113</v>
      </c>
    </row>
    <row r="8" spans="2:5" x14ac:dyDescent="0.25">
      <c r="B8" s="36" t="s">
        <v>0</v>
      </c>
      <c r="C8" s="21"/>
      <c r="D8" s="3"/>
      <c r="E8" s="37"/>
    </row>
    <row r="9" spans="2:5" x14ac:dyDescent="0.25">
      <c r="B9" s="36" t="s">
        <v>9</v>
      </c>
      <c r="C9" s="21"/>
      <c r="D9" s="3"/>
      <c r="E9" s="37"/>
    </row>
    <row r="10" spans="2:5" x14ac:dyDescent="0.25">
      <c r="B10" s="37" t="s">
        <v>10</v>
      </c>
      <c r="C10" s="94">
        <v>5</v>
      </c>
      <c r="D10" s="41">
        <v>86657</v>
      </c>
      <c r="E10" s="43">
        <v>86657</v>
      </c>
    </row>
    <row r="11" spans="2:5" x14ac:dyDescent="0.25">
      <c r="B11" s="37" t="s">
        <v>11</v>
      </c>
      <c r="C11" s="95">
        <v>6</v>
      </c>
      <c r="D11" s="41">
        <v>18055225</v>
      </c>
      <c r="E11" s="43">
        <v>20288121</v>
      </c>
    </row>
    <row r="12" spans="2:5" x14ac:dyDescent="0.25">
      <c r="B12" s="37" t="s">
        <v>12</v>
      </c>
      <c r="C12" s="95">
        <v>7</v>
      </c>
      <c r="D12" s="41">
        <v>28673711</v>
      </c>
      <c r="E12" s="43">
        <v>28888442</v>
      </c>
    </row>
    <row r="13" spans="2:5" x14ac:dyDescent="0.25">
      <c r="B13" s="37" t="s">
        <v>13</v>
      </c>
      <c r="C13" s="95">
        <v>9</v>
      </c>
      <c r="D13" s="41">
        <v>559208</v>
      </c>
      <c r="E13" s="101" t="s">
        <v>44</v>
      </c>
    </row>
    <row r="14" spans="2:5" ht="25.5" x14ac:dyDescent="0.25">
      <c r="B14" s="37" t="s">
        <v>14</v>
      </c>
      <c r="C14" s="95">
        <v>10</v>
      </c>
      <c r="D14" s="41">
        <v>352876</v>
      </c>
      <c r="E14" s="43">
        <v>329353</v>
      </c>
    </row>
    <row r="15" spans="2:5" x14ac:dyDescent="0.25">
      <c r="B15" s="37" t="s">
        <v>15</v>
      </c>
      <c r="C15" s="94">
        <v>22</v>
      </c>
      <c r="D15" s="41">
        <v>2106478</v>
      </c>
      <c r="E15" s="43">
        <v>1572150</v>
      </c>
    </row>
    <row r="16" spans="2:5" x14ac:dyDescent="0.25">
      <c r="B16" s="37" t="s">
        <v>16</v>
      </c>
      <c r="C16" s="23"/>
      <c r="D16" s="41">
        <v>128264</v>
      </c>
      <c r="E16" s="43">
        <v>166354</v>
      </c>
    </row>
    <row r="17" spans="2:5" x14ac:dyDescent="0.25">
      <c r="B17" s="37" t="s">
        <v>17</v>
      </c>
      <c r="C17" s="22"/>
      <c r="D17" s="47" t="s">
        <v>43</v>
      </c>
      <c r="E17" s="45" t="s">
        <v>43</v>
      </c>
    </row>
    <row r="18" spans="2:5" x14ac:dyDescent="0.25">
      <c r="B18" s="38"/>
      <c r="C18" s="24"/>
      <c r="D18" s="42">
        <f>SUM(D10:D17)</f>
        <v>49962419</v>
      </c>
      <c r="E18" s="44">
        <v>51331077</v>
      </c>
    </row>
    <row r="19" spans="2:5" x14ac:dyDescent="0.25">
      <c r="B19" s="36" t="s">
        <v>18</v>
      </c>
      <c r="C19" s="25"/>
      <c r="D19" s="41"/>
      <c r="E19" s="37"/>
    </row>
    <row r="20" spans="2:5" x14ac:dyDescent="0.25">
      <c r="B20" s="36" t="s">
        <v>19</v>
      </c>
      <c r="C20" s="21"/>
      <c r="D20" s="41"/>
      <c r="E20" s="37"/>
    </row>
    <row r="21" spans="2:5" x14ac:dyDescent="0.25">
      <c r="B21" s="37" t="s">
        <v>20</v>
      </c>
      <c r="C21" s="95">
        <v>8</v>
      </c>
      <c r="D21" s="41">
        <v>335072</v>
      </c>
      <c r="E21" s="43">
        <v>305392</v>
      </c>
    </row>
    <row r="22" spans="2:5" x14ac:dyDescent="0.25">
      <c r="B22" s="37" t="s">
        <v>21</v>
      </c>
      <c r="C22" s="22"/>
      <c r="D22" s="41">
        <v>279172</v>
      </c>
      <c r="E22" s="43">
        <v>213854</v>
      </c>
    </row>
    <row r="23" spans="2:5" x14ac:dyDescent="0.25">
      <c r="B23" s="37" t="s">
        <v>22</v>
      </c>
      <c r="C23" s="95">
        <v>9</v>
      </c>
      <c r="D23" s="41">
        <v>47494</v>
      </c>
      <c r="E23" s="43">
        <v>174681</v>
      </c>
    </row>
    <row r="24" spans="2:5" x14ac:dyDescent="0.25">
      <c r="B24" s="37" t="s">
        <v>23</v>
      </c>
      <c r="C24" s="22"/>
      <c r="D24" s="41">
        <v>41203</v>
      </c>
      <c r="E24" s="43">
        <v>34116</v>
      </c>
    </row>
    <row r="25" spans="2:5" ht="25.5" x14ac:dyDescent="0.25">
      <c r="B25" s="37" t="s">
        <v>114</v>
      </c>
      <c r="C25" s="22"/>
      <c r="D25" s="41">
        <v>81913</v>
      </c>
      <c r="E25" s="101" t="s">
        <v>44</v>
      </c>
    </row>
    <row r="26" spans="2:5" x14ac:dyDescent="0.25">
      <c r="B26" s="37" t="s">
        <v>24</v>
      </c>
      <c r="C26" s="22"/>
      <c r="D26" s="41">
        <v>36040</v>
      </c>
      <c r="E26" s="43">
        <v>15070</v>
      </c>
    </row>
    <row r="27" spans="2:5" x14ac:dyDescent="0.25">
      <c r="B27" s="37" t="s">
        <v>4</v>
      </c>
      <c r="C27" s="22"/>
      <c r="D27" s="41">
        <v>4477</v>
      </c>
      <c r="E27" s="43">
        <v>867</v>
      </c>
    </row>
    <row r="28" spans="2:5" x14ac:dyDescent="0.25">
      <c r="B28" s="37" t="s">
        <v>25</v>
      </c>
      <c r="C28" s="22"/>
      <c r="D28" s="41">
        <v>9741</v>
      </c>
      <c r="E28" s="43">
        <v>40163</v>
      </c>
    </row>
    <row r="29" spans="2:5" x14ac:dyDescent="0.25">
      <c r="B29" s="37" t="s">
        <v>26</v>
      </c>
      <c r="C29" s="95">
        <v>10</v>
      </c>
      <c r="D29" s="41">
        <v>382265</v>
      </c>
      <c r="E29" s="43">
        <v>1300613</v>
      </c>
    </row>
    <row r="30" spans="2:5" x14ac:dyDescent="0.25">
      <c r="B30" s="38"/>
      <c r="C30" s="24"/>
      <c r="D30" s="42">
        <f>SUM(D21:D29)</f>
        <v>1217377</v>
      </c>
      <c r="E30" s="44">
        <v>2084756</v>
      </c>
    </row>
    <row r="31" spans="2:5" x14ac:dyDescent="0.25">
      <c r="B31" s="39" t="s">
        <v>27</v>
      </c>
      <c r="C31" s="24"/>
      <c r="D31" s="42">
        <f>SUM(D18,D30)</f>
        <v>51179796</v>
      </c>
      <c r="E31" s="44">
        <v>53415833</v>
      </c>
    </row>
    <row r="32" spans="2:5" x14ac:dyDescent="0.25">
      <c r="B32" s="36" t="s">
        <v>18</v>
      </c>
      <c r="C32" s="25"/>
      <c r="D32" s="41"/>
      <c r="E32" s="37"/>
    </row>
    <row r="33" spans="2:7" x14ac:dyDescent="0.25">
      <c r="B33" s="36" t="s">
        <v>28</v>
      </c>
      <c r="C33" s="21"/>
      <c r="D33" s="41"/>
      <c r="E33" s="37"/>
    </row>
    <row r="34" spans="2:7" x14ac:dyDescent="0.25">
      <c r="B34" s="36" t="s">
        <v>29</v>
      </c>
      <c r="C34" s="22"/>
      <c r="D34" s="41"/>
      <c r="E34" s="37"/>
    </row>
    <row r="35" spans="2:7" x14ac:dyDescent="0.25">
      <c r="B35" s="37" t="s">
        <v>30</v>
      </c>
      <c r="C35" s="95">
        <v>11</v>
      </c>
      <c r="D35" s="41">
        <v>35670200</v>
      </c>
      <c r="E35" s="43">
        <v>35670200</v>
      </c>
    </row>
    <row r="36" spans="2:7" x14ac:dyDescent="0.25">
      <c r="B36" s="37" t="s">
        <v>2</v>
      </c>
      <c r="C36" s="22"/>
      <c r="D36" s="41">
        <v>1617749</v>
      </c>
      <c r="E36" s="43">
        <v>1617749</v>
      </c>
    </row>
    <row r="37" spans="2:7" x14ac:dyDescent="0.25">
      <c r="B37" s="40" t="s">
        <v>31</v>
      </c>
      <c r="C37" s="22"/>
      <c r="D37" s="53">
        <v>-10643506</v>
      </c>
      <c r="E37" s="58">
        <v>-9166576</v>
      </c>
      <c r="G37" s="99"/>
    </row>
    <row r="38" spans="2:7" x14ac:dyDescent="0.25">
      <c r="B38" s="39" t="s">
        <v>1</v>
      </c>
      <c r="C38" s="26"/>
      <c r="D38" s="42">
        <f>SUM(D34:D37)</f>
        <v>26644443</v>
      </c>
      <c r="E38" s="44">
        <v>28121373</v>
      </c>
    </row>
    <row r="39" spans="2:7" x14ac:dyDescent="0.25">
      <c r="B39" s="36" t="s">
        <v>18</v>
      </c>
      <c r="C39" s="27"/>
      <c r="D39" s="41"/>
      <c r="E39" s="37"/>
    </row>
    <row r="40" spans="2:7" x14ac:dyDescent="0.25">
      <c r="B40" s="36" t="s">
        <v>32</v>
      </c>
      <c r="C40" s="21"/>
      <c r="D40" s="41"/>
      <c r="E40" s="37"/>
    </row>
    <row r="41" spans="2:7" x14ac:dyDescent="0.25">
      <c r="B41" s="37" t="s">
        <v>33</v>
      </c>
      <c r="C41" s="96">
        <v>12</v>
      </c>
      <c r="D41" s="41">
        <v>1470892</v>
      </c>
      <c r="E41" s="43">
        <v>8305880</v>
      </c>
    </row>
    <row r="42" spans="2:7" x14ac:dyDescent="0.25">
      <c r="B42" s="37" t="s">
        <v>5</v>
      </c>
      <c r="C42" s="28"/>
      <c r="D42" s="41">
        <v>90053</v>
      </c>
      <c r="E42" s="43">
        <v>122464</v>
      </c>
    </row>
    <row r="43" spans="2:7" ht="25.5" x14ac:dyDescent="0.25">
      <c r="B43" s="37" t="s">
        <v>34</v>
      </c>
      <c r="C43" s="96">
        <v>13</v>
      </c>
      <c r="D43" s="41">
        <v>619009</v>
      </c>
      <c r="E43" s="43">
        <v>552913</v>
      </c>
    </row>
    <row r="44" spans="2:7" ht="25.5" x14ac:dyDescent="0.25">
      <c r="B44" s="37" t="s">
        <v>35</v>
      </c>
      <c r="C44" s="96">
        <v>22</v>
      </c>
      <c r="D44" s="41">
        <v>2503670</v>
      </c>
      <c r="E44" s="43">
        <v>2725417</v>
      </c>
    </row>
    <row r="45" spans="2:7" x14ac:dyDescent="0.25">
      <c r="B45" s="38"/>
      <c r="C45" s="29"/>
      <c r="D45" s="42">
        <f>SUM(D41:D44)</f>
        <v>4683624</v>
      </c>
      <c r="E45" s="44">
        <v>11706674</v>
      </c>
    </row>
    <row r="46" spans="2:7" x14ac:dyDescent="0.25">
      <c r="B46" s="36" t="s">
        <v>18</v>
      </c>
      <c r="C46" s="30"/>
      <c r="D46" s="41"/>
      <c r="E46" s="37"/>
    </row>
    <row r="47" spans="2:7" x14ac:dyDescent="0.25">
      <c r="B47" s="36" t="s">
        <v>36</v>
      </c>
      <c r="C47" s="21"/>
      <c r="D47" s="41"/>
      <c r="E47" s="37"/>
    </row>
    <row r="48" spans="2:7" x14ac:dyDescent="0.25">
      <c r="B48" s="37" t="s">
        <v>33</v>
      </c>
      <c r="C48" s="95">
        <v>11</v>
      </c>
      <c r="D48" s="41">
        <v>18721691</v>
      </c>
      <c r="E48" s="43">
        <v>12821961</v>
      </c>
    </row>
    <row r="49" spans="2:5" x14ac:dyDescent="0.25">
      <c r="B49" s="37" t="s">
        <v>37</v>
      </c>
      <c r="C49" s="95">
        <v>14</v>
      </c>
      <c r="D49" s="41">
        <v>788436</v>
      </c>
      <c r="E49" s="43">
        <v>227181</v>
      </c>
    </row>
    <row r="50" spans="2:5" ht="25.5" x14ac:dyDescent="0.25">
      <c r="B50" s="37" t="s">
        <v>38</v>
      </c>
      <c r="C50" s="95" t="s">
        <v>115</v>
      </c>
      <c r="D50" s="41">
        <v>108477</v>
      </c>
      <c r="E50" s="43">
        <v>247827</v>
      </c>
    </row>
    <row r="51" spans="2:5" x14ac:dyDescent="0.25">
      <c r="B51" s="37" t="s">
        <v>39</v>
      </c>
      <c r="C51" s="22"/>
      <c r="D51" s="41">
        <v>139202</v>
      </c>
      <c r="E51" s="43">
        <v>161585</v>
      </c>
    </row>
    <row r="52" spans="2:5" x14ac:dyDescent="0.25">
      <c r="B52" s="37" t="s">
        <v>116</v>
      </c>
      <c r="C52" s="22"/>
      <c r="D52" s="48" t="s">
        <v>44</v>
      </c>
      <c r="E52" s="43">
        <v>11009</v>
      </c>
    </row>
    <row r="53" spans="2:5" x14ac:dyDescent="0.25">
      <c r="B53" s="37" t="s">
        <v>40</v>
      </c>
      <c r="C53" s="28"/>
      <c r="D53" s="41">
        <v>51075</v>
      </c>
      <c r="E53" s="43">
        <v>55669</v>
      </c>
    </row>
    <row r="54" spans="2:5" x14ac:dyDescent="0.25">
      <c r="B54" s="37" t="s">
        <v>41</v>
      </c>
      <c r="C54" s="22"/>
      <c r="D54" s="41">
        <v>42848</v>
      </c>
      <c r="E54" s="43">
        <v>62554</v>
      </c>
    </row>
    <row r="55" spans="2:5" x14ac:dyDescent="0.25">
      <c r="B55" s="38"/>
      <c r="C55" s="31"/>
      <c r="D55" s="42">
        <f>SUM(D48:D54)</f>
        <v>19851729</v>
      </c>
      <c r="E55" s="44">
        <v>13587786</v>
      </c>
    </row>
    <row r="56" spans="2:5" x14ac:dyDescent="0.25">
      <c r="B56" s="39" t="s">
        <v>42</v>
      </c>
      <c r="C56" s="26"/>
      <c r="D56" s="42">
        <f>SUM(D38,D45,D55)</f>
        <v>51179796</v>
      </c>
      <c r="E56" s="44">
        <v>53415833</v>
      </c>
    </row>
    <row r="57" spans="2:5" x14ac:dyDescent="0.25">
      <c r="B57" s="4"/>
      <c r="C57" s="4"/>
      <c r="D57" s="9"/>
    </row>
    <row r="58" spans="2:5" x14ac:dyDescent="0.25">
      <c r="B58" s="4"/>
      <c r="C58" s="4"/>
      <c r="D58" s="9"/>
      <c r="E58" s="10"/>
    </row>
    <row r="59" spans="2:5" x14ac:dyDescent="0.25">
      <c r="B59" s="4" t="s">
        <v>45</v>
      </c>
      <c r="C59" s="4" t="s">
        <v>46</v>
      </c>
      <c r="D59" s="2"/>
      <c r="E59" s="46" t="s">
        <v>48</v>
      </c>
    </row>
    <row r="61" spans="2:5" x14ac:dyDescent="0.25">
      <c r="B61" s="4" t="s">
        <v>47</v>
      </c>
      <c r="C61" t="s">
        <v>46</v>
      </c>
      <c r="E61" s="46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1"/>
  <sheetViews>
    <sheetView workbookViewId="0">
      <selection activeCell="D9" sqref="D9"/>
    </sheetView>
  </sheetViews>
  <sheetFormatPr defaultRowHeight="15" x14ac:dyDescent="0.25"/>
  <cols>
    <col min="2" max="2" width="42.5703125" customWidth="1"/>
    <col min="3" max="3" width="13.140625" customWidth="1"/>
    <col min="4" max="4" width="19.85546875" customWidth="1"/>
    <col min="5" max="5" width="17.7109375" customWidth="1"/>
  </cols>
  <sheetData>
    <row r="1" spans="2:5" ht="15.75" x14ac:dyDescent="0.25">
      <c r="B1" s="20" t="s">
        <v>105</v>
      </c>
      <c r="C1" s="20"/>
      <c r="D1" s="15"/>
      <c r="E1" s="16" t="s">
        <v>109</v>
      </c>
    </row>
    <row r="3" spans="2:5" ht="18.75" x14ac:dyDescent="0.3">
      <c r="B3" s="19" t="s">
        <v>120</v>
      </c>
      <c r="C3" s="19"/>
    </row>
    <row r="4" spans="2:5" ht="18.75" x14ac:dyDescent="0.3">
      <c r="B4" s="19"/>
      <c r="C4" s="19"/>
    </row>
    <row r="5" spans="2:5" ht="18.75" x14ac:dyDescent="0.3">
      <c r="B5" s="20" t="s">
        <v>117</v>
      </c>
      <c r="C5" s="19"/>
    </row>
    <row r="7" spans="2:5" x14ac:dyDescent="0.25">
      <c r="B7" s="107"/>
      <c r="C7" s="108"/>
      <c r="D7" s="49" t="s">
        <v>118</v>
      </c>
      <c r="E7" s="50" t="s">
        <v>119</v>
      </c>
    </row>
    <row r="8" spans="2:5" x14ac:dyDescent="0.25">
      <c r="B8" s="32" t="s">
        <v>49</v>
      </c>
      <c r="C8" s="97">
        <v>16</v>
      </c>
      <c r="D8" s="7">
        <v>8130994</v>
      </c>
      <c r="E8" s="57">
        <v>7158070</v>
      </c>
    </row>
    <row r="9" spans="2:5" x14ac:dyDescent="0.25">
      <c r="B9" s="52" t="s">
        <v>50</v>
      </c>
      <c r="C9" s="98">
        <v>17</v>
      </c>
      <c r="D9" s="53">
        <v>-5675366</v>
      </c>
      <c r="E9" s="58">
        <v>-4888178</v>
      </c>
    </row>
    <row r="10" spans="2:5" x14ac:dyDescent="0.25">
      <c r="B10" s="34" t="s">
        <v>51</v>
      </c>
      <c r="C10" s="13"/>
      <c r="D10" s="7">
        <f>D8+D9</f>
        <v>2455628</v>
      </c>
      <c r="E10" s="57">
        <f>E8+E9</f>
        <v>2269892</v>
      </c>
    </row>
    <row r="11" spans="2:5" x14ac:dyDescent="0.25">
      <c r="B11" s="32" t="s">
        <v>18</v>
      </c>
      <c r="C11" s="14"/>
      <c r="D11" s="7"/>
      <c r="E11" s="57"/>
    </row>
    <row r="12" spans="2:5" x14ac:dyDescent="0.25">
      <c r="B12" s="32" t="s">
        <v>52</v>
      </c>
      <c r="C12" s="97">
        <v>18</v>
      </c>
      <c r="D12" s="7">
        <v>-960499</v>
      </c>
      <c r="E12" s="57">
        <v>-946397</v>
      </c>
    </row>
    <row r="13" spans="2:5" x14ac:dyDescent="0.25">
      <c r="B13" s="32" t="s">
        <v>53</v>
      </c>
      <c r="C13" s="97">
        <v>19</v>
      </c>
      <c r="D13" s="7">
        <v>-485124</v>
      </c>
      <c r="E13" s="57">
        <v>-391774</v>
      </c>
    </row>
    <row r="14" spans="2:5" x14ac:dyDescent="0.25">
      <c r="B14" s="32" t="s">
        <v>54</v>
      </c>
      <c r="C14" s="14"/>
      <c r="D14" s="7">
        <v>25003</v>
      </c>
      <c r="E14" s="57">
        <v>6173</v>
      </c>
    </row>
    <row r="15" spans="2:5" x14ac:dyDescent="0.25">
      <c r="B15" s="52" t="s">
        <v>55</v>
      </c>
      <c r="C15" s="98">
        <v>21</v>
      </c>
      <c r="D15" s="53">
        <v>-205328</v>
      </c>
      <c r="E15" s="58">
        <v>-125447</v>
      </c>
    </row>
    <row r="16" spans="2:5" x14ac:dyDescent="0.25">
      <c r="B16" s="34" t="s">
        <v>56</v>
      </c>
      <c r="C16" s="13"/>
      <c r="D16" s="7">
        <f>SUM(D10:D15)</f>
        <v>829680</v>
      </c>
      <c r="E16" s="57">
        <f>SUM(E10:E15)</f>
        <v>812447</v>
      </c>
    </row>
    <row r="17" spans="2:5" x14ac:dyDescent="0.25">
      <c r="B17" s="32" t="s">
        <v>18</v>
      </c>
      <c r="C17" s="14"/>
      <c r="D17" s="8"/>
      <c r="E17" s="8"/>
    </row>
    <row r="18" spans="2:5" x14ac:dyDescent="0.25">
      <c r="B18" s="32" t="s">
        <v>57</v>
      </c>
      <c r="C18" s="14"/>
      <c r="D18" s="7">
        <v>108195</v>
      </c>
      <c r="E18" s="57">
        <v>102804</v>
      </c>
    </row>
    <row r="19" spans="2:5" x14ac:dyDescent="0.25">
      <c r="B19" s="32" t="s">
        <v>58</v>
      </c>
      <c r="C19" s="97">
        <v>20</v>
      </c>
      <c r="D19" s="7">
        <v>-2684769</v>
      </c>
      <c r="E19" s="57">
        <v>-1464645</v>
      </c>
    </row>
    <row r="20" spans="2:5" x14ac:dyDescent="0.25">
      <c r="B20" s="52" t="s">
        <v>59</v>
      </c>
      <c r="C20" s="55"/>
      <c r="D20" s="53">
        <v>-70503</v>
      </c>
      <c r="E20" s="58">
        <v>-414380</v>
      </c>
    </row>
    <row r="21" spans="2:5" x14ac:dyDescent="0.25">
      <c r="B21" s="54" t="s">
        <v>60</v>
      </c>
      <c r="C21" s="14"/>
      <c r="D21" s="7">
        <f>SUM(D16:D20)</f>
        <v>-1817397</v>
      </c>
      <c r="E21" s="57">
        <f>SUM(E16:E20)</f>
        <v>-963774</v>
      </c>
    </row>
    <row r="22" spans="2:5" x14ac:dyDescent="0.25">
      <c r="B22" s="32" t="s">
        <v>18</v>
      </c>
      <c r="C22" s="13"/>
      <c r="D22" s="7"/>
      <c r="E22" s="57"/>
    </row>
    <row r="23" spans="2:5" x14ac:dyDescent="0.25">
      <c r="B23" s="52" t="s">
        <v>61</v>
      </c>
      <c r="C23" s="98">
        <v>22</v>
      </c>
      <c r="D23" s="53">
        <v>340467</v>
      </c>
      <c r="E23" s="58">
        <v>16394</v>
      </c>
    </row>
    <row r="24" spans="2:5" x14ac:dyDescent="0.25">
      <c r="B24" s="34" t="s">
        <v>63</v>
      </c>
      <c r="C24" s="14"/>
      <c r="D24" s="7">
        <f>SUM(D21:D23)</f>
        <v>-1476930</v>
      </c>
      <c r="E24" s="57">
        <f>SUM(E21:E23)</f>
        <v>-947380</v>
      </c>
    </row>
    <row r="25" spans="2:5" x14ac:dyDescent="0.25">
      <c r="B25" s="52"/>
      <c r="C25" s="56"/>
      <c r="D25" s="53"/>
      <c r="E25" s="58"/>
    </row>
    <row r="26" spans="2:5" ht="24" x14ac:dyDescent="0.25">
      <c r="B26" s="35" t="s">
        <v>62</v>
      </c>
      <c r="C26" s="12"/>
      <c r="D26" s="5">
        <f>D24</f>
        <v>-1476930</v>
      </c>
      <c r="E26" s="6">
        <f>E24</f>
        <v>-947380</v>
      </c>
    </row>
    <row r="29" spans="2:5" x14ac:dyDescent="0.25">
      <c r="B29" s="4" t="s">
        <v>45</v>
      </c>
      <c r="C29" s="4" t="s">
        <v>46</v>
      </c>
      <c r="D29" s="2"/>
      <c r="E29" s="46" t="s">
        <v>48</v>
      </c>
    </row>
    <row r="31" spans="2:5" x14ac:dyDescent="0.25">
      <c r="B31" s="4" t="s">
        <v>47</v>
      </c>
      <c r="C31" t="s">
        <v>46</v>
      </c>
      <c r="E31" s="46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D57" sqref="D57"/>
    </sheetView>
  </sheetViews>
  <sheetFormatPr defaultRowHeight="15" x14ac:dyDescent="0.25"/>
  <cols>
    <col min="2" max="2" width="37.28515625" customWidth="1"/>
    <col min="3" max="3" width="12.85546875" customWidth="1"/>
    <col min="4" max="4" width="21.7109375" customWidth="1"/>
    <col min="5" max="5" width="19" customWidth="1"/>
  </cols>
  <sheetData>
    <row r="1" spans="2:5" ht="15.75" x14ac:dyDescent="0.25">
      <c r="B1" s="20" t="s">
        <v>105</v>
      </c>
      <c r="C1" s="20"/>
      <c r="D1" s="15"/>
      <c r="E1" s="16" t="s">
        <v>109</v>
      </c>
    </row>
    <row r="3" spans="2:5" ht="18.75" x14ac:dyDescent="0.3">
      <c r="B3" s="19" t="s">
        <v>121</v>
      </c>
      <c r="C3" s="19"/>
    </row>
    <row r="4" spans="2:5" ht="18.75" x14ac:dyDescent="0.3">
      <c r="B4" s="19"/>
      <c r="C4" s="19"/>
    </row>
    <row r="5" spans="2:5" ht="18.75" x14ac:dyDescent="0.3">
      <c r="B5" s="20" t="s">
        <v>117</v>
      </c>
      <c r="C5" s="19"/>
    </row>
    <row r="7" spans="2:5" x14ac:dyDescent="0.25">
      <c r="B7" s="107"/>
      <c r="C7" s="108"/>
      <c r="D7" s="49" t="s">
        <v>118</v>
      </c>
      <c r="E7" s="50" t="s">
        <v>119</v>
      </c>
    </row>
    <row r="8" spans="2:5" x14ac:dyDescent="0.25">
      <c r="B8" s="36" t="s">
        <v>18</v>
      </c>
      <c r="C8" s="72"/>
      <c r="D8" s="36"/>
      <c r="E8" s="37"/>
    </row>
    <row r="9" spans="2:5" ht="25.5" x14ac:dyDescent="0.25">
      <c r="B9" s="36" t="s">
        <v>64</v>
      </c>
      <c r="C9" s="72"/>
      <c r="D9" s="37"/>
      <c r="E9" s="37"/>
    </row>
    <row r="10" spans="2:5" x14ac:dyDescent="0.25">
      <c r="B10" s="37" t="s">
        <v>60</v>
      </c>
      <c r="C10" s="72"/>
      <c r="D10" s="7">
        <v>-1817397</v>
      </c>
      <c r="E10" s="7">
        <v>-963774</v>
      </c>
    </row>
    <row r="11" spans="2:5" x14ac:dyDescent="0.25">
      <c r="B11" s="36" t="s">
        <v>18</v>
      </c>
      <c r="C11" s="72"/>
      <c r="D11" s="37"/>
      <c r="E11" s="37"/>
    </row>
    <row r="12" spans="2:5" x14ac:dyDescent="0.25">
      <c r="B12" s="36" t="s">
        <v>65</v>
      </c>
      <c r="C12" s="72"/>
      <c r="D12" s="37"/>
      <c r="E12" s="37"/>
    </row>
    <row r="13" spans="2:5" x14ac:dyDescent="0.25">
      <c r="B13" s="37" t="s">
        <v>66</v>
      </c>
      <c r="C13" s="73" t="s">
        <v>122</v>
      </c>
      <c r="D13" s="41">
        <v>2304646</v>
      </c>
      <c r="E13" s="41">
        <v>2115291</v>
      </c>
    </row>
    <row r="14" spans="2:5" x14ac:dyDescent="0.25">
      <c r="B14" s="37" t="s">
        <v>67</v>
      </c>
      <c r="C14" s="73"/>
      <c r="D14" s="41">
        <v>65717</v>
      </c>
      <c r="E14" s="41">
        <v>62087</v>
      </c>
    </row>
    <row r="15" spans="2:5" ht="25.5" x14ac:dyDescent="0.25">
      <c r="B15" s="37" t="s">
        <v>68</v>
      </c>
      <c r="C15" s="73"/>
      <c r="D15" s="41">
        <v>70503</v>
      </c>
      <c r="E15" s="41">
        <v>414380</v>
      </c>
    </row>
    <row r="16" spans="2:5" x14ac:dyDescent="0.25">
      <c r="B16" s="37" t="s">
        <v>69</v>
      </c>
      <c r="C16" s="73">
        <v>21</v>
      </c>
      <c r="D16" s="41">
        <v>12538</v>
      </c>
      <c r="E16" s="41">
        <v>87671</v>
      </c>
    </row>
    <row r="17" spans="2:5" x14ac:dyDescent="0.25">
      <c r="B17" s="37" t="s">
        <v>57</v>
      </c>
      <c r="C17" s="73"/>
      <c r="D17" s="7">
        <v>-108195</v>
      </c>
      <c r="E17" s="7">
        <v>-102804</v>
      </c>
    </row>
    <row r="18" spans="2:5" ht="15.75" thickBot="1" x14ac:dyDescent="0.3">
      <c r="B18" s="37" t="s">
        <v>58</v>
      </c>
      <c r="C18" s="73">
        <v>20</v>
      </c>
      <c r="D18" s="41">
        <v>2684769</v>
      </c>
      <c r="E18" s="41">
        <v>1464645</v>
      </c>
    </row>
    <row r="19" spans="2:5" ht="38.25" x14ac:dyDescent="0.25">
      <c r="B19" s="74" t="s">
        <v>70</v>
      </c>
      <c r="C19" s="75"/>
      <c r="D19" s="76">
        <f>SUM(D10:D18)</f>
        <v>3212581</v>
      </c>
      <c r="E19" s="76">
        <f>SUM(E10:E18)</f>
        <v>3077496</v>
      </c>
    </row>
    <row r="20" spans="2:5" x14ac:dyDescent="0.25">
      <c r="B20" s="36"/>
      <c r="C20" s="73"/>
      <c r="D20" s="37"/>
      <c r="E20" s="37"/>
    </row>
    <row r="21" spans="2:5" ht="25.5" x14ac:dyDescent="0.25">
      <c r="B21" s="36" t="s">
        <v>71</v>
      </c>
      <c r="C21" s="73"/>
      <c r="D21" s="37"/>
      <c r="E21" s="37"/>
    </row>
    <row r="22" spans="2:5" x14ac:dyDescent="0.25">
      <c r="B22" s="37" t="s">
        <v>20</v>
      </c>
      <c r="C22" s="73"/>
      <c r="D22" s="7">
        <v>-29680</v>
      </c>
      <c r="E22" s="7">
        <v>-45387</v>
      </c>
    </row>
    <row r="23" spans="2:5" ht="25.5" x14ac:dyDescent="0.25">
      <c r="B23" s="37" t="s">
        <v>21</v>
      </c>
      <c r="C23" s="73"/>
      <c r="D23" s="7">
        <v>-57020</v>
      </c>
      <c r="E23" s="7">
        <v>-59048</v>
      </c>
    </row>
    <row r="24" spans="2:5" x14ac:dyDescent="0.25">
      <c r="B24" s="37" t="s">
        <v>22</v>
      </c>
      <c r="C24" s="73"/>
      <c r="D24" s="7">
        <v>127187</v>
      </c>
      <c r="E24" s="7">
        <v>-2536</v>
      </c>
    </row>
    <row r="25" spans="2:5" x14ac:dyDescent="0.25">
      <c r="B25" s="37" t="s">
        <v>24</v>
      </c>
      <c r="C25" s="73"/>
      <c r="D25" s="7">
        <v>-109970</v>
      </c>
      <c r="E25" s="7">
        <v>453755</v>
      </c>
    </row>
    <row r="26" spans="2:5" x14ac:dyDescent="0.25">
      <c r="B26" s="37" t="s">
        <v>72</v>
      </c>
      <c r="C26" s="73"/>
      <c r="D26" s="7">
        <v>30422</v>
      </c>
      <c r="E26" s="7">
        <v>-2323</v>
      </c>
    </row>
    <row r="27" spans="2:5" x14ac:dyDescent="0.25">
      <c r="B27" s="77" t="s">
        <v>18</v>
      </c>
      <c r="C27" s="73"/>
      <c r="D27" s="37"/>
      <c r="E27" s="37"/>
    </row>
    <row r="28" spans="2:5" ht="25.5" x14ac:dyDescent="0.25">
      <c r="B28" s="36" t="s">
        <v>73</v>
      </c>
      <c r="C28" s="73"/>
      <c r="D28" s="37"/>
      <c r="E28" s="37"/>
    </row>
    <row r="29" spans="2:5" ht="25.5" x14ac:dyDescent="0.25">
      <c r="B29" s="37" t="s">
        <v>74</v>
      </c>
      <c r="C29" s="73"/>
      <c r="D29" s="84">
        <v>545702</v>
      </c>
      <c r="E29" s="84">
        <v>95090</v>
      </c>
    </row>
    <row r="30" spans="2:5" ht="25.5" x14ac:dyDescent="0.25">
      <c r="B30" s="37" t="s">
        <v>75</v>
      </c>
      <c r="C30" s="73"/>
      <c r="D30" s="84">
        <v>-139350</v>
      </c>
      <c r="E30" s="84">
        <v>-117727</v>
      </c>
    </row>
    <row r="31" spans="2:5" x14ac:dyDescent="0.25">
      <c r="B31" s="37" t="s">
        <v>39</v>
      </c>
      <c r="C31" s="73"/>
      <c r="D31" s="84">
        <v>75214</v>
      </c>
      <c r="E31" s="84">
        <v>145797</v>
      </c>
    </row>
    <row r="32" spans="2:5" ht="15.75" thickBot="1" x14ac:dyDescent="0.3">
      <c r="B32" s="78" t="s">
        <v>76</v>
      </c>
      <c r="C32" s="79"/>
      <c r="D32" s="86">
        <v>-85423</v>
      </c>
      <c r="E32" s="86">
        <v>-62808</v>
      </c>
    </row>
    <row r="33" spans="1:6" ht="25.5" x14ac:dyDescent="0.25">
      <c r="B33" s="36" t="s">
        <v>77</v>
      </c>
      <c r="C33" s="73"/>
      <c r="D33" s="41">
        <f>SUM(D19:D32)</f>
        <v>3569663</v>
      </c>
      <c r="E33" s="41">
        <f>SUM(E19:E32)</f>
        <v>3482309</v>
      </c>
    </row>
    <row r="34" spans="1:6" x14ac:dyDescent="0.25">
      <c r="B34" s="37" t="s">
        <v>18</v>
      </c>
      <c r="C34" s="73"/>
      <c r="D34" s="37"/>
      <c r="E34" s="37"/>
    </row>
    <row r="35" spans="1:6" x14ac:dyDescent="0.25">
      <c r="B35" s="37" t="s">
        <v>78</v>
      </c>
      <c r="C35" s="73"/>
      <c r="D35" s="41">
        <v>88900</v>
      </c>
      <c r="E35" s="41">
        <v>91929</v>
      </c>
    </row>
    <row r="36" spans="1:6" x14ac:dyDescent="0.25">
      <c r="B36" s="40" t="s">
        <v>79</v>
      </c>
      <c r="C36" s="83"/>
      <c r="D36" s="7">
        <v>-2875830</v>
      </c>
      <c r="E36" s="7">
        <v>-1375271</v>
      </c>
    </row>
    <row r="37" spans="1:6" ht="15.75" thickBot="1" x14ac:dyDescent="0.3">
      <c r="B37" s="40" t="s">
        <v>102</v>
      </c>
      <c r="C37" s="83"/>
      <c r="D37" s="7">
        <v>-508530</v>
      </c>
      <c r="E37" s="7">
        <v>-230041</v>
      </c>
    </row>
    <row r="38" spans="1:6" ht="39" thickBot="1" x14ac:dyDescent="0.3">
      <c r="A38" s="105"/>
      <c r="B38" s="81" t="s">
        <v>80</v>
      </c>
      <c r="C38" s="82"/>
      <c r="D38" s="85">
        <f>SUM(D33:D37)</f>
        <v>274203</v>
      </c>
      <c r="E38" s="106">
        <f>SUM(E33:E37)</f>
        <v>1968926</v>
      </c>
      <c r="F38" s="105"/>
    </row>
    <row r="39" spans="1:6" x14ac:dyDescent="0.25">
      <c r="B39" s="36" t="s">
        <v>18</v>
      </c>
      <c r="C39" s="73"/>
      <c r="D39" s="36"/>
      <c r="E39" s="36"/>
    </row>
    <row r="40" spans="1:6" ht="25.5" x14ac:dyDescent="0.25">
      <c r="B40" s="36" t="s">
        <v>81</v>
      </c>
      <c r="C40" s="73"/>
      <c r="D40" s="36"/>
      <c r="E40" s="36"/>
    </row>
    <row r="41" spans="1:6" x14ac:dyDescent="0.25">
      <c r="B41" s="37" t="s">
        <v>82</v>
      </c>
      <c r="C41" s="73"/>
      <c r="D41" s="7">
        <v>-620450</v>
      </c>
      <c r="E41" s="7">
        <v>-1180599</v>
      </c>
    </row>
    <row r="42" spans="1:6" ht="25.5" x14ac:dyDescent="0.25">
      <c r="B42" s="37" t="s">
        <v>83</v>
      </c>
      <c r="C42" s="73"/>
      <c r="D42" s="84">
        <v>-1094879</v>
      </c>
      <c r="E42" s="84">
        <v>-1767888</v>
      </c>
    </row>
    <row r="43" spans="1:6" ht="15.75" thickBot="1" x14ac:dyDescent="0.3">
      <c r="B43" s="37" t="s">
        <v>103</v>
      </c>
      <c r="C43" s="73"/>
      <c r="D43" s="80">
        <v>1280868</v>
      </c>
      <c r="E43" s="80">
        <v>2561946</v>
      </c>
    </row>
    <row r="44" spans="1:6" ht="39" thickBot="1" x14ac:dyDescent="0.3">
      <c r="B44" s="81" t="s">
        <v>84</v>
      </c>
      <c r="C44" s="82"/>
      <c r="D44" s="85">
        <f>SUM(D41:D43)</f>
        <v>-434461</v>
      </c>
      <c r="E44" s="85">
        <f>SUM(E41:E43)</f>
        <v>-386541</v>
      </c>
    </row>
    <row r="45" spans="1:6" x14ac:dyDescent="0.25">
      <c r="B45" s="36" t="s">
        <v>18</v>
      </c>
      <c r="C45" s="73"/>
      <c r="D45" s="36"/>
      <c r="E45" s="36"/>
    </row>
    <row r="46" spans="1:6" ht="25.5" x14ac:dyDescent="0.25">
      <c r="B46" s="36" t="s">
        <v>85</v>
      </c>
      <c r="C46" s="73"/>
      <c r="D46" s="36"/>
      <c r="E46" s="36"/>
    </row>
    <row r="47" spans="1:6" x14ac:dyDescent="0.25">
      <c r="B47" s="37" t="s">
        <v>86</v>
      </c>
      <c r="C47" s="73"/>
      <c r="D47" s="47" t="s">
        <v>43</v>
      </c>
      <c r="E47" s="47" t="s">
        <v>43</v>
      </c>
    </row>
    <row r="48" spans="1:6" x14ac:dyDescent="0.25">
      <c r="B48" s="37" t="s">
        <v>87</v>
      </c>
      <c r="C48" s="73">
        <v>26</v>
      </c>
      <c r="D48" s="84">
        <v>16940000</v>
      </c>
      <c r="E48" s="47" t="s">
        <v>43</v>
      </c>
    </row>
    <row r="49" spans="1:7" x14ac:dyDescent="0.25">
      <c r="B49" s="37" t="s">
        <v>123</v>
      </c>
      <c r="C49" s="73"/>
      <c r="D49" s="84">
        <v>-5146</v>
      </c>
      <c r="E49" s="47"/>
    </row>
    <row r="50" spans="1:7" ht="15.75" thickBot="1" x14ac:dyDescent="0.3">
      <c r="B50" s="37" t="s">
        <v>88</v>
      </c>
      <c r="C50" s="73">
        <v>26</v>
      </c>
      <c r="D50" s="86">
        <v>-17699118</v>
      </c>
      <c r="E50" s="86">
        <v>-666951</v>
      </c>
    </row>
    <row r="51" spans="1:7" ht="39" thickBot="1" x14ac:dyDescent="0.3">
      <c r="B51" s="81" t="s">
        <v>89</v>
      </c>
      <c r="C51" s="82"/>
      <c r="D51" s="85">
        <f>SUM(D47:D50)</f>
        <v>-764264</v>
      </c>
      <c r="E51" s="85">
        <f>SUM(E47:E50)</f>
        <v>-666951</v>
      </c>
    </row>
    <row r="52" spans="1:7" ht="25.5" x14ac:dyDescent="0.25">
      <c r="B52" s="36" t="s">
        <v>90</v>
      </c>
      <c r="C52" s="73"/>
      <c r="D52" s="102">
        <f>D38+D44+D51</f>
        <v>-924522</v>
      </c>
      <c r="E52" s="41">
        <f>E38+E44+E51</f>
        <v>915434</v>
      </c>
    </row>
    <row r="53" spans="1:7" x14ac:dyDescent="0.25">
      <c r="B53" s="36" t="s">
        <v>18</v>
      </c>
      <c r="C53" s="72"/>
      <c r="D53" s="103"/>
      <c r="E53" s="36"/>
    </row>
    <row r="54" spans="1:7" ht="38.25" x14ac:dyDescent="0.25">
      <c r="B54" s="37" t="s">
        <v>91</v>
      </c>
      <c r="C54" s="73"/>
      <c r="D54" s="84">
        <v>6174</v>
      </c>
      <c r="E54" s="84">
        <v>-359</v>
      </c>
    </row>
    <row r="55" spans="1:7" ht="26.25" thickBot="1" x14ac:dyDescent="0.3">
      <c r="B55" s="40" t="s">
        <v>92</v>
      </c>
      <c r="C55" s="83"/>
      <c r="D55" s="104">
        <v>1300613</v>
      </c>
      <c r="E55" s="80">
        <v>385538</v>
      </c>
      <c r="G55" s="100"/>
    </row>
    <row r="56" spans="1:7" ht="26.25" thickBot="1" x14ac:dyDescent="0.3">
      <c r="A56" s="105"/>
      <c r="B56" s="81" t="s">
        <v>101</v>
      </c>
      <c r="C56" s="82">
        <v>10</v>
      </c>
      <c r="D56" s="85">
        <v>382265</v>
      </c>
      <c r="E56" s="106">
        <v>1300613</v>
      </c>
      <c r="F56" s="105"/>
    </row>
    <row r="57" spans="1:7" x14ac:dyDescent="0.25">
      <c r="D57" s="100"/>
    </row>
    <row r="59" spans="1:7" x14ac:dyDescent="0.25">
      <c r="B59" s="4" t="s">
        <v>45</v>
      </c>
      <c r="C59" s="4" t="s">
        <v>46</v>
      </c>
      <c r="D59" s="2"/>
      <c r="E59" s="46" t="s">
        <v>48</v>
      </c>
    </row>
    <row r="61" spans="1:7" x14ac:dyDescent="0.25">
      <c r="B61" s="4" t="s">
        <v>47</v>
      </c>
      <c r="C61" t="s">
        <v>46</v>
      </c>
      <c r="E61" s="46" t="s">
        <v>3</v>
      </c>
    </row>
    <row r="63" spans="1:7" x14ac:dyDescent="0.25">
      <c r="D63" s="99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workbookViewId="0">
      <selection activeCell="F22" sqref="F22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0" t="s">
        <v>6</v>
      </c>
      <c r="C1" s="20"/>
      <c r="D1" s="15"/>
      <c r="G1" s="16" t="s">
        <v>109</v>
      </c>
    </row>
    <row r="3" spans="2:7" ht="18.75" x14ac:dyDescent="0.3">
      <c r="B3" s="19" t="s">
        <v>124</v>
      </c>
      <c r="C3" s="19"/>
    </row>
    <row r="4" spans="2:7" ht="18.75" x14ac:dyDescent="0.3">
      <c r="B4" s="19"/>
      <c r="C4" s="19"/>
    </row>
    <row r="5" spans="2:7" ht="18.75" x14ac:dyDescent="0.3">
      <c r="B5" s="20" t="s">
        <v>117</v>
      </c>
      <c r="C5" s="19"/>
    </row>
    <row r="7" spans="2:7" x14ac:dyDescent="0.25">
      <c r="B7" s="109" t="s">
        <v>8</v>
      </c>
      <c r="C7" s="59"/>
      <c r="D7" s="59" t="s">
        <v>93</v>
      </c>
      <c r="E7" s="111" t="s">
        <v>95</v>
      </c>
      <c r="F7" s="59" t="s">
        <v>96</v>
      </c>
      <c r="G7" s="113" t="s">
        <v>98</v>
      </c>
    </row>
    <row r="8" spans="2:7" x14ac:dyDescent="0.25">
      <c r="B8" s="109"/>
      <c r="C8" s="59"/>
      <c r="D8" s="59" t="s">
        <v>94</v>
      </c>
      <c r="E8" s="111"/>
      <c r="F8" s="59" t="s">
        <v>97</v>
      </c>
      <c r="G8" s="113"/>
    </row>
    <row r="9" spans="2:7" ht="15.75" thickBot="1" x14ac:dyDescent="0.3">
      <c r="B9" s="110"/>
      <c r="C9" s="61" t="s">
        <v>7</v>
      </c>
      <c r="D9" s="62"/>
      <c r="E9" s="112"/>
      <c r="F9" s="62"/>
      <c r="G9" s="114"/>
    </row>
    <row r="10" spans="2:7" x14ac:dyDescent="0.25">
      <c r="B10" s="63" t="s">
        <v>18</v>
      </c>
      <c r="C10" s="32"/>
      <c r="D10" s="32"/>
      <c r="E10" s="32"/>
      <c r="F10" s="32"/>
      <c r="G10" s="32"/>
    </row>
    <row r="11" spans="2:7" ht="15.75" thickBot="1" x14ac:dyDescent="0.3">
      <c r="B11" s="64" t="s">
        <v>104</v>
      </c>
      <c r="C11" s="65"/>
      <c r="D11" s="90">
        <v>35670200</v>
      </c>
      <c r="E11" s="90">
        <v>1617749</v>
      </c>
      <c r="F11" s="33">
        <v>-8219196</v>
      </c>
      <c r="G11" s="90">
        <v>29068753</v>
      </c>
    </row>
    <row r="12" spans="2:7" x14ac:dyDescent="0.25">
      <c r="B12" s="66" t="s">
        <v>18</v>
      </c>
      <c r="C12" s="67"/>
      <c r="D12" s="34"/>
      <c r="E12" s="34"/>
      <c r="F12" s="34"/>
      <c r="G12" s="34"/>
    </row>
    <row r="13" spans="2:7" ht="15.75" thickBot="1" x14ac:dyDescent="0.3">
      <c r="B13" s="66" t="s">
        <v>99</v>
      </c>
      <c r="C13" s="67"/>
      <c r="D13" s="34" t="s">
        <v>43</v>
      </c>
      <c r="E13" s="34" t="s">
        <v>43</v>
      </c>
      <c r="F13" s="33">
        <v>-947380</v>
      </c>
      <c r="G13" s="33">
        <v>-947380</v>
      </c>
    </row>
    <row r="14" spans="2:7" ht="15.75" thickBot="1" x14ac:dyDescent="0.3">
      <c r="B14" s="68" t="s">
        <v>100</v>
      </c>
      <c r="C14" s="69"/>
      <c r="D14" s="51" t="s">
        <v>43</v>
      </c>
      <c r="E14" s="51" t="s">
        <v>43</v>
      </c>
      <c r="F14" s="33">
        <v>-947380</v>
      </c>
      <c r="G14" s="33">
        <v>-947380</v>
      </c>
    </row>
    <row r="15" spans="2:7" ht="15.75" thickBot="1" x14ac:dyDescent="0.3">
      <c r="B15" s="66" t="s">
        <v>18</v>
      </c>
      <c r="C15" s="67"/>
      <c r="D15" s="34"/>
      <c r="E15" s="34"/>
      <c r="F15" s="34"/>
      <c r="G15" s="34"/>
    </row>
    <row r="16" spans="2:7" ht="15.75" thickBot="1" x14ac:dyDescent="0.3">
      <c r="B16" s="68" t="s">
        <v>107</v>
      </c>
      <c r="C16" s="69"/>
      <c r="D16" s="71">
        <v>35670200</v>
      </c>
      <c r="E16" s="71">
        <v>1617749</v>
      </c>
      <c r="F16" s="92">
        <v>-9166576</v>
      </c>
      <c r="G16" s="93">
        <f>SUM(D16:F16)</f>
        <v>28121373</v>
      </c>
    </row>
    <row r="17" spans="2:7" x14ac:dyDescent="0.25">
      <c r="B17" s="87"/>
      <c r="C17" s="88"/>
      <c r="D17" s="89"/>
      <c r="E17" s="89"/>
      <c r="F17" s="89"/>
      <c r="G17" s="89"/>
    </row>
    <row r="18" spans="2:7" ht="15.75" thickBot="1" x14ac:dyDescent="0.3">
      <c r="B18" s="64" t="s">
        <v>106</v>
      </c>
      <c r="C18" s="65"/>
      <c r="D18" s="90">
        <v>35670200</v>
      </c>
      <c r="E18" s="90">
        <v>1617749</v>
      </c>
      <c r="F18" s="33">
        <v>-9166576</v>
      </c>
      <c r="G18" s="90">
        <f>SUM(D18:F18)</f>
        <v>28121373</v>
      </c>
    </row>
    <row r="19" spans="2:7" x14ac:dyDescent="0.25">
      <c r="B19" s="66" t="s">
        <v>18</v>
      </c>
      <c r="C19" s="60"/>
      <c r="D19" s="34"/>
      <c r="E19" s="34"/>
      <c r="F19" s="34"/>
      <c r="G19" s="34"/>
    </row>
    <row r="20" spans="2:7" ht="15.75" thickBot="1" x14ac:dyDescent="0.3">
      <c r="B20" s="66" t="s">
        <v>99</v>
      </c>
      <c r="C20" s="60"/>
      <c r="D20" s="34" t="s">
        <v>43</v>
      </c>
      <c r="E20" s="34" t="s">
        <v>43</v>
      </c>
      <c r="F20" s="33">
        <v>-1476930</v>
      </c>
      <c r="G20" s="33">
        <f>SUM(D20:F20)</f>
        <v>-1476930</v>
      </c>
    </row>
    <row r="21" spans="2:7" ht="15.75" thickBot="1" x14ac:dyDescent="0.3">
      <c r="B21" s="68" t="s">
        <v>100</v>
      </c>
      <c r="C21" s="70"/>
      <c r="D21" s="51" t="s">
        <v>43</v>
      </c>
      <c r="E21" s="51" t="s">
        <v>43</v>
      </c>
      <c r="F21" s="33">
        <v>-1476930</v>
      </c>
      <c r="G21" s="33">
        <f>SUM(D21:F21)</f>
        <v>-1476930</v>
      </c>
    </row>
    <row r="22" spans="2:7" ht="15.75" thickBot="1" x14ac:dyDescent="0.3">
      <c r="B22" s="66" t="s">
        <v>18</v>
      </c>
      <c r="C22" s="60"/>
      <c r="D22" s="34"/>
      <c r="E22" s="34"/>
      <c r="F22" s="34"/>
      <c r="G22" s="34"/>
    </row>
    <row r="23" spans="2:7" ht="15.75" thickBot="1" x14ac:dyDescent="0.3">
      <c r="B23" s="91" t="s">
        <v>108</v>
      </c>
      <c r="C23" s="70"/>
      <c r="D23" s="71">
        <v>35670200</v>
      </c>
      <c r="E23" s="71">
        <v>1617749</v>
      </c>
      <c r="F23" s="92">
        <f>F18+F20</f>
        <v>-10643506</v>
      </c>
      <c r="G23" s="93">
        <f>SUM(D23:F23)</f>
        <v>26644443</v>
      </c>
    </row>
    <row r="26" spans="2:7" x14ac:dyDescent="0.25">
      <c r="B26" s="4" t="s">
        <v>45</v>
      </c>
      <c r="C26" s="4" t="s">
        <v>46</v>
      </c>
      <c r="D26" s="2"/>
      <c r="E26" s="46" t="s">
        <v>48</v>
      </c>
    </row>
    <row r="28" spans="2:7" x14ac:dyDescent="0.25">
      <c r="B28" s="4" t="s">
        <v>47</v>
      </c>
      <c r="C28" t="s">
        <v>46</v>
      </c>
      <c r="E28" s="46" t="s">
        <v>3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2022-10-31T10:44:44Z</cp:lastPrinted>
  <dcterms:created xsi:type="dcterms:W3CDTF">2018-04-28T08:45:52Z</dcterms:created>
  <dcterms:modified xsi:type="dcterms:W3CDTF">2023-05-30T13:02:16Z</dcterms:modified>
</cp:coreProperties>
</file>