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Z:\Exchange\ФинОтчетность\"/>
    </mc:Choice>
  </mc:AlternateContent>
  <xr:revisionPtr revIDLastSave="0" documentId="8_{4B4EA24C-C915-4527-9FAD-665E56D79C4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ББ" sheetId="1" r:id="rId1"/>
    <sheet name="ОПи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H59" i="1"/>
  <c r="I41" i="1" l="1"/>
  <c r="H60" i="1"/>
  <c r="I42" i="1" l="1"/>
  <c r="C40" i="1" l="1"/>
  <c r="I47" i="1" l="1"/>
  <c r="I46" i="1"/>
  <c r="I45" i="1"/>
  <c r="D12" i="1" l="1"/>
  <c r="D60" i="1"/>
  <c r="D108" i="1" l="1"/>
  <c r="D112" i="1" s="1"/>
  <c r="D70" i="1"/>
  <c r="D95" i="1" s="1"/>
  <c r="D47" i="1"/>
  <c r="D46" i="1"/>
  <c r="D45" i="1"/>
  <c r="D42" i="1"/>
  <c r="D40" i="1" s="1"/>
  <c r="D41" i="1"/>
  <c r="D24" i="1"/>
  <c r="D18" i="1"/>
  <c r="D9" i="1"/>
  <c r="D38" i="1" l="1"/>
  <c r="D61" i="1" s="1"/>
  <c r="D115" i="1" s="1"/>
  <c r="D113" i="1"/>
  <c r="C108" i="1" l="1"/>
  <c r="C112" i="1" s="1"/>
  <c r="C9" i="1"/>
  <c r="C95" i="1"/>
  <c r="C113" i="1" l="1"/>
  <c r="C38" i="1"/>
  <c r="C61" i="1" s="1"/>
  <c r="C115" i="1" l="1"/>
</calcChain>
</file>

<file path=xl/sharedStrings.xml><?xml version="1.0" encoding="utf-8"?>
<sst xmlns="http://schemas.openxmlformats.org/spreadsheetml/2006/main" count="558" uniqueCount="350">
  <si>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</si>
  <si>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</si>
  <si>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</si>
  <si>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</si>
  <si>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</si>
  <si>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</si>
  <si>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</si>
  <si>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</si>
  <si>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</si>
  <si>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</si>
  <si>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</si>
  <si>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</si>
  <si>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</si>
  <si>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</si>
  <si>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</si>
  <si>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</si>
  <si>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</si>
  <si>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</si>
  <si>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</si>
  <si>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</si>
  <si>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</si>
  <si>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</si>
  <si>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</si>
  <si>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</si>
  <si>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</si>
  <si>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</si>
  <si>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</si>
  <si>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</si>
  <si>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</si>
  <si>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</si>
  <si>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</si>
  <si>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</si>
  <si>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</si>
  <si>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</si>
  <si>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</si>
  <si>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</si>
  <si>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</si>
  <si>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</si>
  <si>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</si>
  <si>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</si>
  <si>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</si>
  <si>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</si>
  <si>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12</t>
  </si>
  <si>
    <t>13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</si>
  <si>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</si>
  <si>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</si>
  <si>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</si>
  <si>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</si>
  <si>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</si>
  <si>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</si>
  <si>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</si>
  <si>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</si>
  <si>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</si>
  <si>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</si>
  <si>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</si>
  <si>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</si>
  <si>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</si>
  <si>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</si>
  <si>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</si>
  <si>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</si>
  <si>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</si>
  <si>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</si>
  <si>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</si>
  <si>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</si>
  <si>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</si>
  <si>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</si>
  <si>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</si>
  <si>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</si>
  <si>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</si>
  <si>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</si>
  <si>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</si>
  <si>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</si>
  <si>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</si>
  <si>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</si>
  <si>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</si>
  <si>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</si>
  <si>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</si>
  <si>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</si>
  <si>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</si>
  <si>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</si>
  <si>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</si>
  <si>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</si>
  <si>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</si>
  <si>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</si>
  <si>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</si>
  <si>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</si>
  <si>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</si>
  <si>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</si>
  <si>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</si>
  <si>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</si>
  <si>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</si>
  <si>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</si>
  <si>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</si>
  <si>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</si>
  <si>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</si>
  <si>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</si>
  <si>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</si>
  <si>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</si>
  <si>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</si>
  <si>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</si>
  <si>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</si>
  <si>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</si>
  <si>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</si>
  <si>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</si>
  <si>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</si>
  <si>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</si>
  <si>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</si>
  <si>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</si>
  <si>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</si>
  <si>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</si>
  <si>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</si>
  <si>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</si>
  <si>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</si>
  <si>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</si>
  <si>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</si>
  <si>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</si>
  <si>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</si>
  <si>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</si>
  <si>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</si>
  <si>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</si>
  <si>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</si>
  <si>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</si>
  <si>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</si>
  <si>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</si>
  <si>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</si>
  <si>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</si>
  <si>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</si>
  <si>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</si>
  <si>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</si>
  <si>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</si>
  <si>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</si>
  <si>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</si>
  <si>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</si>
  <si>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</si>
  <si>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</si>
  <si>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</si>
  <si>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</si>
  <si>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</si>
  <si>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</si>
  <si>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</si>
  <si>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</si>
  <si>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</si>
  <si>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</si>
  <si>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</si>
  <si>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</si>
  <si>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</si>
  <si>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</si>
  <si>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</si>
  <si>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</si>
  <si>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</si>
  <si>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</si>
  <si>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</si>
  <si>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</si>
  <si>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</si>
  <si>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</si>
  <si>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</si>
  <si>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</si>
  <si>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</si>
  <si>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</si>
  <si>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</si>
  <si>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</si>
  <si>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</si>
  <si>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</si>
  <si>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</si>
  <si>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</si>
  <si>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</si>
  <si>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</si>
  <si>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</si>
  <si>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</si>
  <si>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</si>
  <si>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</si>
  <si>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</si>
  <si>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</si>
  <si>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</si>
  <si>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</si>
  <si>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</si>
  <si>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</si>
  <si>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</si>
  <si>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</si>
  <si>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</si>
  <si>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</si>
  <si>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</si>
  <si>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</si>
  <si>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</si>
  <si>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</si>
  <si>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</si>
  <si>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</si>
  <si>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</si>
  <si>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</si>
  <si>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</si>
  <si>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</si>
  <si>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</si>
  <si>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</si>
  <si>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</si>
  <si>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</si>
  <si>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</si>
  <si>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</si>
  <si>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</si>
  <si>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 xml:space="preserve">     эквиваленты денежных средств</t>
  </si>
  <si>
    <t>1.3</t>
  </si>
  <si>
    <t>Вклады размещенные</t>
  </si>
  <si>
    <t xml:space="preserve">Ценные бумаги, учитываемые по амортизированной стоимости </t>
  </si>
  <si>
    <t>Основные средства</t>
  </si>
  <si>
    <t>Нематериальные активы</t>
  </si>
  <si>
    <t>Активы в форме права пользования</t>
  </si>
  <si>
    <t>Дополнительный оплаченный капитал</t>
  </si>
  <si>
    <t xml:space="preserve">8(777) 280 21 90 </t>
  </si>
  <si>
    <t>1 января 2022 года</t>
  </si>
  <si>
    <t xml:space="preserve">'в строке 21 "Прочие активы" отражена сумма выданного займа в размере 28 256 тыс.тенге, гарантийный взнос - 60 тыс.тенге. В строку 20 "Авансы выданные и предоплата"  включена сумма на счете у международного брокера в сумме 177 551 тыс.тенге (включены в расчет К1).  </t>
  </si>
  <si>
    <t>Дата 20.01.2022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</si>
  <si>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</si>
  <si>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</si>
  <si>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</si>
  <si>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</si>
  <si>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</si>
  <si>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</si>
  <si>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</si>
  <si>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</si>
  <si>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</si>
  <si>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</si>
  <si>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учитываемым по справедливой стоимости через прочий совокупный доход</t>
  </si>
  <si>
    <t>1.2.1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</si>
  <si>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</si>
  <si>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</si>
  <si>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</si>
  <si>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</si>
  <si>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</si>
  <si>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</si>
  <si>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</si>
  <si>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</si>
  <si>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</si>
  <si>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</si>
  <si>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</si>
  <si>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</si>
  <si>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доходы, связанные с амортизацией дисконта по ценным бумагам, учитываемым по амортизированной стоимости </t>
  </si>
  <si>
    <t>1.2.3.1</t>
  </si>
  <si>
    <t xml:space="preserve">  по операциям «обратное РЕПО»</t>
  </si>
  <si>
    <t xml:space="preserve">  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</si>
  <si>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</si>
  <si>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</si>
  <si>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</si>
  <si>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</si>
  <si>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</si>
  <si>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</si>
  <si>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</si>
  <si>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</si>
  <si>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</si>
  <si>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</si>
  <si>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</si>
  <si>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</si>
  <si>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</si>
  <si>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</si>
  <si>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</si>
  <si>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</si>
  <si>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</si>
  <si>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</si>
  <si>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</si>
  <si>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</si>
  <si>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</si>
  <si>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</si>
  <si>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</si>
  <si>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</si>
  <si>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</si>
  <si>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</si>
  <si>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</si>
  <si>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</si>
  <si>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</si>
  <si>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</si>
  <si>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</si>
  <si>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</si>
  <si>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</si>
  <si>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</si>
  <si>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</si>
  <si>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</si>
  <si>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</si>
  <si>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</si>
  <si>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</si>
  <si>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</si>
  <si>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</si>
  <si>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</si>
  <si>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</si>
  <si>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</si>
  <si>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</si>
  <si>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</si>
  <si>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</si>
  <si>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</si>
  <si>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</si>
  <si>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</si>
  <si>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</si>
  <si>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</si>
  <si>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</si>
  <si>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</si>
  <si>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</si>
  <si>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</si>
  <si>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</si>
  <si>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</si>
  <si>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</si>
  <si>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</si>
  <si>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</si>
  <si>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</si>
  <si>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</si>
  <si>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</si>
  <si>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</si>
  <si>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</si>
  <si>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</si>
  <si>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</si>
  <si>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</si>
  <si>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</si>
  <si>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</si>
  <si>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</si>
  <si>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</si>
  <si>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</si>
  <si>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</si>
  <si>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</si>
  <si>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</si>
  <si>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</si>
  <si>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</si>
  <si>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</si>
  <si>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</si>
  <si>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</si>
  <si>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</si>
  <si>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</si>
  <si>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</si>
  <si>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</si>
  <si>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</si>
  <si>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</si>
  <si>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</si>
  <si>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</si>
  <si>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</si>
  <si>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</si>
  <si>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</si>
  <si>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</si>
  <si>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</si>
  <si>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</si>
  <si>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</si>
  <si>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</si>
  <si>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</si>
  <si>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</si>
  <si>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</si>
  <si>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</si>
  <si>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</si>
  <si>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</si>
  <si>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</si>
  <si>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</si>
  <si>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</si>
  <si>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</si>
  <si>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доходы" - отрадена сумма возарта страховой премии на сумму 765 тыс.тенге, и возврат излишне удержанного КПН у источника на сумму 460 тыс.тенге, доходы от возмещения 392 тыс.тенге, прочее - 7 тыс.тенге. В ст. "Прочие расходы" сумма 457 тыс.тг. -  начисление дисконта по выданному займу.</t>
  </si>
  <si>
    <t xml:space="preserve">Наименование </t>
  </si>
  <si>
    <t>8(727)3313350</t>
  </si>
  <si>
    <t>8(777)2802190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</si>
</sst>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1" fillId="0" borderId="0">
      <alignment horizontal="right" vertical="top"/>
    </xf>
    <xf numFmtId="0" fontId="1" fillId="0" borderId="0">
      <alignment horizontal="left" vertical="top"/>
    </xf>
    <xf numFmtId="0" fontId="1" fillId="0" borderId="0">
      <alignment horizontal="center" vertical="top"/>
    </xf>
    <xf numFmtId="0" fontId="4" fillId="0" borderId="0">
      <alignment horizontal="left" vertical="top"/>
    </xf>
    <xf numFmtId="0" fontId="6" fillId="0" borderId="0">
      <alignment horizontal="left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2" fillId="0" borderId="0">
      <alignment horizontal="center" vertical="top"/>
    </xf>
  </cellStyleXfs>
  <cellXfs count="103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Font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Font="1" applyBorder="1" applyAlignment="1">
      <alignment horizontal="left" vertical="top" wrapText="1"/>
    </xf>
    <xf numFmtId="0" fontId="4" fillId="0" borderId="11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8" xfId="5" quotePrefix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19" xfId="5" quotePrefix="1" applyFont="1" applyBorder="1" applyAlignment="1">
      <alignment horizontal="center" vertical="top" wrapText="1"/>
    </xf>
    <xf numFmtId="0" fontId="3" fillId="0" borderId="20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0" fontId="3" fillId="0" borderId="9" xfId="5" quotePrefix="1" applyFont="1" applyBorder="1" applyAlignment="1">
      <alignment horizontal="center" vertical="top" wrapText="1"/>
    </xf>
    <xf numFmtId="3" fontId="1" fillId="0" borderId="17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1" fillId="2" borderId="17" xfId="3" applyNumberFormat="1" applyFill="1" applyBorder="1" applyAlignment="1">
      <alignment horizontal="righ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0" borderId="13" xfId="3" applyNumberFormat="1" applyFont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0" fontId="1" fillId="0" borderId="9" xfId="1" quotePrefix="1" applyBorder="1" applyAlignment="1">
      <alignment horizontal="left" vertical="top" wrapText="1"/>
    </xf>
    <xf numFmtId="3" fontId="1" fillId="0" borderId="5" xfId="3" applyNumberFormat="1" applyFont="1" applyBorder="1" applyAlignment="1">
      <alignment horizontal="right" vertical="top"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quotePrefix="1" applyAlignment="1">
      <alignment horizontal="center"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3" fillId="0" borderId="0" xfId="9" quotePrefix="1" applyFont="1" applyBorder="1" applyAlignment="1">
      <alignment horizontal="center" vertical="top" wrapText="1"/>
    </xf>
    <xf numFmtId="0" fontId="2" fillId="0" borderId="0" xfId="16" quotePrefix="1" applyAlignment="1">
      <alignment horizontal="center" vertical="top" wrapText="1"/>
    </xf>
    <xf numFmtId="0" fontId="0" fillId="0" borderId="0" xfId="0"/>
    <xf numFmtId="0" fontId="1" fillId="0" borderId="0" xfId="2" quotePrefix="1" applyAlignment="1">
      <alignment horizontal="left" vertical="top" wrapText="1"/>
    </xf>
    <xf numFmtId="0" fontId="1" fillId="0" borderId="1" xfId="11" quotePrefix="1" applyBorder="1" applyAlignment="1">
      <alignment horizontal="center" vertical="top" wrapText="1"/>
    </xf>
    <xf numFmtId="0" fontId="1" fillId="0" borderId="21" xfId="11" quotePrefix="1" applyBorder="1" applyAlignment="1">
      <alignment horizontal="center" vertical="top" wrapText="1"/>
    </xf>
    <xf numFmtId="0" fontId="4" fillId="0" borderId="21" xfId="12" quotePrefix="1" applyBorder="1" applyAlignment="1">
      <alignment horizontal="left" vertical="top" wrapText="1"/>
    </xf>
    <xf numFmtId="0" fontId="6" fillId="0" borderId="21" xfId="13" quotePrefix="1" applyBorder="1" applyAlignment="1">
      <alignment horizontal="left" vertical="top" wrapText="1"/>
    </xf>
    <xf numFmtId="0" fontId="1" fillId="0" borderId="21" xfId="10" quotePrefix="1" applyBorder="1" applyAlignment="1">
      <alignment horizontal="left" vertical="top" wrapText="1"/>
    </xf>
    <xf numFmtId="0" fontId="6" fillId="0" borderId="3" xfId="13" quotePrefix="1" applyBorder="1" applyAlignment="1">
      <alignment horizontal="left" vertical="top" wrapText="1"/>
    </xf>
    <xf numFmtId="0" fontId="1" fillId="0" borderId="3" xfId="10" quotePrefix="1" applyBorder="1" applyAlignment="1">
      <alignment horizontal="left" vertical="top" wrapText="1"/>
    </xf>
    <xf numFmtId="0" fontId="6" fillId="0" borderId="6" xfId="13" quotePrefix="1" applyBorder="1" applyAlignment="1">
      <alignment horizontal="left" vertical="top" wrapText="1"/>
    </xf>
    <xf numFmtId="0" fontId="1" fillId="0" borderId="7" xfId="10" quotePrefix="1" applyBorder="1" applyAlignment="1">
      <alignment horizontal="left" vertical="top" wrapText="1"/>
    </xf>
    <xf numFmtId="0" fontId="6" fillId="0" borderId="7" xfId="13" quotePrefix="1" applyBorder="1" applyAlignment="1">
      <alignment horizontal="left" vertical="top" wrapText="1"/>
    </xf>
    <xf numFmtId="0" fontId="6" fillId="0" borderId="8" xfId="13" quotePrefix="1" applyBorder="1" applyAlignment="1">
      <alignment horizontal="left" vertical="top" wrapText="1"/>
    </xf>
    <xf numFmtId="0" fontId="1" fillId="0" borderId="8" xfId="10" quotePrefix="1" applyBorder="1" applyAlignment="1">
      <alignment horizontal="left" vertical="top" wrapText="1"/>
    </xf>
    <xf numFmtId="0" fontId="1" fillId="0" borderId="10" xfId="10" quotePrefix="1" applyBorder="1" applyAlignment="1">
      <alignment horizontal="left" vertical="top" wrapText="1"/>
    </xf>
    <xf numFmtId="0" fontId="6" fillId="0" borderId="9" xfId="13" quotePrefix="1" applyBorder="1" applyAlignment="1">
      <alignment horizontal="left" vertical="top" wrapText="1"/>
    </xf>
    <xf numFmtId="0" fontId="3" fillId="0" borderId="7" xfId="15" quotePrefix="1" applyFont="1" applyBorder="1" applyAlignment="1">
      <alignment horizontal="left" vertical="top" wrapText="1"/>
    </xf>
    <xf numFmtId="0" fontId="1" fillId="0" borderId="9" xfId="10" quotePrefix="1" applyBorder="1" applyAlignment="1">
      <alignment horizontal="left" vertical="top" wrapText="1"/>
    </xf>
    <xf numFmtId="0" fontId="3" fillId="0" borderId="17" xfId="15" quotePrefix="1" applyFont="1" applyBorder="1" applyAlignment="1">
      <alignment horizontal="left" vertical="top" wrapText="1"/>
    </xf>
    <xf numFmtId="3" fontId="3" fillId="0" borderId="17" xfId="9" applyNumberFormat="1" applyFont="1" applyBorder="1" applyAlignment="1">
      <alignment horizontal="right" vertical="top" wrapText="1"/>
    </xf>
    <xf numFmtId="0" fontId="1" fillId="0" borderId="17" xfId="10" quotePrefix="1" applyBorder="1" applyAlignment="1">
      <alignment horizontal="left" vertical="top" wrapText="1"/>
    </xf>
    <xf numFmtId="3" fontId="1" fillId="0" borderId="17" xfId="9" applyNumberFormat="1" applyBorder="1" applyAlignment="1">
      <alignment horizontal="right" vertical="top" wrapText="1"/>
    </xf>
    <xf numFmtId="3" fontId="3" fillId="0" borderId="17" xfId="15" quotePrefix="1" applyNumberFormat="1" applyBorder="1" applyAlignment="1">
      <alignment horizontal="left" vertical="top" wrapText="1"/>
    </xf>
    <xf numFmtId="0" fontId="3" fillId="0" borderId="23" xfId="14" quotePrefix="1" applyBorder="1" applyAlignment="1">
      <alignment horizontal="center" vertical="top" wrapText="1"/>
    </xf>
    <xf numFmtId="0" fontId="3" fillId="0" borderId="19" xfId="14" quotePrefix="1" applyBorder="1" applyAlignment="1">
      <alignment horizontal="center" vertical="top" wrapText="1"/>
    </xf>
    <xf numFmtId="3" fontId="1" fillId="2" borderId="17" xfId="9" applyNumberFormat="1" applyFill="1" applyBorder="1" applyAlignment="1">
      <alignment horizontal="right" vertical="top" wrapText="1"/>
    </xf>
    <xf numFmtId="0" fontId="1" fillId="0" borderId="24" xfId="11" quotePrefix="1" applyBorder="1" applyAlignment="1">
      <alignment horizontal="center" vertical="top" wrapText="1"/>
    </xf>
    <xf numFmtId="0" fontId="1" fillId="0" borderId="25" xfId="11" quotePrefix="1" applyBorder="1" applyAlignment="1">
      <alignment horizontal="center" vertical="top" wrapText="1"/>
    </xf>
    <xf numFmtId="0" fontId="1" fillId="0" borderId="26" xfId="11" quotePrefix="1" applyBorder="1" applyAlignment="1">
      <alignment horizontal="center" vertical="top" wrapText="1"/>
    </xf>
    <xf numFmtId="0" fontId="3" fillId="0" borderId="18" xfId="14" quotePrefix="1" applyBorder="1" applyAlignment="1">
      <alignment horizontal="center" vertical="top" wrapText="1"/>
    </xf>
    <xf numFmtId="0" fontId="3" fillId="0" borderId="18" xfId="14" quotePrefix="1" applyFont="1" applyBorder="1" applyAlignment="1">
      <alignment horizontal="center" vertical="top" wrapText="1"/>
    </xf>
    <xf numFmtId="0" fontId="3" fillId="0" borderId="27" xfId="14" quotePrefix="1" applyBorder="1" applyAlignment="1">
      <alignment horizontal="center" vertical="top" wrapText="1"/>
    </xf>
    <xf numFmtId="3" fontId="3" fillId="2" borderId="17" xfId="15" quotePrefix="1" applyNumberFormat="1" applyFill="1" applyBorder="1" applyAlignment="1">
      <alignment horizontal="left" vertical="top" wrapText="1"/>
    </xf>
    <xf numFmtId="3" fontId="1" fillId="0" borderId="17" xfId="9" applyNumberFormat="1" applyFill="1" applyBorder="1" applyAlignment="1">
      <alignment horizontal="right" vertical="top" wrapText="1"/>
    </xf>
    <xf numFmtId="3" fontId="3" fillId="0" borderId="17" xfId="15" quotePrefix="1" applyNumberFormat="1" applyFill="1" applyBorder="1" applyAlignment="1">
      <alignment horizontal="left" vertical="top" wrapText="1"/>
    </xf>
    <xf numFmtId="3" fontId="3" fillId="0" borderId="17" xfId="9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top" wrapText="1"/>
    </xf>
    <xf numFmtId="0" fontId="1" fillId="0" borderId="9" xfId="10" quotePrefix="1" applyBorder="1" applyAlignment="1">
      <alignment horizontal="left" vertical="top" wrapText="1"/>
    </xf>
    <xf numFmtId="0" fontId="0" fillId="0" borderId="28" xfId="0" applyBorder="1" applyAlignment="1">
      <alignment vertical="top" wrapText="1"/>
    </xf>
    <xf numFmtId="0" fontId="1" fillId="0" borderId="4" xfId="11" quotePrefix="1" applyBorder="1" applyAlignment="1">
      <alignment horizontal="center" vertical="center" wrapText="1"/>
    </xf>
    <xf numFmtId="0" fontId="1" fillId="0" borderId="1" xfId="11" quotePrefix="1" applyBorder="1" applyAlignment="1">
      <alignment horizontal="center" vertical="center" wrapText="1"/>
    </xf>
    <xf numFmtId="0" fontId="1" fillId="0" borderId="2" xfId="11" quotePrefix="1" applyBorder="1" applyAlignment="1">
      <alignment horizontal="center" vertical="center" wrapText="1"/>
    </xf>
    <xf numFmtId="0" fontId="1" fillId="0" borderId="22" xfId="11" quotePrefix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7">
    <cellStyle name="S0" xfId="1" xr:uid="{00000000-0005-0000-0000-000000000000}"/>
    <cellStyle name="S0 2" xfId="9" xr:uid="{9F22990B-A8D2-4AFF-B342-A830C6842906}"/>
    <cellStyle name="S1" xfId="2" xr:uid="{00000000-0005-0000-0000-000001000000}"/>
    <cellStyle name="S2" xfId="3" xr:uid="{00000000-0005-0000-0000-000002000000}"/>
    <cellStyle name="S2 2" xfId="10" xr:uid="{A5C3D847-0164-4AD6-BAF0-F4B95A2139EC}"/>
    <cellStyle name="S3" xfId="4" xr:uid="{00000000-0005-0000-0000-000003000000}"/>
    <cellStyle name="S3 2" xfId="11" xr:uid="{761AAD2A-AFC7-4DEF-9B4C-8BBF07AA3F93}"/>
    <cellStyle name="S4" xfId="5" xr:uid="{00000000-0005-0000-0000-000004000000}"/>
    <cellStyle name="S4 2" xfId="12" xr:uid="{E41449EC-8C0C-40E3-9DDD-5FC7535C3BC1}"/>
    <cellStyle name="S5" xfId="6" xr:uid="{00000000-0005-0000-0000-000005000000}"/>
    <cellStyle name="S5 2" xfId="13" xr:uid="{E3F3DEBB-3CB2-451A-AEF1-8D9749689415}"/>
    <cellStyle name="S6" xfId="7" xr:uid="{00000000-0005-0000-0000-000006000000}"/>
    <cellStyle name="S6 2" xfId="14" xr:uid="{DAD7396A-8959-4476-971D-D4B05616D54A}"/>
    <cellStyle name="S7" xfId="8" xr:uid="{00000000-0005-0000-0000-000007000000}"/>
    <cellStyle name="S7 2" xfId="15" xr:uid="{7645C252-7F7B-40C5-98F9-23AD32579CCE}"/>
    <cellStyle name="S8" xfId="16" xr:uid="{C0023D79-38A3-459F-A3FF-ECAD20C4977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opLeftCell="A115" workbookViewId="0">
      <selection activeCell="A133" sqref="A133"/>
    </sheetView>
  </sheetViews>
  <sheetFormatPr defaultColWidth="9.1796875" defaultRowHeight="14.5" x14ac:dyDescent="0.35"/>
  <cols>
    <col min="1" max="1" width="62.54296875" style="1" customWidth="1"/>
    <col min="2" max="2" width="12" style="1" customWidth="1"/>
    <col min="3" max="3" width="14" style="1" customWidth="1"/>
    <col min="4" max="4" width="12.453125" style="1" customWidth="1"/>
    <col min="5" max="6" width="9.1796875" style="1"/>
    <col min="7" max="7" width="11.54296875" style="1" bestFit="1" customWidth="1"/>
    <col min="8" max="16384" width="9.1796875" style="1"/>
  </cols>
  <sheetData>
    <row r="1" spans="1:4" ht="18.75" customHeight="1" x14ac:dyDescent="0.35">
      <c r="A1" s="48" t="s">
        <v>0</v>
      </c>
      <c r="B1" s="47"/>
      <c r="C1" s="47"/>
      <c r="D1" s="47"/>
    </row>
    <row r="2" spans="1:4" ht="6" customHeight="1" x14ac:dyDescent="0.35"/>
    <row r="3" spans="1:4" ht="13.5" customHeight="1" x14ac:dyDescent="0.35">
      <c r="A3" s="52" t="s">
        <v>207</v>
      </c>
      <c r="B3" s="52"/>
      <c r="C3" s="52"/>
      <c r="D3" s="52"/>
    </row>
    <row r="4" spans="1:4" ht="13.5" customHeight="1" x14ac:dyDescent="0.35">
      <c r="A4" s="53" t="s">
        <v>185</v>
      </c>
      <c r="B4" s="54"/>
      <c r="C4" s="54"/>
      <c r="D4" s="55"/>
    </row>
    <row r="5" spans="1:4" ht="14.5" customHeight="1" x14ac:dyDescent="0.35">
      <c r="D5" s="2" t="s">
        <v>1</v>
      </c>
    </row>
    <row r="6" spans="1:4" ht="39" customHeight="1" x14ac:dyDescent="0.35">
      <c r="A6" s="3" t="s">
        <v>2</v>
      </c>
      <c r="B6" s="3" t="s">
        <v>3</v>
      </c>
      <c r="C6" s="4" t="s">
        <v>4</v>
      </c>
      <c r="D6" s="3" t="s">
        <v>5</v>
      </c>
    </row>
    <row r="7" spans="1:4" ht="14.5" customHeight="1" x14ac:dyDescent="0.35">
      <c r="A7" s="5" t="s">
        <v>6</v>
      </c>
      <c r="B7" s="6" t="s">
        <v>7</v>
      </c>
      <c r="C7" s="7" t="s">
        <v>8</v>
      </c>
      <c r="D7" s="6" t="s">
        <v>9</v>
      </c>
    </row>
    <row r="8" spans="1:4" ht="14.5" customHeight="1" x14ac:dyDescent="0.35">
      <c r="A8" s="8" t="s">
        <v>10</v>
      </c>
      <c r="B8" s="6" t="s">
        <v>11</v>
      </c>
      <c r="C8" s="20" t="s">
        <v>11</v>
      </c>
      <c r="D8" s="21" t="s">
        <v>11</v>
      </c>
    </row>
    <row r="9" spans="1:4" ht="11.25" customHeight="1" x14ac:dyDescent="0.35">
      <c r="A9" s="9" t="s">
        <v>12</v>
      </c>
      <c r="B9" s="6" t="s">
        <v>13</v>
      </c>
      <c r="C9" s="22">
        <f>C11+C12</f>
        <v>64297</v>
      </c>
      <c r="D9" s="22">
        <f>D11+D12</f>
        <v>78550</v>
      </c>
    </row>
    <row r="10" spans="1:4" ht="11.25" customHeight="1" x14ac:dyDescent="0.35">
      <c r="A10" s="9" t="s">
        <v>14</v>
      </c>
      <c r="B10" s="6" t="s">
        <v>11</v>
      </c>
      <c r="C10" s="20" t="s">
        <v>11</v>
      </c>
      <c r="D10" s="20" t="s">
        <v>11</v>
      </c>
    </row>
    <row r="11" spans="1:4" ht="11.25" customHeight="1" x14ac:dyDescent="0.35">
      <c r="A11" s="9" t="s">
        <v>15</v>
      </c>
      <c r="B11" s="6" t="s">
        <v>16</v>
      </c>
      <c r="C11" s="22">
        <v>156</v>
      </c>
      <c r="D11" s="22">
        <v>247</v>
      </c>
    </row>
    <row r="12" spans="1:4" ht="22" customHeight="1" x14ac:dyDescent="0.35">
      <c r="A12" s="9" t="s">
        <v>17</v>
      </c>
      <c r="B12" s="6" t="s">
        <v>18</v>
      </c>
      <c r="C12" s="22">
        <v>64141</v>
      </c>
      <c r="D12" s="22">
        <f>78062+241</f>
        <v>78303</v>
      </c>
    </row>
    <row r="13" spans="1:4" ht="14.25" customHeight="1" x14ac:dyDescent="0.35">
      <c r="A13" s="9" t="s">
        <v>198</v>
      </c>
      <c r="B13" s="6" t="s">
        <v>199</v>
      </c>
      <c r="C13" s="22"/>
      <c r="D13" s="22"/>
    </row>
    <row r="14" spans="1:4" ht="12.75" customHeight="1" x14ac:dyDescent="0.35">
      <c r="A14" s="9" t="s">
        <v>19</v>
      </c>
      <c r="B14" s="6" t="s">
        <v>7</v>
      </c>
      <c r="C14" s="22">
        <v>0</v>
      </c>
      <c r="D14" s="22">
        <v>0</v>
      </c>
    </row>
    <row r="15" spans="1:4" ht="12.75" customHeight="1" x14ac:dyDescent="0.35">
      <c r="A15" s="9" t="s">
        <v>200</v>
      </c>
      <c r="B15" s="6" t="s">
        <v>8</v>
      </c>
      <c r="C15" s="22">
        <v>0</v>
      </c>
      <c r="D15" s="22">
        <v>0</v>
      </c>
    </row>
    <row r="16" spans="1:4" ht="12.75" customHeight="1" x14ac:dyDescent="0.35">
      <c r="A16" s="9" t="s">
        <v>14</v>
      </c>
      <c r="B16" s="6" t="s">
        <v>11</v>
      </c>
      <c r="C16" s="20" t="s">
        <v>11</v>
      </c>
      <c r="D16" s="20" t="s">
        <v>11</v>
      </c>
    </row>
    <row r="17" spans="1:4" ht="12.75" customHeight="1" x14ac:dyDescent="0.35">
      <c r="A17" s="9" t="s">
        <v>20</v>
      </c>
      <c r="B17" s="6" t="s">
        <v>21</v>
      </c>
      <c r="C17" s="22">
        <v>0</v>
      </c>
      <c r="D17" s="22">
        <v>0</v>
      </c>
    </row>
    <row r="18" spans="1:4" ht="12.75" customHeight="1" x14ac:dyDescent="0.35">
      <c r="A18" s="9" t="s">
        <v>22</v>
      </c>
      <c r="B18" s="6" t="s">
        <v>9</v>
      </c>
      <c r="C18" s="22">
        <v>0</v>
      </c>
      <c r="D18" s="22">
        <f>50039+25</f>
        <v>50064</v>
      </c>
    </row>
    <row r="19" spans="1:4" ht="12.75" customHeight="1" x14ac:dyDescent="0.35">
      <c r="A19" s="9" t="s">
        <v>14</v>
      </c>
      <c r="B19" s="6" t="s">
        <v>11</v>
      </c>
      <c r="C19" s="20" t="s">
        <v>11</v>
      </c>
      <c r="D19" s="20" t="s">
        <v>11</v>
      </c>
    </row>
    <row r="20" spans="1:4" ht="12.75" customHeight="1" x14ac:dyDescent="0.35">
      <c r="A20" s="9" t="s">
        <v>20</v>
      </c>
      <c r="B20" s="6" t="s">
        <v>23</v>
      </c>
      <c r="C20" s="22">
        <v>0</v>
      </c>
      <c r="D20" s="22">
        <v>25</v>
      </c>
    </row>
    <row r="21" spans="1:4" ht="22" customHeight="1" x14ac:dyDescent="0.35">
      <c r="A21" s="9" t="s">
        <v>24</v>
      </c>
      <c r="B21" s="6" t="s">
        <v>25</v>
      </c>
      <c r="C21" s="45">
        <v>751334</v>
      </c>
      <c r="D21" s="22">
        <v>614339</v>
      </c>
    </row>
    <row r="22" spans="1:4" ht="12" customHeight="1" x14ac:dyDescent="0.35">
      <c r="A22" s="9" t="s">
        <v>14</v>
      </c>
      <c r="B22" s="6" t="s">
        <v>11</v>
      </c>
      <c r="C22" s="20" t="s">
        <v>11</v>
      </c>
      <c r="D22" s="20" t="s">
        <v>11</v>
      </c>
    </row>
    <row r="23" spans="1:4" ht="12" customHeight="1" x14ac:dyDescent="0.35">
      <c r="A23" s="9" t="s">
        <v>20</v>
      </c>
      <c r="B23" s="6" t="s">
        <v>26</v>
      </c>
      <c r="C23" s="22">
        <v>0</v>
      </c>
      <c r="D23" s="22">
        <v>0</v>
      </c>
    </row>
    <row r="24" spans="1:4" ht="22.5" customHeight="1" x14ac:dyDescent="0.35">
      <c r="A24" s="9" t="s">
        <v>27</v>
      </c>
      <c r="B24" s="6" t="s">
        <v>28</v>
      </c>
      <c r="C24" s="22">
        <v>293151</v>
      </c>
      <c r="D24" s="22">
        <f>263495-10000+3677</f>
        <v>257172</v>
      </c>
    </row>
    <row r="25" spans="1:4" ht="12.75" customHeight="1" x14ac:dyDescent="0.35">
      <c r="A25" s="9" t="s">
        <v>14</v>
      </c>
      <c r="B25" s="6" t="s">
        <v>11</v>
      </c>
      <c r="C25" s="20" t="s">
        <v>11</v>
      </c>
      <c r="D25" s="20" t="s">
        <v>11</v>
      </c>
    </row>
    <row r="26" spans="1:4" ht="12.75" customHeight="1" x14ac:dyDescent="0.35">
      <c r="A26" s="9" t="s">
        <v>29</v>
      </c>
      <c r="B26" s="6" t="s">
        <v>30</v>
      </c>
      <c r="C26" s="22">
        <v>3918</v>
      </c>
      <c r="D26" s="22">
        <v>3677</v>
      </c>
    </row>
    <row r="27" spans="1:4" ht="23.25" customHeight="1" x14ac:dyDescent="0.35">
      <c r="A27" s="9" t="s">
        <v>201</v>
      </c>
      <c r="B27" s="6" t="s">
        <v>31</v>
      </c>
      <c r="C27" s="22">
        <v>0</v>
      </c>
      <c r="D27" s="22">
        <v>0</v>
      </c>
    </row>
    <row r="28" spans="1:4" ht="13.5" customHeight="1" x14ac:dyDescent="0.35">
      <c r="A28" s="9" t="s">
        <v>14</v>
      </c>
      <c r="B28" s="6" t="s">
        <v>11</v>
      </c>
      <c r="C28" s="20" t="s">
        <v>11</v>
      </c>
      <c r="D28" s="20" t="s">
        <v>11</v>
      </c>
    </row>
    <row r="29" spans="1:4" ht="13.5" customHeight="1" x14ac:dyDescent="0.35">
      <c r="A29" s="9" t="s">
        <v>32</v>
      </c>
      <c r="B29" s="6" t="s">
        <v>33</v>
      </c>
      <c r="C29" s="22">
        <v>0</v>
      </c>
      <c r="D29" s="22">
        <v>0</v>
      </c>
    </row>
    <row r="30" spans="1:4" ht="13.5" customHeight="1" x14ac:dyDescent="0.35">
      <c r="A30" s="9" t="s">
        <v>34</v>
      </c>
      <c r="B30" s="6" t="s">
        <v>35</v>
      </c>
      <c r="C30" s="22">
        <v>0</v>
      </c>
      <c r="D30" s="22">
        <v>0</v>
      </c>
    </row>
    <row r="31" spans="1:4" ht="13.5" customHeight="1" x14ac:dyDescent="0.35">
      <c r="A31" s="9" t="s">
        <v>36</v>
      </c>
      <c r="B31" s="6" t="s">
        <v>37</v>
      </c>
      <c r="C31" s="22">
        <v>24624</v>
      </c>
      <c r="D31" s="22">
        <v>24624</v>
      </c>
    </row>
    <row r="32" spans="1:4" ht="13.5" customHeight="1" x14ac:dyDescent="0.35">
      <c r="A32" s="9" t="s">
        <v>38</v>
      </c>
      <c r="B32" s="6" t="s">
        <v>39</v>
      </c>
      <c r="C32" s="22">
        <v>2571</v>
      </c>
      <c r="D32" s="22">
        <v>1350</v>
      </c>
    </row>
    <row r="33" spans="1:9" ht="13.5" customHeight="1" x14ac:dyDescent="0.35">
      <c r="A33" s="9" t="s">
        <v>40</v>
      </c>
      <c r="B33" s="6" t="s">
        <v>41</v>
      </c>
      <c r="C33" s="22">
        <v>0</v>
      </c>
      <c r="D33" s="22">
        <v>0</v>
      </c>
    </row>
    <row r="34" spans="1:9" ht="13.5" customHeight="1" x14ac:dyDescent="0.35">
      <c r="A34" s="9" t="s">
        <v>202</v>
      </c>
      <c r="B34" s="6" t="s">
        <v>42</v>
      </c>
      <c r="C34" s="22">
        <v>86604</v>
      </c>
      <c r="D34" s="22">
        <v>49253</v>
      </c>
    </row>
    <row r="35" spans="1:9" ht="13.5" customHeight="1" x14ac:dyDescent="0.35">
      <c r="A35" s="9" t="s">
        <v>203</v>
      </c>
      <c r="B35" s="6" t="s">
        <v>43</v>
      </c>
      <c r="C35" s="22">
        <v>11470</v>
      </c>
      <c r="D35" s="22">
        <v>15325</v>
      </c>
    </row>
    <row r="36" spans="1:9" ht="14.25" customHeight="1" x14ac:dyDescent="0.35">
      <c r="A36" s="9" t="s">
        <v>204</v>
      </c>
      <c r="B36" s="6" t="s">
        <v>44</v>
      </c>
      <c r="C36" s="22">
        <v>66339</v>
      </c>
      <c r="D36" s="22">
        <v>0</v>
      </c>
    </row>
    <row r="37" spans="1:9" ht="12" customHeight="1" x14ac:dyDescent="0.35">
      <c r="A37" s="9" t="s">
        <v>45</v>
      </c>
      <c r="B37" s="6" t="s">
        <v>46</v>
      </c>
      <c r="C37" s="22">
        <v>0</v>
      </c>
      <c r="D37" s="22">
        <v>0</v>
      </c>
    </row>
    <row r="38" spans="1:9" ht="12" customHeight="1" x14ac:dyDescent="0.35">
      <c r="A38" s="9" t="s">
        <v>47</v>
      </c>
      <c r="B38" s="6" t="s">
        <v>48</v>
      </c>
      <c r="C38" s="41">
        <f>C40+C43+C44+C45+C46+C47+C48+C49+C50</f>
        <v>52170</v>
      </c>
      <c r="D38" s="22">
        <f>D40+D43+D44+D45+D46+D47+D48+D49+D50</f>
        <v>149064</v>
      </c>
    </row>
    <row r="39" spans="1:9" ht="12" customHeight="1" x14ac:dyDescent="0.35">
      <c r="A39" s="10" t="s">
        <v>14</v>
      </c>
      <c r="B39" s="6" t="s">
        <v>11</v>
      </c>
      <c r="C39" s="23" t="s">
        <v>11</v>
      </c>
      <c r="D39" s="23" t="s">
        <v>11</v>
      </c>
    </row>
    <row r="40" spans="1:9" ht="12" customHeight="1" x14ac:dyDescent="0.35">
      <c r="A40" s="11" t="s">
        <v>49</v>
      </c>
      <c r="B40" s="6" t="s">
        <v>50</v>
      </c>
      <c r="C40" s="24">
        <f>C41+C42</f>
        <v>18362</v>
      </c>
      <c r="D40" s="24">
        <f>D41+D42</f>
        <v>111575</v>
      </c>
    </row>
    <row r="41" spans="1:9" ht="12" customHeight="1" x14ac:dyDescent="0.35">
      <c r="A41" s="11" t="s">
        <v>51</v>
      </c>
      <c r="B41" s="6" t="s">
        <v>52</v>
      </c>
      <c r="C41" s="24">
        <v>1904</v>
      </c>
      <c r="D41" s="24">
        <f>736-1-14</f>
        <v>721</v>
      </c>
      <c r="F41" s="1">
        <v>1906</v>
      </c>
      <c r="G41" s="1">
        <v>-2</v>
      </c>
      <c r="I41" s="1">
        <f>F41+G41+H41</f>
        <v>1904</v>
      </c>
    </row>
    <row r="42" spans="1:9" ht="12" customHeight="1" x14ac:dyDescent="0.35">
      <c r="A42" s="11" t="s">
        <v>53</v>
      </c>
      <c r="B42" s="6" t="s">
        <v>54</v>
      </c>
      <c r="C42" s="42">
        <v>16458</v>
      </c>
      <c r="D42" s="24">
        <f>111083-184-45</f>
        <v>110854</v>
      </c>
      <c r="F42" s="1">
        <v>18718</v>
      </c>
      <c r="G42" s="1">
        <v>-2</v>
      </c>
      <c r="H42" s="1">
        <v>-2258</v>
      </c>
      <c r="I42" s="1">
        <f>F42+G42+H42</f>
        <v>16458</v>
      </c>
    </row>
    <row r="43" spans="1:9" ht="12" customHeight="1" x14ac:dyDescent="0.35">
      <c r="A43" s="11" t="s">
        <v>55</v>
      </c>
      <c r="B43" s="6" t="s">
        <v>56</v>
      </c>
      <c r="C43" s="42">
        <v>0</v>
      </c>
      <c r="D43" s="24">
        <v>0</v>
      </c>
    </row>
    <row r="44" spans="1:9" ht="12" customHeight="1" x14ac:dyDescent="0.35">
      <c r="A44" s="11" t="s">
        <v>57</v>
      </c>
      <c r="B44" s="6" t="s">
        <v>58</v>
      </c>
      <c r="C44" s="42">
        <v>0</v>
      </c>
      <c r="D44" s="24">
        <v>0</v>
      </c>
    </row>
    <row r="45" spans="1:9" ht="12" customHeight="1" x14ac:dyDescent="0.35">
      <c r="A45" s="11" t="s">
        <v>59</v>
      </c>
      <c r="B45" s="6" t="s">
        <v>60</v>
      </c>
      <c r="C45" s="42">
        <v>8078</v>
      </c>
      <c r="D45" s="24">
        <f>34246-34-29</f>
        <v>34183</v>
      </c>
      <c r="F45" s="1">
        <v>8255</v>
      </c>
      <c r="G45" s="1">
        <v>-45</v>
      </c>
      <c r="H45" s="1">
        <v>-132</v>
      </c>
      <c r="I45" s="1">
        <f>F45+G45+H45</f>
        <v>8078</v>
      </c>
    </row>
    <row r="46" spans="1:9" ht="12" customHeight="1" x14ac:dyDescent="0.35">
      <c r="A46" s="11" t="s">
        <v>61</v>
      </c>
      <c r="B46" s="6" t="s">
        <v>62</v>
      </c>
      <c r="C46" s="42">
        <v>25284</v>
      </c>
      <c r="D46" s="24">
        <f>2636-11-7</f>
        <v>2618</v>
      </c>
      <c r="F46" s="1">
        <v>25309</v>
      </c>
      <c r="G46" s="1">
        <v>-25</v>
      </c>
      <c r="H46" s="1">
        <v>0</v>
      </c>
      <c r="I46" s="1">
        <f>F46+G46+H46</f>
        <v>25284</v>
      </c>
    </row>
    <row r="47" spans="1:9" ht="12" customHeight="1" x14ac:dyDescent="0.35">
      <c r="A47" s="11" t="s">
        <v>63</v>
      </c>
      <c r="B47" s="6" t="s">
        <v>64</v>
      </c>
      <c r="C47" s="42">
        <v>446</v>
      </c>
      <c r="D47" s="24">
        <f>709-7-14</f>
        <v>688</v>
      </c>
      <c r="F47" s="1">
        <v>454</v>
      </c>
      <c r="G47" s="1">
        <v>0</v>
      </c>
      <c r="H47" s="1">
        <v>-8</v>
      </c>
      <c r="I47" s="1">
        <f>F47+G47+H47</f>
        <v>446</v>
      </c>
    </row>
    <row r="48" spans="1:9" ht="12" customHeight="1" x14ac:dyDescent="0.35">
      <c r="A48" s="11" t="s">
        <v>65</v>
      </c>
      <c r="B48" s="6" t="s">
        <v>66</v>
      </c>
      <c r="C48" s="24">
        <v>0</v>
      </c>
      <c r="D48" s="24">
        <v>0</v>
      </c>
    </row>
    <row r="49" spans="1:8" ht="12" customHeight="1" x14ac:dyDescent="0.35">
      <c r="A49" s="11" t="s">
        <v>67</v>
      </c>
      <c r="B49" s="6" t="s">
        <v>68</v>
      </c>
      <c r="C49" s="24">
        <v>0</v>
      </c>
      <c r="D49" s="24">
        <v>0</v>
      </c>
    </row>
    <row r="50" spans="1:8" ht="12" customHeight="1" x14ac:dyDescent="0.35">
      <c r="A50" s="11" t="s">
        <v>69</v>
      </c>
      <c r="B50" s="6" t="s">
        <v>70</v>
      </c>
      <c r="C50" s="24">
        <v>0</v>
      </c>
      <c r="D50" s="24">
        <v>0</v>
      </c>
    </row>
    <row r="51" spans="1:8" ht="12" customHeight="1" x14ac:dyDescent="0.35">
      <c r="A51" s="11" t="s">
        <v>71</v>
      </c>
      <c r="B51" s="6" t="s">
        <v>72</v>
      </c>
      <c r="C51" s="24">
        <v>0</v>
      </c>
      <c r="D51" s="24">
        <v>0</v>
      </c>
    </row>
    <row r="52" spans="1:8" ht="12" customHeight="1" x14ac:dyDescent="0.35">
      <c r="A52" s="11" t="s">
        <v>14</v>
      </c>
      <c r="B52" s="6" t="s">
        <v>11</v>
      </c>
      <c r="C52" s="25" t="s">
        <v>11</v>
      </c>
      <c r="D52" s="25" t="s">
        <v>11</v>
      </c>
    </row>
    <row r="53" spans="1:8" ht="12" customHeight="1" x14ac:dyDescent="0.35">
      <c r="A53" s="11" t="s">
        <v>73</v>
      </c>
      <c r="B53" s="6" t="s">
        <v>74</v>
      </c>
      <c r="C53" s="24">
        <v>0</v>
      </c>
      <c r="D53" s="24">
        <v>0</v>
      </c>
    </row>
    <row r="54" spans="1:8" ht="12" customHeight="1" x14ac:dyDescent="0.35">
      <c r="A54" s="11" t="s">
        <v>75</v>
      </c>
      <c r="B54" s="6" t="s">
        <v>76</v>
      </c>
      <c r="C54" s="24">
        <v>0</v>
      </c>
      <c r="D54" s="24">
        <v>0</v>
      </c>
    </row>
    <row r="55" spans="1:8" ht="12" customHeight="1" x14ac:dyDescent="0.35">
      <c r="A55" s="11" t="s">
        <v>77</v>
      </c>
      <c r="B55" s="6" t="s">
        <v>78</v>
      </c>
      <c r="C55" s="24">
        <v>0</v>
      </c>
      <c r="D55" s="24">
        <v>0</v>
      </c>
    </row>
    <row r="56" spans="1:8" ht="12" customHeight="1" x14ac:dyDescent="0.35">
      <c r="A56" s="11" t="s">
        <v>79</v>
      </c>
      <c r="B56" s="6" t="s">
        <v>80</v>
      </c>
      <c r="C56" s="24">
        <v>0</v>
      </c>
      <c r="D56" s="24">
        <v>0</v>
      </c>
    </row>
    <row r="57" spans="1:8" ht="12" customHeight="1" x14ac:dyDescent="0.35">
      <c r="A57" s="11" t="s">
        <v>81</v>
      </c>
      <c r="B57" s="6" t="s">
        <v>82</v>
      </c>
      <c r="C57" s="43">
        <v>48486</v>
      </c>
      <c r="D57" s="24">
        <v>54639</v>
      </c>
    </row>
    <row r="58" spans="1:8" ht="12" customHeight="1" x14ac:dyDescent="0.35">
      <c r="A58" s="11" t="s">
        <v>83</v>
      </c>
      <c r="B58" s="6" t="s">
        <v>84</v>
      </c>
      <c r="C58" s="24">
        <v>2105</v>
      </c>
      <c r="D58" s="24">
        <v>6892</v>
      </c>
    </row>
    <row r="59" spans="1:8" ht="12" customHeight="1" x14ac:dyDescent="0.35">
      <c r="A59" s="11" t="s">
        <v>85</v>
      </c>
      <c r="B59" s="6" t="s">
        <v>86</v>
      </c>
      <c r="C59" s="43">
        <v>217288</v>
      </c>
      <c r="D59" s="24">
        <v>138897</v>
      </c>
      <c r="E59" s="1">
        <v>33284</v>
      </c>
      <c r="F59" s="1">
        <v>177551</v>
      </c>
      <c r="G59" s="1">
        <v>6453</v>
      </c>
      <c r="H59" s="1">
        <f>SUM(E59:G59)</f>
        <v>217288</v>
      </c>
    </row>
    <row r="60" spans="1:8" ht="12" customHeight="1" x14ac:dyDescent="0.35">
      <c r="A60" s="11" t="s">
        <v>87</v>
      </c>
      <c r="B60" s="6" t="s">
        <v>88</v>
      </c>
      <c r="C60" s="43">
        <v>28317</v>
      </c>
      <c r="D60" s="24">
        <f>14741+18+45</f>
        <v>14804</v>
      </c>
      <c r="E60" s="1">
        <v>0</v>
      </c>
      <c r="F60" s="1">
        <v>60</v>
      </c>
      <c r="G60" s="1">
        <v>28256</v>
      </c>
      <c r="H60" s="1">
        <f>SUM(E60:G60)</f>
        <v>28316</v>
      </c>
    </row>
    <row r="61" spans="1:8" ht="12.75" customHeight="1" x14ac:dyDescent="0.35">
      <c r="A61" s="12" t="s">
        <v>89</v>
      </c>
      <c r="B61" s="6" t="s">
        <v>90</v>
      </c>
      <c r="C61" s="26">
        <f>C9+C14+C15+C18+C21+C24+C27+C30+C31+C32+C33+C34+C35+C36+C37+C38+C51+C57+C58+C59+C60</f>
        <v>1648756</v>
      </c>
      <c r="D61" s="26">
        <f>D9+D14+D15+D18+D21+D24+D27+D30+D31+D32+D33+D34+D35+D36+D37+D38+D51+D57+D58+D59+D60</f>
        <v>1454973</v>
      </c>
    </row>
    <row r="62" spans="1:8" ht="12.75" customHeight="1" x14ac:dyDescent="0.35">
      <c r="A62" s="13" t="s">
        <v>91</v>
      </c>
      <c r="B62" s="6" t="s">
        <v>11</v>
      </c>
      <c r="C62" s="25" t="s">
        <v>11</v>
      </c>
      <c r="D62" s="25" t="s">
        <v>11</v>
      </c>
    </row>
    <row r="63" spans="1:8" ht="12.75" customHeight="1" x14ac:dyDescent="0.35">
      <c r="A63" s="11" t="s">
        <v>92</v>
      </c>
      <c r="B63" s="6" t="s">
        <v>93</v>
      </c>
      <c r="C63" s="24">
        <v>0</v>
      </c>
      <c r="D63" s="24">
        <v>0</v>
      </c>
    </row>
    <row r="64" spans="1:8" ht="12.75" customHeight="1" x14ac:dyDescent="0.35">
      <c r="A64" s="11" t="s">
        <v>94</v>
      </c>
      <c r="B64" s="6" t="s">
        <v>95</v>
      </c>
      <c r="C64" s="24">
        <v>0</v>
      </c>
      <c r="D64" s="24">
        <v>0</v>
      </c>
    </row>
    <row r="65" spans="1:4" ht="12.75" customHeight="1" x14ac:dyDescent="0.35">
      <c r="A65" s="11" t="s">
        <v>96</v>
      </c>
      <c r="B65" s="6" t="s">
        <v>97</v>
      </c>
      <c r="C65" s="24">
        <v>0</v>
      </c>
      <c r="D65" s="24">
        <v>0</v>
      </c>
    </row>
    <row r="66" spans="1:4" ht="12.75" customHeight="1" x14ac:dyDescent="0.35">
      <c r="A66" s="11" t="s">
        <v>98</v>
      </c>
      <c r="B66" s="6" t="s">
        <v>99</v>
      </c>
      <c r="C66" s="24">
        <v>0</v>
      </c>
      <c r="D66" s="24">
        <v>0</v>
      </c>
    </row>
    <row r="67" spans="1:4" ht="12.75" customHeight="1" x14ac:dyDescent="0.35">
      <c r="A67" s="11" t="s">
        <v>100</v>
      </c>
      <c r="B67" s="6" t="s">
        <v>101</v>
      </c>
      <c r="C67" s="24">
        <v>12669</v>
      </c>
      <c r="D67" s="24">
        <v>23323</v>
      </c>
    </row>
    <row r="68" spans="1:4" ht="12.75" customHeight="1" x14ac:dyDescent="0.35">
      <c r="A68" s="11" t="s">
        <v>102</v>
      </c>
      <c r="B68" s="6" t="s">
        <v>103</v>
      </c>
      <c r="C68" s="24">
        <v>0</v>
      </c>
      <c r="D68" s="24">
        <v>0</v>
      </c>
    </row>
    <row r="69" spans="1:4" ht="12.75" customHeight="1" x14ac:dyDescent="0.35">
      <c r="A69" s="11" t="s">
        <v>104</v>
      </c>
      <c r="B69" s="6" t="s">
        <v>105</v>
      </c>
      <c r="C69" s="43">
        <v>764</v>
      </c>
      <c r="D69" s="24">
        <v>940</v>
      </c>
    </row>
    <row r="70" spans="1:4" ht="12.75" customHeight="1" x14ac:dyDescent="0.35">
      <c r="A70" s="11" t="s">
        <v>106</v>
      </c>
      <c r="B70" s="6" t="s">
        <v>107</v>
      </c>
      <c r="C70" s="24">
        <f>C78+C79+C80+C81+C82</f>
        <v>3410</v>
      </c>
      <c r="D70" s="24">
        <f>D72+D73+D74+D75+D76+D77+D78+D79+D80+D81+D82</f>
        <v>14484</v>
      </c>
    </row>
    <row r="71" spans="1:4" ht="12.75" customHeight="1" x14ac:dyDescent="0.35">
      <c r="A71" s="14" t="s">
        <v>14</v>
      </c>
      <c r="B71" s="6" t="s">
        <v>11</v>
      </c>
      <c r="C71" s="27" t="s">
        <v>11</v>
      </c>
      <c r="D71" s="27" t="s">
        <v>11</v>
      </c>
    </row>
    <row r="72" spans="1:4" ht="12.75" customHeight="1" x14ac:dyDescent="0.35">
      <c r="A72" s="11" t="s">
        <v>108</v>
      </c>
      <c r="B72" s="31" t="s">
        <v>109</v>
      </c>
      <c r="C72" s="37">
        <v>0</v>
      </c>
      <c r="D72" s="37">
        <v>0</v>
      </c>
    </row>
    <row r="73" spans="1:4" ht="12.75" customHeight="1" x14ac:dyDescent="0.35">
      <c r="A73" s="15" t="s">
        <v>110</v>
      </c>
      <c r="B73" s="32" t="s">
        <v>111</v>
      </c>
      <c r="C73" s="37">
        <v>0</v>
      </c>
      <c r="D73" s="37">
        <v>0</v>
      </c>
    </row>
    <row r="74" spans="1:4" ht="12.75" customHeight="1" x14ac:dyDescent="0.35">
      <c r="A74" s="15" t="s">
        <v>112</v>
      </c>
      <c r="B74" s="32" t="s">
        <v>113</v>
      </c>
      <c r="C74" s="37">
        <v>0</v>
      </c>
      <c r="D74" s="37">
        <v>0</v>
      </c>
    </row>
    <row r="75" spans="1:4" ht="12.75" customHeight="1" x14ac:dyDescent="0.35">
      <c r="A75" s="15" t="s">
        <v>114</v>
      </c>
      <c r="B75" s="32" t="s">
        <v>115</v>
      </c>
      <c r="C75" s="37">
        <v>0</v>
      </c>
      <c r="D75" s="37">
        <v>0</v>
      </c>
    </row>
    <row r="76" spans="1:4" ht="12.75" customHeight="1" x14ac:dyDescent="0.35">
      <c r="A76" s="15" t="s">
        <v>116</v>
      </c>
      <c r="B76" s="32" t="s">
        <v>117</v>
      </c>
      <c r="C76" s="37">
        <v>0</v>
      </c>
      <c r="D76" s="37">
        <v>0</v>
      </c>
    </row>
    <row r="77" spans="1:4" ht="12.75" customHeight="1" x14ac:dyDescent="0.35">
      <c r="A77" s="15" t="s">
        <v>118</v>
      </c>
      <c r="B77" s="32" t="s">
        <v>119</v>
      </c>
      <c r="C77" s="37">
        <v>0</v>
      </c>
      <c r="D77" s="37">
        <v>0</v>
      </c>
    </row>
    <row r="78" spans="1:4" ht="12.75" customHeight="1" x14ac:dyDescent="0.35">
      <c r="A78" s="15" t="s">
        <v>120</v>
      </c>
      <c r="B78" s="32" t="s">
        <v>121</v>
      </c>
      <c r="C78" s="37">
        <v>451</v>
      </c>
      <c r="D78" s="37">
        <v>6961</v>
      </c>
    </row>
    <row r="79" spans="1:4" ht="12.75" customHeight="1" x14ac:dyDescent="0.35">
      <c r="A79" s="15" t="s">
        <v>122</v>
      </c>
      <c r="B79" s="32" t="s">
        <v>123</v>
      </c>
      <c r="C79" s="37">
        <v>1784</v>
      </c>
      <c r="D79" s="37">
        <v>831</v>
      </c>
    </row>
    <row r="80" spans="1:4" ht="12.75" customHeight="1" x14ac:dyDescent="0.35">
      <c r="A80" s="15" t="s">
        <v>124</v>
      </c>
      <c r="B80" s="32" t="s">
        <v>125</v>
      </c>
      <c r="C80" s="37">
        <v>0</v>
      </c>
      <c r="D80" s="37">
        <v>0</v>
      </c>
    </row>
    <row r="81" spans="1:4" ht="12.75" customHeight="1" x14ac:dyDescent="0.35">
      <c r="A81" s="15" t="s">
        <v>126</v>
      </c>
      <c r="B81" s="32" t="s">
        <v>127</v>
      </c>
      <c r="C81" s="37">
        <v>1175</v>
      </c>
      <c r="D81" s="37">
        <v>2483</v>
      </c>
    </row>
    <row r="82" spans="1:4" ht="12.75" customHeight="1" x14ac:dyDescent="0.35">
      <c r="A82" s="15" t="s">
        <v>128</v>
      </c>
      <c r="B82" s="32" t="s">
        <v>129</v>
      </c>
      <c r="C82" s="37">
        <v>0</v>
      </c>
      <c r="D82" s="37">
        <v>4209</v>
      </c>
    </row>
    <row r="83" spans="1:4" ht="12.75" customHeight="1" x14ac:dyDescent="0.35">
      <c r="A83" s="15" t="s">
        <v>71</v>
      </c>
      <c r="B83" s="32" t="s">
        <v>130</v>
      </c>
      <c r="C83" s="37">
        <v>0</v>
      </c>
      <c r="D83" s="37">
        <v>0</v>
      </c>
    </row>
    <row r="84" spans="1:4" ht="12.75" customHeight="1" x14ac:dyDescent="0.35">
      <c r="A84" s="15" t="s">
        <v>14</v>
      </c>
      <c r="B84" s="32" t="s">
        <v>11</v>
      </c>
      <c r="C84" s="38" t="s">
        <v>11</v>
      </c>
      <c r="D84" s="38" t="s">
        <v>11</v>
      </c>
    </row>
    <row r="85" spans="1:4" ht="12.75" customHeight="1" x14ac:dyDescent="0.35">
      <c r="A85" s="15" t="s">
        <v>131</v>
      </c>
      <c r="B85" s="32" t="s">
        <v>132</v>
      </c>
      <c r="C85" s="37">
        <v>0</v>
      </c>
      <c r="D85" s="37">
        <v>0</v>
      </c>
    </row>
    <row r="86" spans="1:4" ht="12.75" customHeight="1" x14ac:dyDescent="0.35">
      <c r="A86" s="15" t="s">
        <v>133</v>
      </c>
      <c r="B86" s="32" t="s">
        <v>134</v>
      </c>
      <c r="C86" s="37">
        <v>0</v>
      </c>
      <c r="D86" s="37">
        <v>0</v>
      </c>
    </row>
    <row r="87" spans="1:4" ht="12.75" customHeight="1" x14ac:dyDescent="0.35">
      <c r="A87" s="15" t="s">
        <v>135</v>
      </c>
      <c r="B87" s="32" t="s">
        <v>136</v>
      </c>
      <c r="C87" s="37">
        <v>0</v>
      </c>
      <c r="D87" s="37">
        <v>0</v>
      </c>
    </row>
    <row r="88" spans="1:4" ht="12.75" customHeight="1" x14ac:dyDescent="0.35">
      <c r="A88" s="15" t="s">
        <v>137</v>
      </c>
      <c r="B88" s="32" t="s">
        <v>138</v>
      </c>
      <c r="C88" s="37">
        <v>0</v>
      </c>
      <c r="D88" s="37">
        <v>0</v>
      </c>
    </row>
    <row r="89" spans="1:4" ht="23.25" customHeight="1" x14ac:dyDescent="0.35">
      <c r="A89" s="15" t="s">
        <v>139</v>
      </c>
      <c r="B89" s="32" t="s">
        <v>140</v>
      </c>
      <c r="C89" s="39">
        <v>1607</v>
      </c>
      <c r="D89" s="37">
        <v>8760</v>
      </c>
    </row>
    <row r="90" spans="1:4" ht="12.75" customHeight="1" x14ac:dyDescent="0.35">
      <c r="A90" s="15" t="s">
        <v>141</v>
      </c>
      <c r="B90" s="32" t="s">
        <v>142</v>
      </c>
      <c r="C90" s="37">
        <v>0</v>
      </c>
      <c r="D90" s="37">
        <v>0</v>
      </c>
    </row>
    <row r="91" spans="1:4" ht="12.75" customHeight="1" x14ac:dyDescent="0.35">
      <c r="A91" s="15" t="s">
        <v>143</v>
      </c>
      <c r="B91" s="32" t="s">
        <v>144</v>
      </c>
      <c r="C91" s="39">
        <v>136</v>
      </c>
      <c r="D91" s="37">
        <v>3</v>
      </c>
    </row>
    <row r="92" spans="1:4" ht="12.75" customHeight="1" x14ac:dyDescent="0.35">
      <c r="A92" s="15" t="s">
        <v>145</v>
      </c>
      <c r="B92" s="32" t="s">
        <v>146</v>
      </c>
      <c r="C92" s="37">
        <v>0</v>
      </c>
      <c r="D92" s="37">
        <v>0</v>
      </c>
    </row>
    <row r="93" spans="1:4" ht="12.75" customHeight="1" x14ac:dyDescent="0.35">
      <c r="A93" s="15" t="s">
        <v>147</v>
      </c>
      <c r="B93" s="32" t="s">
        <v>148</v>
      </c>
      <c r="C93" s="37">
        <v>68797</v>
      </c>
      <c r="D93" s="37">
        <v>0</v>
      </c>
    </row>
    <row r="94" spans="1:4" ht="12.75" customHeight="1" x14ac:dyDescent="0.35">
      <c r="A94" s="15" t="s">
        <v>149</v>
      </c>
      <c r="B94" s="32" t="s">
        <v>150</v>
      </c>
      <c r="C94" s="37">
        <v>64101</v>
      </c>
      <c r="D94" s="37">
        <v>0</v>
      </c>
    </row>
    <row r="95" spans="1:4" ht="12.75" customHeight="1" x14ac:dyDescent="0.35">
      <c r="A95" s="19" t="s">
        <v>151</v>
      </c>
      <c r="B95" s="33" t="s">
        <v>152</v>
      </c>
      <c r="C95" s="40">
        <f>C63+C64+C65+C66+C67+C68+C69+C70+C83+C89+C90+C91+C92+C93+C94</f>
        <v>151484</v>
      </c>
      <c r="D95" s="40">
        <f>D63+D64+D65+D66+D67+D68+D69+D70+D83+D89+D90+D91+D92+D93+D94</f>
        <v>47510</v>
      </c>
    </row>
    <row r="96" spans="1:4" ht="14.25" customHeight="1" x14ac:dyDescent="0.35">
      <c r="A96" s="16" t="s">
        <v>153</v>
      </c>
      <c r="B96" s="32" t="s">
        <v>11</v>
      </c>
      <c r="C96" s="38" t="s">
        <v>11</v>
      </c>
      <c r="D96" s="38" t="s">
        <v>11</v>
      </c>
    </row>
    <row r="97" spans="1:4" ht="12.75" customHeight="1" x14ac:dyDescent="0.35">
      <c r="A97" s="44" t="s">
        <v>154</v>
      </c>
      <c r="B97" s="32" t="s">
        <v>155</v>
      </c>
      <c r="C97" s="37">
        <v>744798</v>
      </c>
      <c r="D97" s="37">
        <v>744798</v>
      </c>
    </row>
    <row r="98" spans="1:4" ht="12.75" customHeight="1" x14ac:dyDescent="0.35">
      <c r="A98" s="15" t="s">
        <v>14</v>
      </c>
      <c r="B98" s="32" t="s">
        <v>11</v>
      </c>
      <c r="C98" s="38" t="s">
        <v>11</v>
      </c>
      <c r="D98" s="38" t="s">
        <v>11</v>
      </c>
    </row>
    <row r="99" spans="1:4" ht="12.75" customHeight="1" x14ac:dyDescent="0.35">
      <c r="A99" s="15" t="s">
        <v>156</v>
      </c>
      <c r="B99" s="32" t="s">
        <v>157</v>
      </c>
      <c r="C99" s="37">
        <v>744798</v>
      </c>
      <c r="D99" s="37">
        <v>744798</v>
      </c>
    </row>
    <row r="100" spans="1:4" ht="12.75" customHeight="1" x14ac:dyDescent="0.35">
      <c r="A100" s="15" t="s">
        <v>158</v>
      </c>
      <c r="B100" s="32" t="s">
        <v>159</v>
      </c>
      <c r="C100" s="37">
        <v>0</v>
      </c>
      <c r="D100" s="37">
        <v>0</v>
      </c>
    </row>
    <row r="101" spans="1:4" ht="12.75" customHeight="1" x14ac:dyDescent="0.35">
      <c r="A101" s="15" t="s">
        <v>205</v>
      </c>
      <c r="B101" s="32" t="s">
        <v>160</v>
      </c>
      <c r="C101" s="37">
        <v>0</v>
      </c>
      <c r="D101" s="37">
        <v>0</v>
      </c>
    </row>
    <row r="102" spans="1:4" ht="12.75" customHeight="1" x14ac:dyDescent="0.35">
      <c r="A102" s="17" t="s">
        <v>161</v>
      </c>
      <c r="B102" s="32" t="s">
        <v>162</v>
      </c>
      <c r="C102" s="37">
        <v>0</v>
      </c>
      <c r="D102" s="37">
        <v>0</v>
      </c>
    </row>
    <row r="103" spans="1:4" ht="12.75" customHeight="1" x14ac:dyDescent="0.35">
      <c r="A103" s="15" t="s">
        <v>163</v>
      </c>
      <c r="B103" s="32" t="s">
        <v>164</v>
      </c>
      <c r="C103" s="37">
        <v>0</v>
      </c>
      <c r="D103" s="37">
        <v>0</v>
      </c>
    </row>
    <row r="104" spans="1:4" ht="22" customHeight="1" x14ac:dyDescent="0.35">
      <c r="A104" s="18" t="s">
        <v>165</v>
      </c>
      <c r="B104" s="34" t="s">
        <v>166</v>
      </c>
      <c r="C104" s="37">
        <v>6209</v>
      </c>
      <c r="D104" s="37">
        <v>24161</v>
      </c>
    </row>
    <row r="105" spans="1:4" ht="23.25" customHeight="1" x14ac:dyDescent="0.35">
      <c r="A105" s="18" t="s">
        <v>167</v>
      </c>
      <c r="B105" s="35" t="s">
        <v>168</v>
      </c>
      <c r="C105" s="37">
        <v>6090</v>
      </c>
      <c r="D105" s="37">
        <v>13621</v>
      </c>
    </row>
    <row r="106" spans="1:4" ht="12.75" customHeight="1" x14ac:dyDescent="0.35">
      <c r="A106" s="18" t="s">
        <v>169</v>
      </c>
      <c r="B106" s="35" t="s">
        <v>170</v>
      </c>
      <c r="C106" s="37">
        <v>0</v>
      </c>
      <c r="D106" s="37">
        <v>0</v>
      </c>
    </row>
    <row r="107" spans="1:4" ht="12.75" customHeight="1" x14ac:dyDescent="0.35">
      <c r="A107" s="18" t="s">
        <v>171</v>
      </c>
      <c r="B107" s="35" t="s">
        <v>172</v>
      </c>
      <c r="C107" s="37">
        <v>0</v>
      </c>
      <c r="D107" s="37">
        <v>0</v>
      </c>
    </row>
    <row r="108" spans="1:4" ht="12.75" customHeight="1" x14ac:dyDescent="0.35">
      <c r="A108" s="18" t="s">
        <v>173</v>
      </c>
      <c r="B108" s="35" t="s">
        <v>174</v>
      </c>
      <c r="C108" s="37">
        <f>C110+C111</f>
        <v>740175</v>
      </c>
      <c r="D108" s="37">
        <f>D110+D111</f>
        <v>624883</v>
      </c>
    </row>
    <row r="109" spans="1:4" ht="12.75" customHeight="1" x14ac:dyDescent="0.35">
      <c r="A109" s="18" t="s">
        <v>14</v>
      </c>
      <c r="B109" s="35" t="s">
        <v>11</v>
      </c>
      <c r="C109" s="38" t="s">
        <v>11</v>
      </c>
      <c r="D109" s="38" t="s">
        <v>11</v>
      </c>
    </row>
    <row r="110" spans="1:4" ht="12.75" customHeight="1" x14ac:dyDescent="0.35">
      <c r="A110" s="18" t="s">
        <v>175</v>
      </c>
      <c r="B110" s="35" t="s">
        <v>176</v>
      </c>
      <c r="C110" s="37">
        <v>624883</v>
      </c>
      <c r="D110" s="37">
        <v>545037</v>
      </c>
    </row>
    <row r="111" spans="1:4" ht="12.75" customHeight="1" x14ac:dyDescent="0.35">
      <c r="A111" s="18" t="s">
        <v>177</v>
      </c>
      <c r="B111" s="35" t="s">
        <v>178</v>
      </c>
      <c r="C111" s="39">
        <v>115292</v>
      </c>
      <c r="D111" s="37">
        <v>79846</v>
      </c>
    </row>
    <row r="112" spans="1:4" ht="12.75" customHeight="1" x14ac:dyDescent="0.35">
      <c r="A112" s="28" t="s">
        <v>179</v>
      </c>
      <c r="B112" s="36" t="s">
        <v>180</v>
      </c>
      <c r="C112" s="40">
        <f>C97+C101+C102+C103+C104+C105+C106+C107+C108</f>
        <v>1497272</v>
      </c>
      <c r="D112" s="40">
        <f>D97+D101+D102+D103+D104+D105+D106+D107+D108</f>
        <v>1407463</v>
      </c>
    </row>
    <row r="113" spans="1:5" ht="12.75" customHeight="1" x14ac:dyDescent="0.35">
      <c r="A113" s="29" t="s">
        <v>181</v>
      </c>
      <c r="B113" s="36" t="s">
        <v>182</v>
      </c>
      <c r="C113" s="40">
        <f>C95+C112</f>
        <v>1648756</v>
      </c>
      <c r="D113" s="40">
        <f>D95+D112</f>
        <v>1454973</v>
      </c>
    </row>
    <row r="114" spans="1:5" ht="7.5" customHeight="1" x14ac:dyDescent="0.35"/>
    <row r="115" spans="1:5" ht="14.5" customHeight="1" x14ac:dyDescent="0.35">
      <c r="A115" s="2" t="s">
        <v>183</v>
      </c>
      <c r="C115" s="30">
        <f>C61-C113</f>
        <v>0</v>
      </c>
      <c r="D115" s="30">
        <f>D61-D113</f>
        <v>0</v>
      </c>
    </row>
    <row r="116" spans="1:5" ht="0.75" customHeight="1" x14ac:dyDescent="0.35"/>
    <row r="117" spans="1:5" ht="35.5" customHeight="1" x14ac:dyDescent="0.35">
      <c r="A117" s="49" t="s">
        <v>208</v>
      </c>
      <c r="B117" s="50"/>
      <c r="C117" s="50"/>
      <c r="D117" s="51"/>
    </row>
    <row r="118" spans="1:5" ht="9.75" customHeight="1" x14ac:dyDescent="0.35"/>
    <row r="119" spans="1:5" ht="14.5" customHeight="1" x14ac:dyDescent="0.35">
      <c r="A119" s="2" t="s">
        <v>184</v>
      </c>
      <c r="B119" s="49" t="s">
        <v>185</v>
      </c>
      <c r="C119" s="50"/>
      <c r="D119" s="51"/>
    </row>
    <row r="120" spans="1:5" ht="5.25" customHeight="1" x14ac:dyDescent="0.35"/>
    <row r="121" spans="1:5" ht="26.25" customHeight="1" x14ac:dyDescent="0.35">
      <c r="A121" s="2" t="s">
        <v>186</v>
      </c>
      <c r="B121" s="49" t="s">
        <v>197</v>
      </c>
      <c r="C121" s="51"/>
    </row>
    <row r="122" spans="1:5" ht="8.25" customHeight="1" x14ac:dyDescent="0.35"/>
    <row r="123" spans="1:5" ht="12" customHeight="1" x14ac:dyDescent="0.35">
      <c r="A123" s="2" t="s">
        <v>187</v>
      </c>
      <c r="B123" s="46" t="s">
        <v>188</v>
      </c>
      <c r="C123" s="47"/>
    </row>
    <row r="124" spans="1:5" ht="8.25" customHeight="1" x14ac:dyDescent="0.35"/>
    <row r="125" spans="1:5" ht="14.5" customHeight="1" x14ac:dyDescent="0.35">
      <c r="A125" s="2" t="s">
        <v>189</v>
      </c>
      <c r="B125" s="49" t="s">
        <v>190</v>
      </c>
      <c r="C125" s="51"/>
    </row>
    <row r="126" spans="1:5" ht="12.25" customHeight="1" x14ac:dyDescent="0.35"/>
    <row r="127" spans="1:5" ht="14.5" customHeight="1" x14ac:dyDescent="0.35">
      <c r="A127" s="2" t="s">
        <v>191</v>
      </c>
      <c r="B127" s="46" t="s">
        <v>192</v>
      </c>
      <c r="C127" s="47"/>
      <c r="D127" s="46" t="s">
        <v>206</v>
      </c>
      <c r="E127" s="47"/>
    </row>
    <row r="128" spans="1:5" ht="12.25" customHeight="1" x14ac:dyDescent="0.35"/>
    <row r="129" spans="1:3" ht="14.5" customHeight="1" x14ac:dyDescent="0.35">
      <c r="A129" s="2" t="s">
        <v>193</v>
      </c>
      <c r="B129" s="46" t="s">
        <v>192</v>
      </c>
      <c r="C129" s="47"/>
    </row>
    <row r="130" spans="1:3" ht="11.5" customHeight="1" x14ac:dyDescent="0.35"/>
    <row r="131" spans="1:3" ht="14.5" customHeight="1" x14ac:dyDescent="0.35">
      <c r="A131" s="2" t="s">
        <v>194</v>
      </c>
      <c r="B131" s="46" t="s">
        <v>195</v>
      </c>
      <c r="C131" s="47"/>
    </row>
    <row r="132" spans="1:3" ht="13.75" customHeight="1" x14ac:dyDescent="0.35"/>
    <row r="133" spans="1:3" ht="14.5" customHeight="1" x14ac:dyDescent="0.35">
      <c r="A133" s="2" t="s">
        <v>196</v>
      </c>
      <c r="B133" s="46" t="s">
        <v>209</v>
      </c>
      <c r="C133" s="47"/>
    </row>
    <row r="134" spans="1:3" ht="18.25" customHeight="1" x14ac:dyDescent="0.35"/>
  </sheetData>
  <mergeCells count="13">
    <mergeCell ref="B133:C133"/>
    <mergeCell ref="A1:D1"/>
    <mergeCell ref="A117:D117"/>
    <mergeCell ref="B119:D119"/>
    <mergeCell ref="B121:C121"/>
    <mergeCell ref="B123:C123"/>
    <mergeCell ref="A3:D3"/>
    <mergeCell ref="A4:D4"/>
    <mergeCell ref="D127:E127"/>
    <mergeCell ref="B125:C125"/>
    <mergeCell ref="B127:C127"/>
    <mergeCell ref="B129:C129"/>
    <mergeCell ref="B131:C131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7862-2051-4E6B-B1DC-6CB25B7D2366}">
  <dimension ref="A1:K126"/>
  <sheetViews>
    <sheetView tabSelected="1" workbookViewId="0">
      <selection activeCell="C117" sqref="C117:D117"/>
    </sheetView>
  </sheetViews>
  <sheetFormatPr defaultRowHeight="14.5" x14ac:dyDescent="0.35"/>
  <cols>
    <col min="1" max="1" width="49.36328125" customWidth="1"/>
    <col min="2" max="6" width="12.54296875" customWidth="1"/>
  </cols>
  <sheetData>
    <row r="1" spans="1:6" x14ac:dyDescent="0.35">
      <c r="A1" s="57" t="s">
        <v>210</v>
      </c>
      <c r="B1" s="95"/>
      <c r="C1" s="95"/>
      <c r="D1" s="95"/>
      <c r="E1" s="95"/>
      <c r="F1" s="95"/>
    </row>
    <row r="2" spans="1:6" x14ac:dyDescent="0.35">
      <c r="A2" s="58"/>
      <c r="B2" s="58"/>
      <c r="C2" s="58"/>
      <c r="D2" s="58"/>
      <c r="E2" s="58"/>
      <c r="F2" s="58"/>
    </row>
    <row r="3" spans="1:6" x14ac:dyDescent="0.35">
      <c r="A3" s="52" t="s">
        <v>207</v>
      </c>
      <c r="B3" s="52"/>
      <c r="C3" s="52"/>
      <c r="D3" s="52"/>
      <c r="E3" s="52"/>
      <c r="F3" s="52"/>
    </row>
    <row r="4" spans="1:6" x14ac:dyDescent="0.35">
      <c r="A4" s="56" t="s">
        <v>185</v>
      </c>
      <c r="B4" s="56"/>
      <c r="C4" s="56"/>
      <c r="D4" s="56"/>
      <c r="E4" s="56"/>
      <c r="F4" s="56"/>
    </row>
    <row r="5" spans="1:6" x14ac:dyDescent="0.35">
      <c r="A5" s="58"/>
      <c r="B5" s="58"/>
      <c r="C5" s="58"/>
      <c r="D5" s="58"/>
      <c r="E5" s="58"/>
      <c r="F5" s="59" t="s">
        <v>1</v>
      </c>
    </row>
    <row r="6" spans="1:6" s="102" customFormat="1" ht="64" customHeight="1" x14ac:dyDescent="0.35">
      <c r="A6" s="98" t="s">
        <v>211</v>
      </c>
      <c r="B6" s="99" t="s">
        <v>3</v>
      </c>
      <c r="C6" s="100" t="s">
        <v>212</v>
      </c>
      <c r="D6" s="99" t="s">
        <v>213</v>
      </c>
      <c r="E6" s="100" t="s">
        <v>214</v>
      </c>
      <c r="F6" s="101" t="s">
        <v>215</v>
      </c>
    </row>
    <row r="7" spans="1:6" x14ac:dyDescent="0.35">
      <c r="A7" s="61" t="s">
        <v>6</v>
      </c>
      <c r="B7" s="60" t="s">
        <v>7</v>
      </c>
      <c r="C7" s="84" t="s">
        <v>8</v>
      </c>
      <c r="D7" s="85" t="s">
        <v>9</v>
      </c>
      <c r="E7" s="84" t="s">
        <v>25</v>
      </c>
      <c r="F7" s="86" t="s">
        <v>28</v>
      </c>
    </row>
    <row r="8" spans="1:6" ht="16.5" customHeight="1" x14ac:dyDescent="0.35">
      <c r="A8" s="62" t="s">
        <v>216</v>
      </c>
      <c r="B8" s="81" t="s">
        <v>13</v>
      </c>
      <c r="C8" s="79">
        <v>2366</v>
      </c>
      <c r="D8" s="79">
        <v>32771</v>
      </c>
      <c r="E8" s="91">
        <v>1530</v>
      </c>
      <c r="F8" s="79">
        <v>24183</v>
      </c>
    </row>
    <row r="9" spans="1:6" ht="16.5" customHeight="1" x14ac:dyDescent="0.35">
      <c r="A9" s="63" t="s">
        <v>217</v>
      </c>
      <c r="B9" s="81" t="s">
        <v>11</v>
      </c>
      <c r="C9" s="80" t="s">
        <v>11</v>
      </c>
      <c r="D9" s="80" t="s">
        <v>11</v>
      </c>
      <c r="E9" s="80" t="s">
        <v>11</v>
      </c>
      <c r="F9" s="80" t="s">
        <v>11</v>
      </c>
    </row>
    <row r="10" spans="1:6" ht="16.5" customHeight="1" x14ac:dyDescent="0.35">
      <c r="A10" s="64" t="s">
        <v>218</v>
      </c>
      <c r="B10" s="81" t="s">
        <v>16</v>
      </c>
      <c r="C10" s="79">
        <v>0</v>
      </c>
      <c r="D10" s="83">
        <v>0</v>
      </c>
      <c r="E10" s="79">
        <v>0</v>
      </c>
      <c r="F10" s="79">
        <v>0</v>
      </c>
    </row>
    <row r="11" spans="1:6" ht="16.5" customHeight="1" x14ac:dyDescent="0.35">
      <c r="A11" s="64" t="s">
        <v>219</v>
      </c>
      <c r="B11" s="81" t="s">
        <v>18</v>
      </c>
      <c r="C11" s="79">
        <v>2237</v>
      </c>
      <c r="D11" s="83">
        <v>30494</v>
      </c>
      <c r="E11" s="79">
        <v>1451</v>
      </c>
      <c r="F11" s="79">
        <v>22619</v>
      </c>
    </row>
    <row r="12" spans="1:6" ht="16.5" customHeight="1" x14ac:dyDescent="0.35">
      <c r="A12" s="63" t="s">
        <v>217</v>
      </c>
      <c r="B12" s="81" t="s">
        <v>11</v>
      </c>
      <c r="C12" s="80" t="s">
        <v>11</v>
      </c>
      <c r="D12" s="90" t="s">
        <v>11</v>
      </c>
      <c r="E12" s="80" t="s">
        <v>11</v>
      </c>
      <c r="F12" s="80" t="s">
        <v>11</v>
      </c>
    </row>
    <row r="13" spans="1:6" ht="23" customHeight="1" x14ac:dyDescent="0.35">
      <c r="A13" s="64" t="s">
        <v>220</v>
      </c>
      <c r="B13" s="81" t="s">
        <v>221</v>
      </c>
      <c r="C13" s="79">
        <v>1666</v>
      </c>
      <c r="D13" s="83">
        <v>15495</v>
      </c>
      <c r="E13" s="79">
        <v>1109</v>
      </c>
      <c r="F13" s="79">
        <v>12852</v>
      </c>
    </row>
    <row r="14" spans="1:6" ht="16.5" customHeight="1" x14ac:dyDescent="0.35">
      <c r="A14" s="63" t="s">
        <v>217</v>
      </c>
      <c r="B14" s="81" t="s">
        <v>11</v>
      </c>
      <c r="C14" s="80" t="s">
        <v>11</v>
      </c>
      <c r="D14" s="90" t="s">
        <v>11</v>
      </c>
      <c r="E14" s="80" t="s">
        <v>11</v>
      </c>
      <c r="F14" s="80" t="s">
        <v>11</v>
      </c>
    </row>
    <row r="15" spans="1:6" ht="31" customHeight="1" x14ac:dyDescent="0.35">
      <c r="A15" s="64" t="s">
        <v>222</v>
      </c>
      <c r="B15" s="81" t="s">
        <v>223</v>
      </c>
      <c r="C15" s="79">
        <v>0</v>
      </c>
      <c r="D15" s="83">
        <v>0</v>
      </c>
      <c r="E15" s="79">
        <v>0</v>
      </c>
      <c r="F15" s="79">
        <v>0</v>
      </c>
    </row>
    <row r="16" spans="1:6" ht="30.5" customHeight="1" x14ac:dyDescent="0.35">
      <c r="A16" s="64" t="s">
        <v>224</v>
      </c>
      <c r="B16" s="81" t="s">
        <v>225</v>
      </c>
      <c r="C16" s="79">
        <v>1</v>
      </c>
      <c r="D16" s="83">
        <v>19</v>
      </c>
      <c r="E16" s="79">
        <v>2</v>
      </c>
      <c r="F16" s="79">
        <v>49</v>
      </c>
    </row>
    <row r="17" spans="1:6" ht="21.5" customHeight="1" x14ac:dyDescent="0.35">
      <c r="A17" s="64" t="s">
        <v>226</v>
      </c>
      <c r="B17" s="81" t="s">
        <v>227</v>
      </c>
      <c r="C17" s="79">
        <v>571</v>
      </c>
      <c r="D17" s="83">
        <v>14999</v>
      </c>
      <c r="E17" s="79">
        <v>342</v>
      </c>
      <c r="F17" s="79">
        <v>9767</v>
      </c>
    </row>
    <row r="18" spans="1:6" ht="16.5" customHeight="1" x14ac:dyDescent="0.35">
      <c r="A18" s="63" t="s">
        <v>217</v>
      </c>
      <c r="B18" s="81" t="s">
        <v>11</v>
      </c>
      <c r="C18" s="80" t="s">
        <v>11</v>
      </c>
      <c r="D18" s="90" t="s">
        <v>11</v>
      </c>
      <c r="E18" s="80" t="s">
        <v>11</v>
      </c>
      <c r="F18" s="80" t="s">
        <v>11</v>
      </c>
    </row>
    <row r="19" spans="1:6" ht="32.5" customHeight="1" x14ac:dyDescent="0.35">
      <c r="A19" s="64" t="s">
        <v>228</v>
      </c>
      <c r="B19" s="81" t="s">
        <v>229</v>
      </c>
      <c r="C19" s="79">
        <v>571</v>
      </c>
      <c r="D19" s="83">
        <v>14999</v>
      </c>
      <c r="E19" s="79">
        <v>342</v>
      </c>
      <c r="F19" s="79">
        <v>9767</v>
      </c>
    </row>
    <row r="20" spans="1:6" ht="22" customHeight="1" x14ac:dyDescent="0.35">
      <c r="A20" s="64" t="s">
        <v>230</v>
      </c>
      <c r="B20" s="81" t="s">
        <v>231</v>
      </c>
      <c r="C20" s="79">
        <v>0</v>
      </c>
      <c r="D20" s="83">
        <v>0</v>
      </c>
      <c r="E20" s="79">
        <v>0</v>
      </c>
      <c r="F20" s="79">
        <v>0</v>
      </c>
    </row>
    <row r="21" spans="1:6" ht="24.5" customHeight="1" x14ac:dyDescent="0.35">
      <c r="A21" s="64" t="s">
        <v>232</v>
      </c>
      <c r="B21" s="81" t="s">
        <v>233</v>
      </c>
      <c r="C21" s="79">
        <v>0</v>
      </c>
      <c r="D21" s="83">
        <v>0</v>
      </c>
      <c r="E21" s="79">
        <v>0</v>
      </c>
      <c r="F21" s="79">
        <v>0</v>
      </c>
    </row>
    <row r="22" spans="1:6" ht="16.5" customHeight="1" x14ac:dyDescent="0.35">
      <c r="A22" s="65" t="s">
        <v>217</v>
      </c>
      <c r="B22" s="87" t="s">
        <v>11</v>
      </c>
      <c r="C22" s="80" t="s">
        <v>11</v>
      </c>
      <c r="D22" s="90" t="s">
        <v>11</v>
      </c>
      <c r="E22" s="80" t="s">
        <v>11</v>
      </c>
      <c r="F22" s="80" t="s">
        <v>11</v>
      </c>
    </row>
    <row r="23" spans="1:6" ht="23" customHeight="1" x14ac:dyDescent="0.35">
      <c r="A23" s="66" t="s">
        <v>234</v>
      </c>
      <c r="B23" s="87" t="s">
        <v>235</v>
      </c>
      <c r="C23" s="79">
        <v>0</v>
      </c>
      <c r="D23" s="83">
        <v>0</v>
      </c>
      <c r="E23" s="79">
        <v>0</v>
      </c>
      <c r="F23" s="79">
        <v>0</v>
      </c>
    </row>
    <row r="24" spans="1:6" ht="16.5" customHeight="1" x14ac:dyDescent="0.35">
      <c r="A24" s="66" t="s">
        <v>236</v>
      </c>
      <c r="B24" s="87" t="s">
        <v>199</v>
      </c>
      <c r="C24" s="79">
        <v>0</v>
      </c>
      <c r="D24" s="83">
        <v>1361</v>
      </c>
      <c r="E24" s="79">
        <v>25</v>
      </c>
      <c r="F24" s="79">
        <v>956</v>
      </c>
    </row>
    <row r="25" spans="1:6" ht="16.5" customHeight="1" x14ac:dyDescent="0.35">
      <c r="A25" s="66" t="s">
        <v>237</v>
      </c>
      <c r="B25" s="87" t="s">
        <v>238</v>
      </c>
      <c r="C25" s="83">
        <v>129</v>
      </c>
      <c r="D25" s="83">
        <v>916</v>
      </c>
      <c r="E25" s="79">
        <v>54</v>
      </c>
      <c r="F25" s="79">
        <v>608</v>
      </c>
    </row>
    <row r="26" spans="1:6" ht="16.5" customHeight="1" x14ac:dyDescent="0.35">
      <c r="A26" s="66" t="s">
        <v>239</v>
      </c>
      <c r="B26" s="87" t="s">
        <v>7</v>
      </c>
      <c r="C26" s="79">
        <v>91172</v>
      </c>
      <c r="D26" s="83">
        <v>780054</v>
      </c>
      <c r="E26" s="91">
        <v>219819</v>
      </c>
      <c r="F26" s="79">
        <v>653263</v>
      </c>
    </row>
    <row r="27" spans="1:6" ht="16.5" customHeight="1" x14ac:dyDescent="0.35">
      <c r="A27" s="67" t="s">
        <v>14</v>
      </c>
      <c r="B27" s="87" t="s">
        <v>11</v>
      </c>
      <c r="C27" s="80" t="s">
        <v>11</v>
      </c>
      <c r="D27" s="90" t="s">
        <v>11</v>
      </c>
      <c r="E27" s="80" t="s">
        <v>11</v>
      </c>
      <c r="F27" s="80" t="s">
        <v>11</v>
      </c>
    </row>
    <row r="28" spans="1:6" ht="16.5" customHeight="1" x14ac:dyDescent="0.35">
      <c r="A28" s="68" t="s">
        <v>240</v>
      </c>
      <c r="B28" s="87" t="s">
        <v>241</v>
      </c>
      <c r="C28" s="79">
        <v>6534</v>
      </c>
      <c r="D28" s="83">
        <v>363884</v>
      </c>
      <c r="E28" s="79">
        <v>183012</v>
      </c>
      <c r="F28" s="79">
        <v>214095</v>
      </c>
    </row>
    <row r="29" spans="1:6" ht="16.5" customHeight="1" x14ac:dyDescent="0.35">
      <c r="A29" s="69" t="s">
        <v>14</v>
      </c>
      <c r="B29" s="87" t="s">
        <v>11</v>
      </c>
      <c r="C29" s="80" t="s">
        <v>11</v>
      </c>
      <c r="D29" s="90" t="s">
        <v>11</v>
      </c>
      <c r="E29" s="80" t="s">
        <v>11</v>
      </c>
      <c r="F29" s="80" t="s">
        <v>11</v>
      </c>
    </row>
    <row r="30" spans="1:6" ht="16.5" customHeight="1" x14ac:dyDescent="0.35">
      <c r="A30" s="68" t="s">
        <v>242</v>
      </c>
      <c r="B30" s="87" t="s">
        <v>243</v>
      </c>
      <c r="C30" s="79">
        <v>1702</v>
      </c>
      <c r="D30" s="83">
        <v>6066</v>
      </c>
      <c r="E30" s="79">
        <v>68196</v>
      </c>
      <c r="F30" s="79">
        <v>71476</v>
      </c>
    </row>
    <row r="31" spans="1:6" ht="16.5" customHeight="1" x14ac:dyDescent="0.35">
      <c r="A31" s="68" t="s">
        <v>244</v>
      </c>
      <c r="B31" s="87" t="s">
        <v>245</v>
      </c>
      <c r="C31" s="79">
        <v>4832</v>
      </c>
      <c r="D31" s="83">
        <v>357818</v>
      </c>
      <c r="E31" s="79">
        <v>114816</v>
      </c>
      <c r="F31" s="79">
        <v>142619</v>
      </c>
    </row>
    <row r="32" spans="1:6" ht="16.5" customHeight="1" x14ac:dyDescent="0.35">
      <c r="A32" s="68" t="s">
        <v>246</v>
      </c>
      <c r="B32" s="87" t="s">
        <v>247</v>
      </c>
      <c r="C32" s="79">
        <v>0</v>
      </c>
      <c r="D32" s="83">
        <v>0</v>
      </c>
      <c r="E32" s="79">
        <v>0</v>
      </c>
      <c r="F32" s="79">
        <v>0</v>
      </c>
    </row>
    <row r="33" spans="1:6" ht="16.5" customHeight="1" x14ac:dyDescent="0.35">
      <c r="A33" s="68" t="s">
        <v>248</v>
      </c>
      <c r="B33" s="87" t="s">
        <v>249</v>
      </c>
      <c r="C33" s="79">
        <v>0</v>
      </c>
      <c r="D33" s="83">
        <v>0</v>
      </c>
      <c r="E33" s="79">
        <v>0</v>
      </c>
      <c r="F33" s="79">
        <v>46760</v>
      </c>
    </row>
    <row r="34" spans="1:6" ht="16.5" customHeight="1" x14ac:dyDescent="0.35">
      <c r="A34" s="68" t="s">
        <v>250</v>
      </c>
      <c r="B34" s="87" t="s">
        <v>251</v>
      </c>
      <c r="C34" s="79">
        <v>25167</v>
      </c>
      <c r="D34" s="83">
        <v>125157</v>
      </c>
      <c r="E34" s="79">
        <v>2636</v>
      </c>
      <c r="F34" s="79">
        <v>18500</v>
      </c>
    </row>
    <row r="35" spans="1:6" ht="16.5" customHeight="1" x14ac:dyDescent="0.35">
      <c r="A35" s="68" t="s">
        <v>252</v>
      </c>
      <c r="B35" s="87" t="s">
        <v>253</v>
      </c>
      <c r="C35" s="79">
        <v>41810</v>
      </c>
      <c r="D35" s="83">
        <v>165682</v>
      </c>
      <c r="E35" s="83">
        <v>23930</v>
      </c>
      <c r="F35" s="83">
        <v>267993</v>
      </c>
    </row>
    <row r="36" spans="1:6" ht="16.5" customHeight="1" x14ac:dyDescent="0.35">
      <c r="A36" s="68" t="s">
        <v>254</v>
      </c>
      <c r="B36" s="87" t="s">
        <v>255</v>
      </c>
      <c r="C36" s="79">
        <v>400</v>
      </c>
      <c r="D36" s="83">
        <v>4510</v>
      </c>
      <c r="E36" s="83">
        <v>179</v>
      </c>
      <c r="F36" s="83">
        <v>2890</v>
      </c>
    </row>
    <row r="37" spans="1:6" ht="16.5" customHeight="1" x14ac:dyDescent="0.35">
      <c r="A37" s="68" t="s">
        <v>256</v>
      </c>
      <c r="B37" s="87" t="s">
        <v>257</v>
      </c>
      <c r="C37" s="83">
        <v>17261</v>
      </c>
      <c r="D37" s="83">
        <v>120821</v>
      </c>
      <c r="E37" s="83">
        <v>10062</v>
      </c>
      <c r="F37" s="83">
        <v>103025</v>
      </c>
    </row>
    <row r="38" spans="1:6" ht="16.5" customHeight="1" x14ac:dyDescent="0.35">
      <c r="A38" s="68" t="s">
        <v>258</v>
      </c>
      <c r="B38" s="87" t="s">
        <v>259</v>
      </c>
      <c r="C38" s="79">
        <v>0</v>
      </c>
      <c r="D38" s="83">
        <v>0</v>
      </c>
      <c r="E38" s="79">
        <v>0</v>
      </c>
      <c r="F38" s="79">
        <v>0</v>
      </c>
    </row>
    <row r="39" spans="1:6" ht="16.5" customHeight="1" x14ac:dyDescent="0.35">
      <c r="A39" s="68" t="s">
        <v>67</v>
      </c>
      <c r="B39" s="87" t="s">
        <v>260</v>
      </c>
      <c r="C39" s="79">
        <v>0</v>
      </c>
      <c r="D39" s="79">
        <v>0</v>
      </c>
      <c r="E39" s="79">
        <v>0</v>
      </c>
      <c r="F39" s="79">
        <v>0</v>
      </c>
    </row>
    <row r="40" spans="1:6" ht="16.5" customHeight="1" x14ac:dyDescent="0.35">
      <c r="A40" s="68" t="s">
        <v>261</v>
      </c>
      <c r="B40" s="87" t="s">
        <v>8</v>
      </c>
      <c r="C40" s="79">
        <v>945</v>
      </c>
      <c r="D40" s="83">
        <v>24574</v>
      </c>
      <c r="E40" s="79">
        <v>1358</v>
      </c>
      <c r="F40" s="79">
        <v>35591</v>
      </c>
    </row>
    <row r="41" spans="1:6" ht="32.5" customHeight="1" x14ac:dyDescent="0.35">
      <c r="A41" s="68" t="s">
        <v>262</v>
      </c>
      <c r="B41" s="87" t="s">
        <v>9</v>
      </c>
      <c r="C41" s="79">
        <v>79962</v>
      </c>
      <c r="D41" s="83">
        <v>1162106</v>
      </c>
      <c r="E41" s="91">
        <v>70034</v>
      </c>
      <c r="F41" s="79">
        <v>724708</v>
      </c>
    </row>
    <row r="42" spans="1:6" ht="16.5" customHeight="1" x14ac:dyDescent="0.35">
      <c r="A42" s="68" t="s">
        <v>263</v>
      </c>
      <c r="B42" s="87" t="s">
        <v>25</v>
      </c>
      <c r="C42" s="79">
        <v>0</v>
      </c>
      <c r="D42" s="83">
        <v>0</v>
      </c>
      <c r="E42" s="91">
        <v>0</v>
      </c>
      <c r="F42" s="79">
        <v>14</v>
      </c>
    </row>
    <row r="43" spans="1:6" ht="16.5" customHeight="1" x14ac:dyDescent="0.35">
      <c r="A43" s="68" t="s">
        <v>264</v>
      </c>
      <c r="B43" s="87" t="s">
        <v>28</v>
      </c>
      <c r="C43" s="83">
        <v>15693</v>
      </c>
      <c r="D43" s="83">
        <v>259844</v>
      </c>
      <c r="E43" s="91">
        <v>17869</v>
      </c>
      <c r="F43" s="79">
        <v>491569</v>
      </c>
    </row>
    <row r="44" spans="1:6" ht="16.5" customHeight="1" x14ac:dyDescent="0.35">
      <c r="A44" s="68" t="s">
        <v>265</v>
      </c>
      <c r="B44" s="87" t="s">
        <v>31</v>
      </c>
      <c r="C44" s="79">
        <v>0</v>
      </c>
      <c r="D44" s="79">
        <v>0</v>
      </c>
      <c r="E44" s="91">
        <v>0</v>
      </c>
      <c r="F44" s="79">
        <v>0</v>
      </c>
    </row>
    <row r="45" spans="1:6" ht="16.5" customHeight="1" x14ac:dyDescent="0.35">
      <c r="A45" s="68" t="s">
        <v>266</v>
      </c>
      <c r="B45" s="87" t="s">
        <v>35</v>
      </c>
      <c r="C45" s="79">
        <v>0</v>
      </c>
      <c r="D45" s="79">
        <v>8375</v>
      </c>
      <c r="E45" s="91">
        <v>0</v>
      </c>
      <c r="F45" s="79">
        <v>0</v>
      </c>
    </row>
    <row r="46" spans="1:6" ht="16.5" customHeight="1" x14ac:dyDescent="0.35">
      <c r="A46" s="68" t="s">
        <v>267</v>
      </c>
      <c r="B46" s="87" t="s">
        <v>37</v>
      </c>
      <c r="C46" s="79">
        <v>0</v>
      </c>
      <c r="D46" s="79">
        <v>0</v>
      </c>
      <c r="E46" s="91">
        <v>0</v>
      </c>
      <c r="F46" s="79">
        <v>0</v>
      </c>
    </row>
    <row r="47" spans="1:6" ht="16.5" customHeight="1" x14ac:dyDescent="0.35">
      <c r="A47" s="68" t="s">
        <v>268</v>
      </c>
      <c r="B47" s="87" t="s">
        <v>39</v>
      </c>
      <c r="C47" s="79">
        <v>0</v>
      </c>
      <c r="D47" s="79">
        <v>0</v>
      </c>
      <c r="E47" s="91">
        <v>0</v>
      </c>
      <c r="F47" s="79">
        <v>0</v>
      </c>
    </row>
    <row r="48" spans="1:6" ht="16.5" customHeight="1" x14ac:dyDescent="0.35">
      <c r="A48" s="70" t="s">
        <v>14</v>
      </c>
      <c r="B48" s="87" t="s">
        <v>11</v>
      </c>
      <c r="C48" s="80" t="s">
        <v>11</v>
      </c>
      <c r="D48" s="80" t="s">
        <v>11</v>
      </c>
      <c r="E48" s="92" t="s">
        <v>11</v>
      </c>
      <c r="F48" s="80" t="s">
        <v>11</v>
      </c>
    </row>
    <row r="49" spans="1:6" ht="16.5" customHeight="1" x14ac:dyDescent="0.35">
      <c r="A49" s="68" t="s">
        <v>269</v>
      </c>
      <c r="B49" s="87" t="s">
        <v>270</v>
      </c>
      <c r="C49" s="79">
        <v>0</v>
      </c>
      <c r="D49" s="79">
        <v>0</v>
      </c>
      <c r="E49" s="91">
        <v>0</v>
      </c>
      <c r="F49" s="79">
        <v>0</v>
      </c>
    </row>
    <row r="50" spans="1:6" ht="16.5" customHeight="1" x14ac:dyDescent="0.35">
      <c r="A50" s="68" t="s">
        <v>271</v>
      </c>
      <c r="B50" s="87" t="s">
        <v>272</v>
      </c>
      <c r="C50" s="79">
        <v>0</v>
      </c>
      <c r="D50" s="79">
        <v>0</v>
      </c>
      <c r="E50" s="91">
        <v>0</v>
      </c>
      <c r="F50" s="79">
        <v>0</v>
      </c>
    </row>
    <row r="51" spans="1:6" ht="16.5" customHeight="1" x14ac:dyDescent="0.35">
      <c r="A51" s="68" t="s">
        <v>273</v>
      </c>
      <c r="B51" s="87" t="s">
        <v>274</v>
      </c>
      <c r="C51" s="79">
        <v>0</v>
      </c>
      <c r="D51" s="79">
        <v>0</v>
      </c>
      <c r="E51" s="91">
        <v>0</v>
      </c>
      <c r="F51" s="79">
        <v>0</v>
      </c>
    </row>
    <row r="52" spans="1:6" ht="16.5" customHeight="1" x14ac:dyDescent="0.35">
      <c r="A52" s="68" t="s">
        <v>275</v>
      </c>
      <c r="B52" s="87" t="s">
        <v>276</v>
      </c>
      <c r="C52" s="79">
        <v>0</v>
      </c>
      <c r="D52" s="79">
        <v>0</v>
      </c>
      <c r="E52" s="91">
        <v>0</v>
      </c>
      <c r="F52" s="79">
        <v>0</v>
      </c>
    </row>
    <row r="53" spans="1:6" ht="25" customHeight="1" x14ac:dyDescent="0.35">
      <c r="A53" s="68" t="s">
        <v>277</v>
      </c>
      <c r="B53" s="87" t="s">
        <v>41</v>
      </c>
      <c r="C53" s="79">
        <v>3979</v>
      </c>
      <c r="D53" s="83">
        <v>41647</v>
      </c>
      <c r="E53" s="91">
        <v>2316</v>
      </c>
      <c r="F53" s="79">
        <v>11071</v>
      </c>
    </row>
    <row r="54" spans="1:6" ht="16.5" customHeight="1" x14ac:dyDescent="0.35">
      <c r="A54" s="68" t="s">
        <v>278</v>
      </c>
      <c r="B54" s="87" t="s">
        <v>42</v>
      </c>
      <c r="C54" s="83">
        <v>598</v>
      </c>
      <c r="D54" s="83">
        <v>1625</v>
      </c>
      <c r="E54" s="91">
        <v>0</v>
      </c>
      <c r="F54" s="79">
        <v>14618</v>
      </c>
    </row>
    <row r="55" spans="1:6" ht="16.5" customHeight="1" x14ac:dyDescent="0.35">
      <c r="A55" s="74" t="s">
        <v>279</v>
      </c>
      <c r="B55" s="88" t="s">
        <v>43</v>
      </c>
      <c r="C55" s="77">
        <v>194715</v>
      </c>
      <c r="D55" s="77">
        <v>2310996</v>
      </c>
      <c r="E55" s="93">
        <v>312926</v>
      </c>
      <c r="F55" s="77">
        <v>1955017</v>
      </c>
    </row>
    <row r="56" spans="1:6" ht="16.5" customHeight="1" x14ac:dyDescent="0.35">
      <c r="A56" s="68" t="s">
        <v>280</v>
      </c>
      <c r="B56" s="87" t="s">
        <v>44</v>
      </c>
      <c r="C56" s="83">
        <v>827</v>
      </c>
      <c r="D56" s="83">
        <v>8758</v>
      </c>
      <c r="E56" s="91">
        <v>77</v>
      </c>
      <c r="F56" s="79">
        <v>10445</v>
      </c>
    </row>
    <row r="57" spans="1:6" ht="16.5" customHeight="1" x14ac:dyDescent="0.35">
      <c r="A57" s="69" t="s">
        <v>217</v>
      </c>
      <c r="B57" s="87" t="s">
        <v>11</v>
      </c>
      <c r="C57" s="80" t="s">
        <v>11</v>
      </c>
      <c r="D57" s="80" t="s">
        <v>11</v>
      </c>
      <c r="E57" s="92" t="s">
        <v>11</v>
      </c>
      <c r="F57" s="80" t="s">
        <v>11</v>
      </c>
    </row>
    <row r="58" spans="1:6" ht="16.5" customHeight="1" x14ac:dyDescent="0.35">
      <c r="A58" s="68" t="s">
        <v>281</v>
      </c>
      <c r="B58" s="87" t="s">
        <v>282</v>
      </c>
      <c r="C58" s="79">
        <v>0</v>
      </c>
      <c r="D58" s="79">
        <v>0</v>
      </c>
      <c r="E58" s="79">
        <v>0</v>
      </c>
      <c r="F58" s="79">
        <v>0</v>
      </c>
    </row>
    <row r="59" spans="1:6" ht="16.5" customHeight="1" x14ac:dyDescent="0.35">
      <c r="A59" s="68" t="s">
        <v>283</v>
      </c>
      <c r="B59" s="87" t="s">
        <v>284</v>
      </c>
      <c r="C59" s="79">
        <v>0</v>
      </c>
      <c r="D59" s="79">
        <v>0</v>
      </c>
      <c r="E59" s="79">
        <v>0</v>
      </c>
      <c r="F59" s="79">
        <v>0</v>
      </c>
    </row>
    <row r="60" spans="1:6" ht="16.5" customHeight="1" x14ac:dyDescent="0.35">
      <c r="A60" s="68" t="s">
        <v>285</v>
      </c>
      <c r="B60" s="87" t="s">
        <v>286</v>
      </c>
      <c r="C60" s="79">
        <v>0</v>
      </c>
      <c r="D60" s="79">
        <v>0</v>
      </c>
      <c r="E60" s="79">
        <v>0</v>
      </c>
      <c r="F60" s="79">
        <v>0</v>
      </c>
    </row>
    <row r="61" spans="1:6" ht="16.5" customHeight="1" x14ac:dyDescent="0.35">
      <c r="A61" s="68" t="s">
        <v>287</v>
      </c>
      <c r="B61" s="87" t="s">
        <v>288</v>
      </c>
      <c r="C61" s="83">
        <v>827</v>
      </c>
      <c r="D61" s="83">
        <v>8758</v>
      </c>
      <c r="E61" s="79">
        <v>77</v>
      </c>
      <c r="F61" s="79">
        <v>10445</v>
      </c>
    </row>
    <row r="62" spans="1:6" ht="16.5" customHeight="1" x14ac:dyDescent="0.35">
      <c r="A62" s="68" t="s">
        <v>289</v>
      </c>
      <c r="B62" s="87" t="s">
        <v>46</v>
      </c>
      <c r="C62" s="83">
        <v>18185</v>
      </c>
      <c r="D62" s="83">
        <v>122779</v>
      </c>
      <c r="E62" s="79">
        <v>14697</v>
      </c>
      <c r="F62" s="79">
        <v>125844</v>
      </c>
    </row>
    <row r="63" spans="1:6" ht="16.5" customHeight="1" x14ac:dyDescent="0.35">
      <c r="A63" s="69" t="s">
        <v>14</v>
      </c>
      <c r="B63" s="87" t="s">
        <v>11</v>
      </c>
      <c r="C63" s="80" t="s">
        <v>11</v>
      </c>
      <c r="D63" s="80" t="s">
        <v>11</v>
      </c>
      <c r="E63" s="80" t="s">
        <v>11</v>
      </c>
      <c r="F63" s="80" t="s">
        <v>11</v>
      </c>
    </row>
    <row r="64" spans="1:6" ht="16.5" customHeight="1" x14ac:dyDescent="0.35">
      <c r="A64" s="68" t="s">
        <v>290</v>
      </c>
      <c r="B64" s="87" t="s">
        <v>291</v>
      </c>
      <c r="C64" s="79">
        <v>0</v>
      </c>
      <c r="D64" s="79">
        <v>0</v>
      </c>
      <c r="E64" s="79">
        <v>0</v>
      </c>
      <c r="F64" s="79">
        <v>0</v>
      </c>
    </row>
    <row r="65" spans="1:6" ht="16.5" customHeight="1" x14ac:dyDescent="0.35">
      <c r="A65" s="68" t="s">
        <v>292</v>
      </c>
      <c r="B65" s="87" t="s">
        <v>293</v>
      </c>
      <c r="C65" s="79">
        <v>1784</v>
      </c>
      <c r="D65" s="79">
        <v>11771</v>
      </c>
      <c r="E65" s="79">
        <v>831</v>
      </c>
      <c r="F65" s="79">
        <v>13937</v>
      </c>
    </row>
    <row r="66" spans="1:6" ht="16.5" customHeight="1" x14ac:dyDescent="0.35">
      <c r="A66" s="68" t="s">
        <v>294</v>
      </c>
      <c r="B66" s="87" t="s">
        <v>295</v>
      </c>
      <c r="C66" s="79">
        <v>15036</v>
      </c>
      <c r="D66" s="83">
        <v>74159</v>
      </c>
      <c r="E66" s="79">
        <v>6961</v>
      </c>
      <c r="F66" s="79">
        <v>60079</v>
      </c>
    </row>
    <row r="67" spans="1:6" ht="16.5" customHeight="1" x14ac:dyDescent="0.35">
      <c r="A67" s="68" t="s">
        <v>296</v>
      </c>
      <c r="B67" s="87" t="s">
        <v>297</v>
      </c>
      <c r="C67" s="79">
        <v>1175</v>
      </c>
      <c r="D67" s="79">
        <v>34553</v>
      </c>
      <c r="E67" s="79">
        <v>6692</v>
      </c>
      <c r="F67" s="79">
        <v>26637</v>
      </c>
    </row>
    <row r="68" spans="1:6" ht="16.5" customHeight="1" x14ac:dyDescent="0.35">
      <c r="A68" s="68" t="s">
        <v>298</v>
      </c>
      <c r="B68" s="87" t="s">
        <v>299</v>
      </c>
      <c r="C68" s="79">
        <v>190</v>
      </c>
      <c r="D68" s="79">
        <v>2296</v>
      </c>
      <c r="E68" s="79">
        <v>213</v>
      </c>
      <c r="F68" s="79">
        <v>4069</v>
      </c>
    </row>
    <row r="69" spans="1:6" ht="16.5" customHeight="1" x14ac:dyDescent="0.35">
      <c r="A69" s="71" t="s">
        <v>300</v>
      </c>
      <c r="B69" s="87" t="s">
        <v>301</v>
      </c>
      <c r="C69" s="79">
        <v>0</v>
      </c>
      <c r="D69" s="79">
        <v>0</v>
      </c>
      <c r="E69" s="79">
        <v>0</v>
      </c>
      <c r="F69" s="79">
        <v>21122</v>
      </c>
    </row>
    <row r="70" spans="1:6" ht="16.5" customHeight="1" x14ac:dyDescent="0.35">
      <c r="A70" s="68" t="s">
        <v>302</v>
      </c>
      <c r="B70" s="87" t="s">
        <v>48</v>
      </c>
      <c r="C70" s="79">
        <v>0</v>
      </c>
      <c r="D70" s="79">
        <v>0</v>
      </c>
      <c r="E70" s="79">
        <v>0</v>
      </c>
      <c r="F70" s="79">
        <v>0</v>
      </c>
    </row>
    <row r="71" spans="1:6" ht="16.5" customHeight="1" x14ac:dyDescent="0.35">
      <c r="A71" s="69" t="s">
        <v>14</v>
      </c>
      <c r="B71" s="87" t="s">
        <v>11</v>
      </c>
      <c r="C71" s="80" t="s">
        <v>11</v>
      </c>
      <c r="D71" s="80" t="s">
        <v>11</v>
      </c>
      <c r="E71" s="80" t="s">
        <v>11</v>
      </c>
      <c r="F71" s="80" t="s">
        <v>11</v>
      </c>
    </row>
    <row r="72" spans="1:6" ht="16.5" customHeight="1" x14ac:dyDescent="0.35">
      <c r="A72" s="68" t="s">
        <v>303</v>
      </c>
      <c r="B72" s="87" t="s">
        <v>50</v>
      </c>
      <c r="C72" s="79">
        <v>0</v>
      </c>
      <c r="D72" s="79">
        <v>0</v>
      </c>
      <c r="E72" s="79">
        <v>0</v>
      </c>
      <c r="F72" s="79">
        <v>0</v>
      </c>
    </row>
    <row r="73" spans="1:6" ht="16.5" customHeight="1" x14ac:dyDescent="0.35">
      <c r="A73" s="68" t="s">
        <v>304</v>
      </c>
      <c r="B73" s="87" t="s">
        <v>56</v>
      </c>
      <c r="C73" s="79">
        <v>0</v>
      </c>
      <c r="D73" s="79">
        <v>0</v>
      </c>
      <c r="E73" s="79">
        <v>0</v>
      </c>
      <c r="F73" s="79">
        <v>0</v>
      </c>
    </row>
    <row r="74" spans="1:6" ht="16.5" customHeight="1" x14ac:dyDescent="0.35">
      <c r="A74" s="68" t="s">
        <v>305</v>
      </c>
      <c r="B74" s="87" t="s">
        <v>58</v>
      </c>
      <c r="C74" s="79">
        <v>0</v>
      </c>
      <c r="D74" s="79">
        <v>0</v>
      </c>
      <c r="E74" s="79">
        <v>0</v>
      </c>
      <c r="F74" s="79">
        <v>0</v>
      </c>
    </row>
    <row r="75" spans="1:6" ht="16.5" customHeight="1" x14ac:dyDescent="0.35">
      <c r="A75" s="68" t="s">
        <v>306</v>
      </c>
      <c r="B75" s="87" t="s">
        <v>60</v>
      </c>
      <c r="C75" s="79">
        <v>0</v>
      </c>
      <c r="D75" s="79">
        <v>0</v>
      </c>
      <c r="E75" s="79">
        <v>0</v>
      </c>
      <c r="F75" s="79">
        <v>0</v>
      </c>
    </row>
    <row r="76" spans="1:6" ht="16.5" customHeight="1" x14ac:dyDescent="0.35">
      <c r="A76" s="68" t="s">
        <v>307</v>
      </c>
      <c r="B76" s="87" t="s">
        <v>62</v>
      </c>
      <c r="C76" s="79">
        <v>0</v>
      </c>
      <c r="D76" s="79">
        <v>0</v>
      </c>
      <c r="E76" s="79">
        <v>0</v>
      </c>
      <c r="F76" s="79">
        <v>0</v>
      </c>
    </row>
    <row r="77" spans="1:6" ht="16.5" customHeight="1" x14ac:dyDescent="0.35">
      <c r="A77" s="68" t="s">
        <v>308</v>
      </c>
      <c r="B77" s="87" t="s">
        <v>72</v>
      </c>
      <c r="C77" s="83">
        <v>2665</v>
      </c>
      <c r="D77" s="83">
        <v>43140</v>
      </c>
      <c r="E77" s="79">
        <v>2352</v>
      </c>
      <c r="F77" s="79">
        <v>48053</v>
      </c>
    </row>
    <row r="78" spans="1:6" ht="33" customHeight="1" x14ac:dyDescent="0.35">
      <c r="A78" s="68" t="s">
        <v>309</v>
      </c>
      <c r="B78" s="87" t="s">
        <v>82</v>
      </c>
      <c r="C78" s="83">
        <v>98138</v>
      </c>
      <c r="D78" s="83">
        <v>946226</v>
      </c>
      <c r="E78" s="79">
        <v>32739</v>
      </c>
      <c r="F78" s="79">
        <v>610654</v>
      </c>
    </row>
    <row r="79" spans="1:6" ht="16.5" customHeight="1" x14ac:dyDescent="0.35">
      <c r="A79" s="68" t="s">
        <v>310</v>
      </c>
      <c r="B79" s="87" t="s">
        <v>84</v>
      </c>
      <c r="C79" s="83">
        <v>0</v>
      </c>
      <c r="D79" s="83">
        <v>3156</v>
      </c>
      <c r="E79" s="79">
        <v>415</v>
      </c>
      <c r="F79" s="79">
        <v>3082</v>
      </c>
    </row>
    <row r="80" spans="1:6" ht="16.5" customHeight="1" x14ac:dyDescent="0.35">
      <c r="A80" s="68" t="s">
        <v>311</v>
      </c>
      <c r="B80" s="87" t="s">
        <v>86</v>
      </c>
      <c r="C80" s="83">
        <v>20894</v>
      </c>
      <c r="D80" s="83">
        <v>241583</v>
      </c>
      <c r="E80" s="79">
        <v>25679</v>
      </c>
      <c r="F80" s="79">
        <v>399779</v>
      </c>
    </row>
    <row r="81" spans="1:11" ht="16.5" customHeight="1" x14ac:dyDescent="0.35">
      <c r="A81" s="68" t="s">
        <v>312</v>
      </c>
      <c r="B81" s="87" t="s">
        <v>88</v>
      </c>
      <c r="C81" s="83">
        <v>0</v>
      </c>
      <c r="D81" s="83">
        <v>0</v>
      </c>
      <c r="E81" s="79">
        <v>0</v>
      </c>
      <c r="F81" s="79">
        <v>0</v>
      </c>
      <c r="G81" s="58"/>
      <c r="H81" s="58"/>
      <c r="I81" s="58"/>
      <c r="J81" s="58"/>
      <c r="K81" s="58"/>
    </row>
    <row r="82" spans="1:11" ht="16.5" customHeight="1" x14ac:dyDescent="0.35">
      <c r="A82" s="68" t="s">
        <v>313</v>
      </c>
      <c r="B82" s="87" t="s">
        <v>90</v>
      </c>
      <c r="C82" s="83">
        <v>1059</v>
      </c>
      <c r="D82" s="83">
        <v>9682</v>
      </c>
      <c r="E82" s="79">
        <v>0</v>
      </c>
      <c r="F82" s="79">
        <v>0</v>
      </c>
      <c r="G82" s="58"/>
      <c r="H82" s="58"/>
      <c r="I82" s="58"/>
      <c r="J82" s="58"/>
      <c r="K82" s="58"/>
    </row>
    <row r="83" spans="1:11" ht="16.5" customHeight="1" x14ac:dyDescent="0.35">
      <c r="A83" s="68" t="s">
        <v>314</v>
      </c>
      <c r="B83" s="87" t="s">
        <v>93</v>
      </c>
      <c r="C83" s="83">
        <v>0</v>
      </c>
      <c r="D83" s="83">
        <v>0</v>
      </c>
      <c r="E83" s="79">
        <v>0</v>
      </c>
      <c r="F83" s="79">
        <v>0</v>
      </c>
      <c r="G83" s="58"/>
      <c r="H83" s="58"/>
      <c r="I83" s="58"/>
      <c r="J83" s="58"/>
      <c r="K83" s="58"/>
    </row>
    <row r="84" spans="1:11" ht="16.5" customHeight="1" x14ac:dyDescent="0.35">
      <c r="A84" s="68" t="s">
        <v>315</v>
      </c>
      <c r="B84" s="87" t="s">
        <v>95</v>
      </c>
      <c r="C84" s="83">
        <v>0</v>
      </c>
      <c r="D84" s="83">
        <v>0</v>
      </c>
      <c r="E84" s="79">
        <v>0</v>
      </c>
      <c r="F84" s="79">
        <v>0</v>
      </c>
      <c r="G84" s="58"/>
      <c r="H84" s="58"/>
      <c r="I84" s="58"/>
      <c r="J84" s="58"/>
      <c r="K84" s="58"/>
    </row>
    <row r="85" spans="1:11" ht="16.5" customHeight="1" x14ac:dyDescent="0.35">
      <c r="A85" s="69" t="s">
        <v>14</v>
      </c>
      <c r="B85" s="87" t="s">
        <v>11</v>
      </c>
      <c r="C85" s="90" t="s">
        <v>11</v>
      </c>
      <c r="D85" s="90" t="s">
        <v>11</v>
      </c>
      <c r="E85" s="80" t="s">
        <v>11</v>
      </c>
      <c r="F85" s="80" t="s">
        <v>11</v>
      </c>
      <c r="G85" s="58"/>
      <c r="H85" s="58"/>
      <c r="I85" s="58"/>
      <c r="J85" s="58"/>
      <c r="K85" s="58"/>
    </row>
    <row r="86" spans="1:11" ht="16.5" customHeight="1" x14ac:dyDescent="0.35">
      <c r="A86" s="75" t="s">
        <v>316</v>
      </c>
      <c r="B86" s="82" t="s">
        <v>317</v>
      </c>
      <c r="C86" s="83">
        <v>0</v>
      </c>
      <c r="D86" s="83">
        <v>0</v>
      </c>
      <c r="E86" s="79">
        <v>0</v>
      </c>
      <c r="F86" s="79">
        <v>0</v>
      </c>
      <c r="G86" s="58"/>
      <c r="H86" s="58"/>
      <c r="I86" s="58"/>
      <c r="J86" s="58"/>
      <c r="K86" s="58"/>
    </row>
    <row r="87" spans="1:11" ht="16.5" customHeight="1" x14ac:dyDescent="0.35">
      <c r="A87" s="75" t="s">
        <v>318</v>
      </c>
      <c r="B87" s="82" t="s">
        <v>319</v>
      </c>
      <c r="C87" s="83">
        <v>0</v>
      </c>
      <c r="D87" s="83">
        <v>0</v>
      </c>
      <c r="E87" s="79">
        <v>0</v>
      </c>
      <c r="F87" s="79">
        <v>0</v>
      </c>
      <c r="G87" s="58"/>
      <c r="H87" s="58"/>
      <c r="I87" s="58"/>
      <c r="J87" s="58"/>
      <c r="K87" s="58"/>
    </row>
    <row r="88" spans="1:11" ht="16.5" customHeight="1" x14ac:dyDescent="0.35">
      <c r="A88" s="75" t="s">
        <v>320</v>
      </c>
      <c r="B88" s="82" t="s">
        <v>321</v>
      </c>
      <c r="C88" s="83">
        <v>0</v>
      </c>
      <c r="D88" s="83">
        <v>0</v>
      </c>
      <c r="E88" s="79">
        <v>0</v>
      </c>
      <c r="F88" s="79">
        <v>0</v>
      </c>
      <c r="G88" s="58"/>
      <c r="H88" s="58"/>
      <c r="I88" s="58"/>
      <c r="J88" s="58"/>
      <c r="K88" s="58"/>
    </row>
    <row r="89" spans="1:11" ht="16.5" customHeight="1" x14ac:dyDescent="0.35">
      <c r="A89" s="75" t="s">
        <v>322</v>
      </c>
      <c r="B89" s="82" t="s">
        <v>323</v>
      </c>
      <c r="C89" s="83">
        <v>0</v>
      </c>
      <c r="D89" s="83">
        <v>0</v>
      </c>
      <c r="E89" s="79">
        <v>0</v>
      </c>
      <c r="F89" s="79">
        <v>0</v>
      </c>
      <c r="G89" s="58"/>
      <c r="H89" s="58"/>
      <c r="I89" s="58"/>
      <c r="J89" s="58"/>
      <c r="K89" s="58"/>
    </row>
    <row r="90" spans="1:11" ht="24.5" customHeight="1" x14ac:dyDescent="0.35">
      <c r="A90" s="75" t="s">
        <v>324</v>
      </c>
      <c r="B90" s="82" t="s">
        <v>97</v>
      </c>
      <c r="C90" s="83">
        <v>2475</v>
      </c>
      <c r="D90" s="83">
        <v>35917</v>
      </c>
      <c r="E90" s="79">
        <v>928</v>
      </c>
      <c r="F90" s="79">
        <v>24785</v>
      </c>
      <c r="G90" s="58"/>
      <c r="H90" s="58"/>
      <c r="I90" s="58"/>
      <c r="J90" s="58"/>
      <c r="K90" s="58"/>
    </row>
    <row r="91" spans="1:11" ht="16.5" customHeight="1" x14ac:dyDescent="0.35">
      <c r="A91" s="72" t="s">
        <v>325</v>
      </c>
      <c r="B91" s="82" t="s">
        <v>99</v>
      </c>
      <c r="C91" s="83">
        <v>189502</v>
      </c>
      <c r="D91" s="83">
        <v>778425</v>
      </c>
      <c r="E91" s="91">
        <v>47644</v>
      </c>
      <c r="F91" s="79">
        <v>651527</v>
      </c>
      <c r="G91" s="58"/>
      <c r="H91" s="58"/>
      <c r="I91" s="58"/>
      <c r="J91" s="58"/>
      <c r="K91" s="58"/>
    </row>
    <row r="92" spans="1:11" ht="16.5" customHeight="1" x14ac:dyDescent="0.35">
      <c r="A92" s="73" t="s">
        <v>14</v>
      </c>
      <c r="B92" s="82" t="s">
        <v>11</v>
      </c>
      <c r="C92" s="80" t="s">
        <v>11</v>
      </c>
      <c r="D92" s="80" t="s">
        <v>11</v>
      </c>
      <c r="E92" s="80" t="s">
        <v>11</v>
      </c>
      <c r="F92" s="80" t="s">
        <v>11</v>
      </c>
      <c r="G92" s="58"/>
      <c r="H92" s="58"/>
      <c r="I92" s="58"/>
      <c r="J92" s="58"/>
      <c r="K92" s="58"/>
    </row>
    <row r="93" spans="1:11" ht="16.5" customHeight="1" x14ac:dyDescent="0.35">
      <c r="A93" s="75" t="s">
        <v>326</v>
      </c>
      <c r="B93" s="82" t="s">
        <v>327</v>
      </c>
      <c r="C93" s="83">
        <v>103734</v>
      </c>
      <c r="D93" s="83">
        <v>459061</v>
      </c>
      <c r="E93" s="79">
        <v>29316</v>
      </c>
      <c r="F93" s="79">
        <v>347614</v>
      </c>
      <c r="G93" s="58"/>
      <c r="H93" s="58"/>
      <c r="I93" s="58"/>
      <c r="J93" s="58"/>
      <c r="K93" s="58"/>
    </row>
    <row r="94" spans="1:11" ht="16.5" customHeight="1" x14ac:dyDescent="0.35">
      <c r="A94" s="75" t="s">
        <v>328</v>
      </c>
      <c r="B94" s="82" t="s">
        <v>329</v>
      </c>
      <c r="C94" s="83">
        <v>2453</v>
      </c>
      <c r="D94" s="83">
        <v>14120</v>
      </c>
      <c r="E94" s="79">
        <v>563</v>
      </c>
      <c r="F94" s="79">
        <v>10694</v>
      </c>
      <c r="G94" s="58"/>
      <c r="H94" s="58"/>
      <c r="I94" s="58"/>
      <c r="J94" s="58"/>
      <c r="K94" s="58"/>
    </row>
    <row r="95" spans="1:11" ht="16.5" customHeight="1" x14ac:dyDescent="0.35">
      <c r="A95" s="75" t="s">
        <v>330</v>
      </c>
      <c r="B95" s="82" t="s">
        <v>331</v>
      </c>
      <c r="C95" s="83">
        <v>60586</v>
      </c>
      <c r="D95" s="83">
        <v>185403</v>
      </c>
      <c r="E95" s="79">
        <v>11359</v>
      </c>
      <c r="F95" s="79">
        <v>165062</v>
      </c>
      <c r="G95" s="58"/>
      <c r="H95" s="58"/>
      <c r="I95" s="58"/>
      <c r="J95" s="58"/>
      <c r="K95" s="94"/>
    </row>
    <row r="96" spans="1:11" ht="16.5" customHeight="1" x14ac:dyDescent="0.35">
      <c r="A96" s="75" t="s">
        <v>332</v>
      </c>
      <c r="B96" s="82" t="s">
        <v>333</v>
      </c>
      <c r="C96" s="79">
        <v>5021</v>
      </c>
      <c r="D96" s="79">
        <v>47894</v>
      </c>
      <c r="E96" s="79">
        <v>1338</v>
      </c>
      <c r="F96" s="79">
        <v>68917</v>
      </c>
      <c r="G96" s="58"/>
      <c r="H96" s="58"/>
      <c r="I96" s="58"/>
      <c r="J96" s="58"/>
      <c r="K96" s="58"/>
    </row>
    <row r="97" spans="1:6" ht="24" customHeight="1" x14ac:dyDescent="0.35">
      <c r="A97" s="75" t="s">
        <v>334</v>
      </c>
      <c r="B97" s="82" t="s">
        <v>335</v>
      </c>
      <c r="C97" s="79">
        <v>17708</v>
      </c>
      <c r="D97" s="79">
        <v>71947</v>
      </c>
      <c r="E97" s="79">
        <v>5068</v>
      </c>
      <c r="F97" s="79">
        <v>59240</v>
      </c>
    </row>
    <row r="98" spans="1:6" ht="16.5" customHeight="1" x14ac:dyDescent="0.35">
      <c r="A98" s="75" t="s">
        <v>336</v>
      </c>
      <c r="B98" s="82" t="s">
        <v>337</v>
      </c>
      <c r="C98" s="79">
        <v>0</v>
      </c>
      <c r="D98" s="79">
        <v>0</v>
      </c>
      <c r="E98" s="79">
        <v>0</v>
      </c>
      <c r="F98" s="79">
        <v>0</v>
      </c>
    </row>
    <row r="99" spans="1:6" ht="16.5" customHeight="1" x14ac:dyDescent="0.35">
      <c r="A99" s="72" t="s">
        <v>338</v>
      </c>
      <c r="B99" s="89" t="s">
        <v>101</v>
      </c>
      <c r="C99" s="79">
        <v>137</v>
      </c>
      <c r="D99" s="83">
        <v>457</v>
      </c>
      <c r="E99" s="79">
        <v>754</v>
      </c>
      <c r="F99" s="79">
        <v>3301</v>
      </c>
    </row>
    <row r="100" spans="1:6" ht="16.5" customHeight="1" x14ac:dyDescent="0.35">
      <c r="A100" s="76" t="s">
        <v>339</v>
      </c>
      <c r="B100" s="88" t="s">
        <v>103</v>
      </c>
      <c r="C100" s="77">
        <v>333882</v>
      </c>
      <c r="D100" s="77">
        <v>2190123</v>
      </c>
      <c r="E100" s="77">
        <v>125285</v>
      </c>
      <c r="F100" s="77">
        <v>1877470</v>
      </c>
    </row>
    <row r="101" spans="1:6" ht="24.5" customHeight="1" x14ac:dyDescent="0.35">
      <c r="A101" s="76" t="s">
        <v>340</v>
      </c>
      <c r="B101" s="88" t="s">
        <v>105</v>
      </c>
      <c r="C101" s="77">
        <v>-139167</v>
      </c>
      <c r="D101" s="77">
        <v>120873</v>
      </c>
      <c r="E101" s="77">
        <v>187641</v>
      </c>
      <c r="F101" s="77">
        <v>77547</v>
      </c>
    </row>
    <row r="102" spans="1:6" ht="16.5" customHeight="1" x14ac:dyDescent="0.35">
      <c r="A102" s="78" t="s">
        <v>341</v>
      </c>
      <c r="B102" s="87" t="s">
        <v>107</v>
      </c>
      <c r="C102" s="79">
        <v>4873</v>
      </c>
      <c r="D102" s="79">
        <v>5581</v>
      </c>
      <c r="E102" s="79">
        <v>-2170</v>
      </c>
      <c r="F102" s="79">
        <v>-2299</v>
      </c>
    </row>
    <row r="103" spans="1:6" ht="25" customHeight="1" x14ac:dyDescent="0.35">
      <c r="A103" s="76" t="s">
        <v>342</v>
      </c>
      <c r="B103" s="88" t="s">
        <v>130</v>
      </c>
      <c r="C103" s="77">
        <v>-144040</v>
      </c>
      <c r="D103" s="77">
        <v>115292</v>
      </c>
      <c r="E103" s="77">
        <v>189811</v>
      </c>
      <c r="F103" s="77">
        <v>79846</v>
      </c>
    </row>
    <row r="104" spans="1:6" ht="16.5" customHeight="1" x14ac:dyDescent="0.35">
      <c r="A104" s="78" t="s">
        <v>343</v>
      </c>
      <c r="B104" s="87" t="s">
        <v>140</v>
      </c>
      <c r="C104" s="79">
        <v>0</v>
      </c>
      <c r="D104" s="79">
        <v>0</v>
      </c>
      <c r="E104" s="79">
        <v>0</v>
      </c>
      <c r="F104" s="79">
        <v>0</v>
      </c>
    </row>
    <row r="105" spans="1:6" ht="16.5" customHeight="1" x14ac:dyDescent="0.35">
      <c r="A105" s="76" t="s">
        <v>344</v>
      </c>
      <c r="B105" s="88" t="s">
        <v>142</v>
      </c>
      <c r="C105" s="77">
        <v>-144040</v>
      </c>
      <c r="D105" s="77">
        <v>115292</v>
      </c>
      <c r="E105" s="77">
        <v>189811</v>
      </c>
      <c r="F105" s="77">
        <v>79846</v>
      </c>
    </row>
    <row r="106" spans="1:6" x14ac:dyDescent="0.35">
      <c r="A106" s="58"/>
      <c r="B106" s="58"/>
      <c r="C106" s="58"/>
      <c r="D106" s="58"/>
      <c r="E106" s="58"/>
      <c r="F106" s="58"/>
    </row>
    <row r="107" spans="1:6" ht="20" x14ac:dyDescent="0.35">
      <c r="A107" s="59" t="s">
        <v>345</v>
      </c>
      <c r="B107" s="58"/>
      <c r="C107" s="58"/>
      <c r="D107" s="58"/>
      <c r="E107" s="58"/>
      <c r="F107" s="58"/>
    </row>
    <row r="108" spans="1:6" ht="9.5" customHeight="1" x14ac:dyDescent="0.35">
      <c r="A108" s="58"/>
      <c r="B108" s="58"/>
      <c r="C108" s="58"/>
      <c r="D108" s="58"/>
      <c r="E108" s="58"/>
      <c r="F108" s="58"/>
    </row>
    <row r="109" spans="1:6" ht="27.5" customHeight="1" x14ac:dyDescent="0.35">
      <c r="A109" s="96" t="s">
        <v>346</v>
      </c>
      <c r="B109" s="50"/>
      <c r="C109" s="50"/>
      <c r="D109" s="50"/>
      <c r="E109" s="50"/>
      <c r="F109" s="51"/>
    </row>
    <row r="110" spans="1:6" x14ac:dyDescent="0.35">
      <c r="A110" s="58"/>
      <c r="B110" s="58"/>
      <c r="C110" s="58"/>
      <c r="D110" s="58"/>
      <c r="E110" s="58"/>
      <c r="F110" s="58"/>
    </row>
    <row r="111" spans="1:6" x14ac:dyDescent="0.35">
      <c r="A111" s="46" t="s">
        <v>347</v>
      </c>
      <c r="B111" s="97"/>
      <c r="C111" s="96" t="s">
        <v>185</v>
      </c>
      <c r="D111" s="50"/>
      <c r="E111" s="51"/>
      <c r="F111" s="58"/>
    </row>
    <row r="112" spans="1:6" x14ac:dyDescent="0.35">
      <c r="A112" s="58"/>
      <c r="B112" s="58"/>
      <c r="C112" s="58"/>
      <c r="D112" s="58"/>
      <c r="E112" s="58"/>
      <c r="F112" s="58"/>
    </row>
    <row r="113" spans="1:6" ht="26.5" customHeight="1" x14ac:dyDescent="0.35">
      <c r="A113" s="46" t="s">
        <v>186</v>
      </c>
      <c r="B113" s="97"/>
      <c r="C113" s="96" t="s">
        <v>197</v>
      </c>
      <c r="D113" s="51"/>
      <c r="E113" s="58"/>
      <c r="F113" s="58"/>
    </row>
    <row r="114" spans="1:6" x14ac:dyDescent="0.35">
      <c r="A114" s="58"/>
      <c r="B114" s="58"/>
      <c r="C114" s="58"/>
      <c r="D114" s="58"/>
      <c r="E114" s="58"/>
      <c r="F114" s="58"/>
    </row>
    <row r="115" spans="1:6" x14ac:dyDescent="0.35">
      <c r="A115" s="46" t="s">
        <v>187</v>
      </c>
      <c r="B115" s="47"/>
      <c r="C115" s="46" t="s">
        <v>348</v>
      </c>
      <c r="D115" s="47"/>
      <c r="E115" s="58"/>
      <c r="F115" s="58"/>
    </row>
    <row r="116" spans="1:6" x14ac:dyDescent="0.35">
      <c r="A116" s="58"/>
      <c r="B116" s="58"/>
      <c r="C116" s="58"/>
      <c r="D116" s="58"/>
      <c r="E116" s="58"/>
      <c r="F116" s="58"/>
    </row>
    <row r="117" spans="1:6" x14ac:dyDescent="0.35">
      <c r="A117" s="46" t="s">
        <v>189</v>
      </c>
      <c r="B117" s="97"/>
      <c r="C117" s="96" t="s">
        <v>190</v>
      </c>
      <c r="D117" s="51"/>
      <c r="E117" s="58"/>
      <c r="F117" s="58"/>
    </row>
    <row r="118" spans="1:6" x14ac:dyDescent="0.35">
      <c r="A118" s="58"/>
      <c r="B118" s="58"/>
      <c r="C118" s="58"/>
      <c r="D118" s="58"/>
      <c r="E118" s="58"/>
      <c r="F118" s="58"/>
    </row>
    <row r="119" spans="1:6" x14ac:dyDescent="0.35">
      <c r="A119" s="46" t="s">
        <v>191</v>
      </c>
      <c r="B119" s="47"/>
      <c r="C119" s="46" t="s">
        <v>192</v>
      </c>
      <c r="D119" s="47"/>
      <c r="E119" s="46" t="s">
        <v>349</v>
      </c>
      <c r="F119" s="47"/>
    </row>
    <row r="120" spans="1:6" x14ac:dyDescent="0.35">
      <c r="A120" s="58"/>
      <c r="B120" s="58"/>
      <c r="C120" s="58"/>
      <c r="D120" s="58"/>
      <c r="E120" s="58"/>
      <c r="F120" s="58"/>
    </row>
    <row r="121" spans="1:6" x14ac:dyDescent="0.35">
      <c r="A121" s="46" t="s">
        <v>193</v>
      </c>
      <c r="B121" s="47"/>
      <c r="C121" s="46" t="s">
        <v>192</v>
      </c>
      <c r="D121" s="47"/>
      <c r="E121" s="46" t="s">
        <v>349</v>
      </c>
      <c r="F121" s="47"/>
    </row>
    <row r="122" spans="1:6" x14ac:dyDescent="0.35">
      <c r="A122" s="58"/>
      <c r="B122" s="58"/>
      <c r="C122" s="58"/>
      <c r="D122" s="58"/>
      <c r="E122" s="58"/>
      <c r="F122" s="58"/>
    </row>
    <row r="123" spans="1:6" x14ac:dyDescent="0.35">
      <c r="A123" s="46" t="s">
        <v>194</v>
      </c>
      <c r="B123" s="47"/>
      <c r="C123" s="46" t="s">
        <v>195</v>
      </c>
      <c r="D123" s="47"/>
      <c r="E123" s="46" t="s">
        <v>348</v>
      </c>
      <c r="F123" s="47"/>
    </row>
    <row r="124" spans="1:6" x14ac:dyDescent="0.35">
      <c r="A124" s="58"/>
      <c r="B124" s="58"/>
      <c r="C124" s="58"/>
      <c r="D124" s="58"/>
      <c r="E124" s="58"/>
      <c r="F124" s="58"/>
    </row>
    <row r="125" spans="1:6" x14ac:dyDescent="0.35">
      <c r="A125" s="46" t="s">
        <v>196</v>
      </c>
      <c r="B125" s="47"/>
      <c r="C125" s="46" t="s">
        <v>209</v>
      </c>
      <c r="D125" s="46"/>
      <c r="E125" s="58"/>
      <c r="F125" s="58"/>
    </row>
    <row r="126" spans="1:6" x14ac:dyDescent="0.35">
      <c r="A126" s="58"/>
      <c r="B126" s="58"/>
      <c r="C126" s="58"/>
      <c r="D126" s="58"/>
      <c r="E126" s="58"/>
      <c r="F126" s="58"/>
    </row>
  </sheetData>
  <mergeCells count="23">
    <mergeCell ref="A125:B125"/>
    <mergeCell ref="A115:B115"/>
    <mergeCell ref="C115:D115"/>
    <mergeCell ref="A117:B117"/>
    <mergeCell ref="C117:D117"/>
    <mergeCell ref="A119:B119"/>
    <mergeCell ref="C125:D125"/>
    <mergeCell ref="A1:F1"/>
    <mergeCell ref="A109:F109"/>
    <mergeCell ref="A111:B111"/>
    <mergeCell ref="C111:E111"/>
    <mergeCell ref="A113:B113"/>
    <mergeCell ref="C113:D113"/>
    <mergeCell ref="A3:F3"/>
    <mergeCell ref="E119:F119"/>
    <mergeCell ref="E121:F121"/>
    <mergeCell ref="E123:F123"/>
    <mergeCell ref="A121:B121"/>
    <mergeCell ref="A4:F4"/>
    <mergeCell ref="C119:D119"/>
    <mergeCell ref="C121:D121"/>
    <mergeCell ref="A123:B123"/>
    <mergeCell ref="C123:D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2020-06-05T06:40:35Z</cp:lastPrinted>
  <dcterms:created xsi:type="dcterms:W3CDTF">2020-02-07T11:02:32Z</dcterms:created>
  <dcterms:modified xsi:type="dcterms:W3CDTF">2022-01-25T04:48:43Z</dcterms:modified>
</cp:coreProperties>
</file>