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f1" sheetId="1" r:id="rId1"/>
    <sheet name="f2" sheetId="2" r:id="rId2"/>
    <sheet name="Движение капитала" sheetId="3" r:id="rId3"/>
    <sheet name="Движен денеж сред" sheetId="4" r:id="rId4"/>
  </sheets>
  <definedNames>
    <definedName name="_xlnm.Print_Area" localSheetId="0">'f1'!$A$1:$D$58</definedName>
    <definedName name="_xlnm.Print_Area" localSheetId="1">'f2'!$A$1:$D$85</definedName>
    <definedName name="_xlnm.Print_Area" localSheetId="3">'Движен денеж сред'!$A$1:$D$73</definedName>
    <definedName name="_xlnm.Print_Area" localSheetId="2">'Движение капитала'!$A$1:$H$29</definedName>
  </definedNames>
  <calcPr calcId="152511"/>
</workbook>
</file>

<file path=xl/calcChain.xml><?xml version="1.0" encoding="utf-8"?>
<calcChain xmlns="http://schemas.openxmlformats.org/spreadsheetml/2006/main">
  <c r="B41" i="4" l="1"/>
  <c r="N21" i="3"/>
  <c r="H21" i="3"/>
  <c r="G21" i="3"/>
  <c r="F21" i="3"/>
  <c r="E21" i="3"/>
  <c r="D21" i="3"/>
  <c r="C21" i="3"/>
  <c r="B21" i="3"/>
  <c r="G13" i="3"/>
  <c r="E13" i="3"/>
  <c r="D13" i="3"/>
  <c r="C13" i="3"/>
  <c r="B13" i="3"/>
  <c r="G50" i="1"/>
  <c r="F50" i="1"/>
  <c r="D50" i="1"/>
  <c r="B50" i="1"/>
  <c r="D49" i="1"/>
  <c r="B49" i="1"/>
  <c r="D74" i="2"/>
  <c r="B74" i="2"/>
  <c r="D73" i="2"/>
  <c r="B73" i="2"/>
  <c r="D72" i="2"/>
  <c r="B72" i="2"/>
  <c r="B37" i="2"/>
  <c r="D23" i="2" l="1"/>
  <c r="B23" i="2"/>
  <c r="D60" i="4" l="1"/>
  <c r="B39" i="2"/>
  <c r="F65" i="4"/>
  <c r="F63" i="4"/>
  <c r="B60" i="4"/>
  <c r="D41" i="4"/>
  <c r="L21" i="3" l="1"/>
  <c r="J21" i="3"/>
  <c r="E17" i="3"/>
  <c r="G17" i="3"/>
  <c r="C17" i="3"/>
  <c r="F20" i="3"/>
  <c r="H20" i="3" s="1"/>
  <c r="F19" i="3"/>
  <c r="H19" i="3" s="1"/>
  <c r="F16" i="3"/>
  <c r="H16" i="3" s="1"/>
  <c r="F15" i="3"/>
  <c r="H15" i="3" s="1"/>
  <c r="F14" i="3"/>
  <c r="H14" i="3" s="1"/>
  <c r="F12" i="3"/>
  <c r="H12" i="3" s="1"/>
  <c r="F11" i="3"/>
  <c r="F10" i="3"/>
  <c r="F9" i="3"/>
  <c r="H9" i="3" s="1"/>
  <c r="F8" i="3"/>
  <c r="F13" i="3" l="1"/>
  <c r="H8" i="3"/>
  <c r="K21" i="3"/>
  <c r="H11" i="3"/>
  <c r="H10" i="3"/>
  <c r="F18" i="3"/>
  <c r="F17" i="3"/>
  <c r="H17" i="3" s="1"/>
  <c r="M21" i="3"/>
  <c r="H13" i="3" l="1"/>
  <c r="B42" i="2" l="1"/>
  <c r="D32" i="2"/>
  <c r="B32" i="2"/>
  <c r="D47" i="1"/>
  <c r="B47" i="1"/>
  <c r="J15" i="3" l="1"/>
  <c r="B45" i="2"/>
  <c r="B19" i="4"/>
  <c r="B30" i="4" s="1"/>
  <c r="D19" i="4"/>
  <c r="D15" i="2"/>
  <c r="D19" i="2" s="1"/>
  <c r="B15" i="2"/>
  <c r="B19" i="2" s="1"/>
  <c r="D27" i="1"/>
  <c r="B39" i="1"/>
  <c r="D39" i="1"/>
  <c r="B27" i="1"/>
  <c r="D30" i="4" l="1"/>
  <c r="D32" i="4" s="1"/>
  <c r="D62" i="4" s="1"/>
  <c r="J17" i="3"/>
  <c r="F79" i="2"/>
  <c r="B32" i="4"/>
  <c r="B62" i="4" s="1"/>
  <c r="D34" i="2"/>
  <c r="D37" i="2" s="1"/>
  <c r="D39" i="2" s="1"/>
  <c r="D42" i="2" l="1"/>
  <c r="D45" i="2" s="1"/>
  <c r="D77" i="2" l="1"/>
</calcChain>
</file>

<file path=xl/sharedStrings.xml><?xml version="1.0" encoding="utf-8"?>
<sst xmlns="http://schemas.openxmlformats.org/spreadsheetml/2006/main" count="254" uniqueCount="157">
  <si>
    <t>АКЦИОНЕРНОЕ ОБЩЕСТВО  "БАНК ЦЕНТРКРЕДИТ"</t>
  </si>
  <si>
    <t>АКТИВЫ:</t>
  </si>
  <si>
    <t>Денежные средства и их эквиваленты</t>
  </si>
  <si>
    <t>Средства в банках</t>
  </si>
  <si>
    <t>Ссуды, предоставленные клиентам и банкам</t>
  </si>
  <si>
    <t>Прочие активы</t>
  </si>
  <si>
    <t>Основные средства и нематериальные активы</t>
  </si>
  <si>
    <t>ИТОГО АКТИВЫ</t>
  </si>
  <si>
    <t>ОБЯЗАТЕЛЬСТВА:</t>
  </si>
  <si>
    <t>Средства и ссуды банков и финансовых организаций</t>
  </si>
  <si>
    <t>Выпущенные долговые ценные бумаги</t>
  </si>
  <si>
    <t>Прочие обязательства</t>
  </si>
  <si>
    <t>Субординированные облигации</t>
  </si>
  <si>
    <t>Уставный капитал</t>
  </si>
  <si>
    <t>Нераспределенная прибыль</t>
  </si>
  <si>
    <t>Процентный доход</t>
  </si>
  <si>
    <t>Процентный расход</t>
  </si>
  <si>
    <t>ЧИСТЫЙ ПРОЦЕНТНЫЙ ДОХОД</t>
  </si>
  <si>
    <t>Чистая прибыль по операциям с иностранной валютой</t>
  </si>
  <si>
    <t>ЧИСТЫЕ НЕПРОЦЕНТНЫЕ ДОХОДЫ</t>
  </si>
  <si>
    <t>ОПЕРАЦИОННЫЕ ДОХОДЫ</t>
  </si>
  <si>
    <t>ОПЕРАЦИОННЫЕ РАСХОДЫ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</si>
  <si>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</si>
  <si>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</si>
  <si>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</si>
  <si>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</si>
  <si>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 xml:space="preserve">  АКЦИОНЕРНОЕ ОБЩЕСТВО "БАНК ЦЕНТРКРЕДИТ"</t>
  </si>
  <si>
    <t xml:space="preserve">Уставный капитал </t>
  </si>
  <si>
    <t>АКЦИОНЕРНОЕ ОБЩЕСТВО «БАНК ЦЕНТРКРЕДИТ»</t>
  </si>
  <si>
    <t>ДВИЖЕНИЕ ДЕНЕЖНЫХ СРЕДСТВ ОТ ОПЕРАЦИОННОЙ ДЕЯТЕЛЬНОСТИ:</t>
  </si>
  <si>
    <t>Операционные расходы уплаченные</t>
  </si>
  <si>
    <t xml:space="preserve">Средства в банках </t>
  </si>
  <si>
    <t xml:space="preserve">Прочие активы </t>
  </si>
  <si>
    <t xml:space="preserve">Прочие обязательства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</si>
  <si>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</si>
  <si>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</si>
  <si>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</si>
  <si>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ДВИЖЕНИЕ ДЕНЕЖНЫХ СРЕДСТВ ОТ ФИНАНСОВОЙ ДЕЯТЕЛЬНОСТИ:</t>
  </si>
  <si>
    <t>Влияние изменения курса иностранных валют по отношению к денежным средствам и их эквивалентам</t>
  </si>
  <si>
    <t>31 декабря</t>
  </si>
  <si>
    <t>Прочие доходы/расходы</t>
  </si>
  <si>
    <t>Чистая прибыль/убыток по операциям с финансовыми активами и обязательствами, отражаемыми по справедливой стоимости через прибыли или убытки</t>
  </si>
  <si>
    <t>Проценты полученные</t>
  </si>
  <si>
    <t>Проценты уплаченные</t>
  </si>
  <si>
    <t>Резерв от переоценки основных средств</t>
  </si>
  <si>
    <t>______________________</t>
  </si>
  <si>
    <t>Активы по текущему подоходному налогу</t>
  </si>
  <si>
    <t>Обязательства по отложенному подоходному налогу</t>
  </si>
  <si>
    <t xml:space="preserve"> </t>
  </si>
  <si>
    <t>Приобретение инвестиционных ценных бумаг</t>
  </si>
  <si>
    <t>Поступления от погашения и продажи инвестиционных ценных бумаг</t>
  </si>
  <si>
    <t>_________________</t>
  </si>
  <si>
    <t>Инвестиционные ценные бумаги</t>
  </si>
  <si>
    <t>Резерв изменений справедливой стоимости</t>
  </si>
  <si>
    <t xml:space="preserve"> Переоценки основных средств</t>
  </si>
  <si>
    <t>Итого собственный капитал</t>
  </si>
  <si>
    <t xml:space="preserve"> КОНСОЛИДИРОВАННЫЙ ОТЧЕТ О ПРИБЫЛЯХ И УБЫТКАХ  И ПРОЧЕМ СОВОКУПНОМ  ДОХОДЕ</t>
  </si>
  <si>
    <t>2022 года</t>
  </si>
  <si>
    <t>Остаток на 1 января 2022 года</t>
  </si>
  <si>
    <t>2023 года</t>
  </si>
  <si>
    <t>Р.В. Владимиров</t>
  </si>
  <si>
    <t>Остаток на 1 января 2023 года</t>
  </si>
  <si>
    <t>Процентный доход по займам</t>
  </si>
  <si>
    <t>Президент</t>
  </si>
  <si>
    <t>член Правления</t>
  </si>
  <si>
    <t>А.С. Овсянникова</t>
  </si>
  <si>
    <t>Вице-президент,</t>
  </si>
  <si>
    <t>Денежные средства и их эквиваленты, приобретенные вследствие объеденения бизнесов</t>
  </si>
  <si>
    <t>Приобретение дочерней компании</t>
  </si>
  <si>
    <t xml:space="preserve">ПО СОСТОЯНИЮ НА 30 СЕНТЯБРЯ 2023 ГОДА (НЕ АУДИРОВАНО) </t>
  </si>
  <si>
    <t>30 сентября</t>
  </si>
  <si>
    <t>За девять месяцев, закончившихся</t>
  </si>
  <si>
    <t>За девять  месяцев, закончившихся</t>
  </si>
  <si>
    <t xml:space="preserve">ЗА ДЕВЯТЬ  МЕСЯЦЕВ, ЗАКОНЧИВШИХСЯ 30 СЕНТЯБРЯ 2023 ГОДА (НЕ АУДИРОВАНО) </t>
  </si>
  <si>
    <t xml:space="preserve"> ЗА ДЕВЯТЬ  МЕСЯЦЕВ, ЗАКОНЧИВШИХСЯ 30 СЕНТЯБРЯ 2023 ГОДА (НЕ АУДИРОВАНО) </t>
  </si>
  <si>
    <t>Чистый комиссионный доход</t>
  </si>
  <si>
    <t>Чистая прибыль от продажи и погашения финансовых активов, оцениваемых по справедливой стоимости через прочий совокупный доход</t>
  </si>
  <si>
    <t>Резерв под ожидаемые кредитные убытки по прочим финансовым активам и средствам в банках</t>
  </si>
  <si>
    <t>Резерв по обязательствам кредитного характера</t>
  </si>
  <si>
    <t>Убыток от обесценения по прочим нефинансовым активам</t>
  </si>
  <si>
    <t>Прибыль за период</t>
  </si>
  <si>
    <t>Неконтролирующие доли участия</t>
  </si>
  <si>
    <t>Акционеров Банка</t>
  </si>
  <si>
    <t>30 сентября 2023 года</t>
  </si>
  <si>
    <t>Доходы, полученные по услугам и комиссии</t>
  </si>
  <si>
    <t xml:space="preserve">Расходы, уплаченные по услугам и комиссии 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</si>
  <si>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</si>
  <si>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Изменение операционных активов:</t>
  </si>
  <si>
    <t>Изменение операционных обязательств:</t>
  </si>
  <si>
    <t>Средства клиентов</t>
  </si>
  <si>
    <t>Подоходный налог уплаченный</t>
  </si>
  <si>
    <t>Поступление денежных средств от операционной деятельности до изменения операционных активов и обязательств</t>
  </si>
  <si>
    <t>Выкуп и погашение выпущенных долговых ценных бумаг</t>
  </si>
  <si>
    <t>Погашение обязательств по аренде</t>
  </si>
  <si>
    <t xml:space="preserve">Чистое использование потоков денежных средств в финансовой деятельности </t>
  </si>
  <si>
    <t>ДЕНЕЖНЫЕ СРЕДСТВА И ИХ ЭКВИВАЛЕНТЫ, на начало года</t>
  </si>
  <si>
    <t>ДЕНЕЖНЫЕ СРЕДСТВА И ИХ ЭКВИВАЛЕНТЫ, на конец года</t>
  </si>
  <si>
    <t>Доход от выгодного приобретения</t>
  </si>
  <si>
    <t>Чистый процентный доход до формирования резервов под ожидаемые кредитные убытки, по процентным активам</t>
  </si>
  <si>
    <t>Формирование резервов под ожидаемые кредитные убытки по ссудам, предоставленным клиентам и банкам</t>
  </si>
  <si>
    <t xml:space="preserve">Доходы по услугам и комиссии </t>
  </si>
  <si>
    <t>Расходы по услугам и комиссии</t>
  </si>
  <si>
    <t>Операционная прибыль до налогообложения</t>
  </si>
  <si>
    <t>-</t>
  </si>
  <si>
    <t>Расход по подоходному налогу</t>
  </si>
  <si>
    <t>Прибыль, приходящаяся на:</t>
  </si>
  <si>
    <t>ПРИБЫЛЬ ЗА ПЕРИОД</t>
  </si>
  <si>
    <t>ПРОЧИЙ СОВОКУПНЫЙ ДОХОД</t>
  </si>
  <si>
    <t>Чистая прибыль от переоценки инвестиционных ценных бумаг за период (за вычетом налогов)</t>
  </si>
  <si>
    <t>Реклассификации по инвестиционным ценным бумагам, реализованным в течение периода (за вычетом налогов – ноль тенге)</t>
  </si>
  <si>
    <t>Всего статей, которые реклассифицированы или могут быть впоследствии реклассифицированы в состав прибыли или убытка</t>
  </si>
  <si>
    <t>ОБЩИЙ СОВОКУПНЫЙ ДОХОД ЗА ПЕРИОД</t>
  </si>
  <si>
    <t>Статьи, которые реклассифицированы или могут быть впоследствии реклассифицированы в состав прибыли или убытка:</t>
  </si>
  <si>
    <t>ПРОЧИЙ СОВОКУПНЫЙ ДОХОД ЗА ВЫЧЕТОМ ПОДОХОДНОГО НАЛОГА</t>
  </si>
  <si>
    <t>Итого совокупный доход, приходящийся на:</t>
  </si>
  <si>
    <t>Находящиеся в собственности Группы</t>
  </si>
  <si>
    <t>Обремененные залогом по сделке «РЕПО»</t>
  </si>
  <si>
    <t>Валютные свопы</t>
  </si>
  <si>
    <t>Обремененные залогом по ссудам банков и по сделке «РЕПО»</t>
  </si>
  <si>
    <t xml:space="preserve">Ссуды, предоставленные корпоративным клиентам </t>
  </si>
  <si>
    <t>Ссуды, предоставленные розничным клиентам</t>
  </si>
  <si>
    <t>ОБЯЗАТЕЛЬСТВА И СОБСТВЕННЫЙ КАПИТАЛ</t>
  </si>
  <si>
    <t>Средства корпоративных клиентов</t>
  </si>
  <si>
    <t>Средства розничных клиентов</t>
  </si>
  <si>
    <t>ИТОГО ОБЯЗАТЕЛЬСТВА</t>
  </si>
  <si>
    <t>СОБСТВЕННЫЙ КАПИТАЛ:</t>
  </si>
  <si>
    <t>Собственный капитал, относящийся к акционерам материнского Банка:</t>
  </si>
  <si>
    <t>Резерв изменений справедливой стоимости ценных бумаг</t>
  </si>
  <si>
    <t>Итого собственного капитала, относящегося акционерам Банка</t>
  </si>
  <si>
    <t>Итого собственного капитала</t>
  </si>
  <si>
    <t>ИТОГО ОБЯЗАТЕЛЬСТВА И СОБСТВЕННОГО КАПИТАЛА</t>
  </si>
  <si>
    <t xml:space="preserve">КОНСОЛИДИРОВАННЫЙ ПРОМЕЖУТОЧНЫЙ СОКРАЩЕННЫЙ ОТЧЕТ ОБ ИЗМЕНЕНИЯХ В СОБСТВЕННОМ КАПИТАЛЕ </t>
  </si>
  <si>
    <t xml:space="preserve">КОНСОЛИДИРОВАННЫЙ ПРОМЕЖУТОЧНЫЙ СОКРАЩЕННЫЙ ОТЧЕТ О ПРИБЫЛЯХ И УБЫТКАХ </t>
  </si>
  <si>
    <t xml:space="preserve">КОНСОЛИДИРОВАННЫЙ ПРОМЕЖУТОЧНЫЙ СОКРАЩЕННЫЙ ОТЧЕТ О ФИНАНСОВОМ ПОЛОЖЕНИИ </t>
  </si>
  <si>
    <t xml:space="preserve">Итого собственного капитала, относящегося акционерам Банка
</t>
  </si>
  <si>
    <t>Неконтролирующие доля участия</t>
  </si>
  <si>
    <t>Прибыль за период (не аудировано)</t>
  </si>
  <si>
    <t>Чистое изменение справедливой стоимости (не аудировано)</t>
  </si>
  <si>
    <t>Общий совокупный доход за год (не аудировано)</t>
  </si>
  <si>
    <t>Перенос суммы от переоценки в результате амортизации и выбытий 
(не аудировано)</t>
  </si>
  <si>
    <t>Выкуп собственных акций (не аудировано)</t>
  </si>
  <si>
    <t>Остаток 30 сентября 2022 года (не аудировано)</t>
  </si>
  <si>
    <t>Перенос суммы от переоценки в результате амортизации и выбытий (не аудировано)</t>
  </si>
  <si>
    <t>Неконтролирующая доля участия при приобретении дочерней компании (не аудировано)</t>
  </si>
  <si>
    <t>Выпуск собственных акций (не аудировано)</t>
  </si>
  <si>
    <t xml:space="preserve">КОНСОЛИДИРОВАННЫЙ ПРОМЕЖУТОЧНЫЙ СОКРАЩЕННЫЙ ОТЧЕТ О ДВИЖЕНИИ ДЕНЕЖНЫХ СРЕДСТВ </t>
  </si>
  <si>
    <t>КОНСОЛИДИРОВАННЫЙ ПРОМЕЖУТОЧНЫЙ СОКРАЩЕННЫЙ ОТЧЕТ О ДВИЖЕНИИ ДЕНЕЖНЫХ СРЕДСТВ</t>
  </si>
  <si>
    <t xml:space="preserve">Проценты полученные по займам </t>
  </si>
  <si>
    <t>Чистые поступления/(выплаты) по операциям с производными инструментами</t>
  </si>
  <si>
    <t>Поступления/(выплаты) по прочим доходам/(расходам)</t>
  </si>
  <si>
    <t>(Использование)/поступление денежных средств (в)/от операционной деятельности до налогообложения</t>
  </si>
  <si>
    <t>Чистое (использование)/поступление потоков денежных средств (в)/от операционной деятельности</t>
  </si>
  <si>
    <t>Чистое поступление/(использование) потоков денежных средств от/(в) инвестиционной деятельности</t>
  </si>
  <si>
    <t>Поступления от выпуска собственных акций, нетто</t>
  </si>
  <si>
    <t>ЧИСТОЕ (УМЕНЬШЕНИЕ)/УВЕЛИЧЕНИЕ ДЕНЕЖНЫХ СРЕДСТВ И ИХ ЭКВИВАЛЕНТОВ</t>
  </si>
  <si>
    <t>А.Т. Нургалиева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</si>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</sst>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\ _₸_-;\-* #,##0\ _₸_-;_-* &quot;-&quot;\ _₸_-;_-@_-"/>
    <numFmt numFmtId="43" formatCode="_-* #,##0.00\ _₸_-;\-* #,##0.00\ _₸_-;_-* &quot;-&quot;??\ _₸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0\);_(* &quot;-&quot;??_);_(@_)"/>
    <numFmt numFmtId="168" formatCode="General_)"/>
    <numFmt numFmtId="169" formatCode="0.000"/>
    <numFmt numFmtId="170" formatCode="#,##0.0_);\(#,##0.0\)"/>
    <numFmt numFmtId="171" formatCode="#,##0.000_);\(#,##0.000\)"/>
    <numFmt numFmtId="172" formatCode="&quot;$&quot;#,\);\(&quot;$&quot;#,##0\)"/>
    <numFmt numFmtId="173" formatCode="_-* #,##0\ _F_-;\-* #,##0\ _F_-;_-* &quot;-&quot;\ _F_-;_-@_-"/>
    <numFmt numFmtId="174" formatCode="_ * #,##0.00_ ;_ * \-#,##0.00_ ;_ * &quot;-&quot;??_ ;_ @_ "/>
    <numFmt numFmtId="175" formatCode="_-* #,##0.00[$€-1]_-;\-* #,##0.00[$€-1]_-;_-* &quot;-&quot;??[$€-1]_-"/>
    <numFmt numFmtId="176" formatCode="&quot;$&quot;#,##0\ ;\-&quot;$&quot;#,##0"/>
    <numFmt numFmtId="177" formatCode="&quot;$&quot;#,##0.00\ ;\(&quot;$&quot;#,##0.00\)"/>
    <numFmt numFmtId="178" formatCode="0.00_)"/>
    <numFmt numFmtId="179" formatCode="0%_);\(0%\)"/>
    <numFmt numFmtId="180" formatCode="\60\4\7\:"/>
    <numFmt numFmtId="181" formatCode="&quot;$&quot;#,\);\(&quot;$&quot;#,\)"/>
    <numFmt numFmtId="182" formatCode="&quot;$&quot;#,;\(&quot;$&quot;#,\)"/>
    <numFmt numFmtId="183" formatCode="_(&quot;$&quot;* #,##0.00_);_(&quot;$&quot;* \(#,##0.00\);_(&quot;$&quot;* &quot;-&quot;??_);_(@_)"/>
    <numFmt numFmtId="184" formatCode="_-* #,##0\ _р_._-;\-* #,##0\ _р_._-;_-* &quot;-&quot;\ _р_._-;_-@_-"/>
    <numFmt numFmtId="185" formatCode="_-* #,##0.00\ _р_._-;\-* #,##0.00\ _р_._-;_-* &quot;-&quot;??\ _р_._-;_-@_-"/>
    <numFmt numFmtId="186" formatCode="dd/mm/yy;@"/>
    <numFmt numFmtId="187" formatCode="_(* #,##0.00_);_(* \(#,##0.00\);_(* &quot;-&quot;??_);_(@_)"/>
    <numFmt numFmtId="188" formatCode="[$€-2]\ ###,000_);[Red]\([$€-2]\ ###,000\)"/>
    <numFmt numFmtId="189" formatCode="#,##0;\(#,##0\)\ "/>
    <numFmt numFmtId="190" formatCode="#,##0.0"/>
    <numFmt numFmtId="191" formatCode="#,##0;\(#,##0\);\-"/>
    <numFmt numFmtId="192" formatCode="_-* #,##0.00\ _₽_-;\-* #,##0.00\ _₽_-;_-* &quot;-&quot;??\ _₽_-;_-@_-"/>
    <numFmt numFmtId="193" formatCode="&quot;$&quot;#,##0.00_);\(&quot;$&quot;#,##0.00\)"/>
    <numFmt numFmtId="194" formatCode="_-* #,##0_-;\-* #,##0_-;_-* &quot;-&quot;_-;_-@_-"/>
    <numFmt numFmtId="195" formatCode="_-&quot;£&quot;* #,##0.00_-;\-&quot;£&quot;* #,##0.00_-;_-&quot;£&quot;* &quot;-&quot;??_-;_-@_-"/>
    <numFmt numFmtId="196" formatCode="_-* #,##0.00_-;\-* #,##0.00_-;_-* &quot;-&quot;??_-;_-@_-"/>
    <numFmt numFmtId="197" formatCode="[$-409]d\-mmm;@"/>
    <numFmt numFmtId="198" formatCode="#,##0.0%_);\(#,##0.0%\);\-_);@"/>
    <numFmt numFmtId="199" formatCode="_-* #,##0_р_._-;\-* #,##0_р_._-;_-* \-_р_._-;_-@_-"/>
    <numFmt numFmtId="200" formatCode="yyyy"/>
    <numFmt numFmtId="201" formatCode="mmm\ yyyy"/>
    <numFmt numFmtId="202" formatCode="[$-409]mmmm\ d\,\ yyyy;@"/>
    <numFmt numFmtId="203" formatCode="_-* #,##0.00_₽_-;\-* #,##0.00_₽_-;_-* &quot;-&quot;??_₽_-;_-@_-"/>
  </numFmts>
  <fonts count="1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name val="Times New Roman Cyr"/>
      <charset val="204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Bliss Pro Regula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Cambria"/>
      <family val="2"/>
      <charset val="204"/>
    </font>
    <font>
      <sz val="10"/>
      <color indexed="0"/>
      <name val="Helv"/>
    </font>
    <font>
      <sz val="11"/>
      <color theme="1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Calibri"/>
      <family val="3"/>
      <charset val="129"/>
      <scheme val="minor"/>
    </font>
    <font>
      <u/>
      <sz val="8"/>
      <color theme="10"/>
      <name val="Arial"/>
      <family val="2"/>
    </font>
    <font>
      <sz val="12"/>
      <name val="바탕체"/>
      <family val="1"/>
      <charset val="129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6"/>
      <name val="Arial"/>
      <family val="2"/>
      <charset val="204"/>
    </font>
    <font>
      <sz val="11"/>
      <color theme="1"/>
      <name val="Calibri Light"/>
      <family val="2"/>
    </font>
    <font>
      <u/>
      <sz val="10"/>
      <color indexed="12"/>
      <name val="Arial Cyr"/>
      <charset val="204"/>
    </font>
    <font>
      <sz val="9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Univers 45 Light"/>
    </font>
    <font>
      <sz val="10"/>
      <color theme="1"/>
      <name val="Tahoma"/>
      <family val="2"/>
    </font>
    <font>
      <sz val="10"/>
      <color indexed="0"/>
      <name val="Helv"/>
      <charset val="204"/>
    </font>
    <font>
      <sz val="8"/>
      <name val="Verdana"/>
      <family val="2"/>
      <charset val="204"/>
    </font>
    <font>
      <u/>
      <sz val="7.5"/>
      <color indexed="12"/>
      <name val="Arial Cyr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name val="돋움"/>
      <family val="3"/>
      <charset val="129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1"/>
      <color theme="0"/>
      <name val="Bliss Pro Light"/>
      <family val="3"/>
    </font>
    <font>
      <sz val="11"/>
      <color theme="1"/>
      <name val="Bliss Pro Light"/>
      <family val="2"/>
    </font>
    <font>
      <b/>
      <sz val="12"/>
      <color theme="0"/>
      <name val="Bliss Pro Medium"/>
      <family val="3"/>
    </font>
    <font>
      <b/>
      <sz val="11"/>
      <color theme="0"/>
      <name val="Bliss Pro Light"/>
      <family val="2"/>
    </font>
    <font>
      <sz val="10"/>
      <name val="MS Sans Serif"/>
      <family val="2"/>
    </font>
    <font>
      <sz val="9"/>
      <color theme="1"/>
      <name val="Segoe UI"/>
      <family val="2"/>
      <charset val="1"/>
    </font>
    <font>
      <sz val="10"/>
      <name val="Times New Roman Cyr"/>
      <charset val="204"/>
    </font>
    <font>
      <sz val="14"/>
      <color indexed="57"/>
      <name val="Arial"/>
      <family val="2"/>
    </font>
    <font>
      <sz val="11"/>
      <color rgb="FF9C0006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gradientFill degree="90">
        <stop position="0">
          <color rgb="FF878C9B"/>
        </stop>
        <stop position="1">
          <color rgb="FF878C9B"/>
        </stop>
      </gradientFill>
    </fill>
    <fill>
      <patternFill patternType="solid">
        <fgColor rgb="FF1E50AA"/>
        <bgColor indexed="64"/>
      </patternFill>
    </fill>
    <fill>
      <gradientFill degree="90">
        <stop position="0">
          <color rgb="FF00B58C"/>
        </stop>
        <stop position="1">
          <color rgb="FF00B58C"/>
        </stop>
      </gradient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0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6" fontId="5" fillId="0" borderId="0">
      <alignment horizontal="right" vertical="center"/>
    </xf>
    <xf numFmtId="167" fontId="6" fillId="0" borderId="0" applyFill="0" applyBorder="0" applyAlignment="0"/>
    <xf numFmtId="168" fontId="6" fillId="0" borderId="0" applyFill="0" applyBorder="0" applyAlignment="0"/>
    <xf numFmtId="169" fontId="6" fillId="0" borderId="0" applyFill="0" applyBorder="0" applyAlignment="0"/>
    <xf numFmtId="170" fontId="7" fillId="0" borderId="0" applyFill="0" applyBorder="0" applyAlignment="0"/>
    <xf numFmtId="171" fontId="7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8" fillId="0" borderId="1">
      <alignment horizontal="center"/>
    </xf>
    <xf numFmtId="167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5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6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178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5" borderId="0"/>
    <xf numFmtId="179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8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72" fontId="7" fillId="0" borderId="0" applyFill="0" applyBorder="0" applyAlignment="0"/>
    <xf numFmtId="168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81" fontId="7" fillId="0" borderId="0" applyFill="0" applyBorder="0" applyAlignment="0"/>
    <xf numFmtId="182" fontId="7" fillId="0" borderId="0" applyFill="0" applyBorder="0" applyAlignment="0"/>
    <xf numFmtId="0" fontId="19" fillId="0" borderId="0" applyFill="0" applyBorder="0" applyProtection="0">
      <alignment horizontal="left" vertical="top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5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86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3" fillId="0" borderId="0"/>
    <xf numFmtId="41" fontId="1" fillId="0" borderId="0" applyFont="0" applyFill="0" applyBorder="0" applyAlignment="0" applyProtection="0"/>
    <xf numFmtId="0" fontId="44" fillId="0" borderId="0"/>
    <xf numFmtId="0" fontId="1" fillId="0" borderId="0"/>
    <xf numFmtId="0" fontId="45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43" fontId="44" fillId="0" borderId="0" applyFont="0" applyFill="0" applyBorder="0" applyAlignment="0" applyProtection="0"/>
    <xf numFmtId="0" fontId="42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4" fillId="0" borderId="0"/>
    <xf numFmtId="196" fontId="44" fillId="0" borderId="0" applyFont="0" applyFill="0" applyBorder="0" applyAlignment="0" applyProtection="0"/>
    <xf numFmtId="0" fontId="13" fillId="0" borderId="0"/>
    <xf numFmtId="0" fontId="13" fillId="0" borderId="0"/>
    <xf numFmtId="0" fontId="43" fillId="0" borderId="0"/>
    <xf numFmtId="0" fontId="43" fillId="0" borderId="0"/>
    <xf numFmtId="0" fontId="40" fillId="0" borderId="0"/>
    <xf numFmtId="165" fontId="35" fillId="0" borderId="0" applyFont="0" applyFill="0" applyBorder="0" applyAlignment="0" applyProtection="0"/>
    <xf numFmtId="0" fontId="1" fillId="0" borderId="0"/>
    <xf numFmtId="195" fontId="40" fillId="0" borderId="0" applyFont="0" applyFill="0" applyBorder="0" applyAlignment="0" applyProtection="0"/>
    <xf numFmtId="0" fontId="35" fillId="0" borderId="0"/>
    <xf numFmtId="0" fontId="13" fillId="0" borderId="0"/>
    <xf numFmtId="0" fontId="24" fillId="0" borderId="0"/>
    <xf numFmtId="0" fontId="9" fillId="0" borderId="0"/>
    <xf numFmtId="0" fontId="35" fillId="0" borderId="0"/>
    <xf numFmtId="0" fontId="40" fillId="0" borderId="0"/>
    <xf numFmtId="0" fontId="49" fillId="0" borderId="0"/>
    <xf numFmtId="9" fontId="35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3" fillId="0" borderId="0"/>
    <xf numFmtId="0" fontId="40" fillId="0" borderId="0"/>
    <xf numFmtId="9" fontId="44" fillId="0" borderId="0" applyFont="0" applyFill="0" applyBorder="0" applyAlignment="0" applyProtection="0"/>
    <xf numFmtId="0" fontId="51" fillId="0" borderId="0"/>
    <xf numFmtId="9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44" fillId="0" borderId="0"/>
    <xf numFmtId="0" fontId="40" fillId="0" borderId="0"/>
    <xf numFmtId="0" fontId="1" fillId="0" borderId="0"/>
    <xf numFmtId="0" fontId="40" fillId="0" borderId="0"/>
    <xf numFmtId="0" fontId="4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40" fillId="0" borderId="0"/>
    <xf numFmtId="196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2" fillId="0" borderId="0">
      <alignment horizontal="right" vertical="top"/>
    </xf>
    <xf numFmtId="0" fontId="40" fillId="0" borderId="0"/>
    <xf numFmtId="0" fontId="40" fillId="0" borderId="0"/>
    <xf numFmtId="196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0">
      <alignment horizontal="right" vertical="top"/>
    </xf>
    <xf numFmtId="0" fontId="54" fillId="0" borderId="0"/>
    <xf numFmtId="0" fontId="40" fillId="0" borderId="0"/>
    <xf numFmtId="0" fontId="35" fillId="0" borderId="0"/>
    <xf numFmtId="0" fontId="17" fillId="0" borderId="0"/>
    <xf numFmtId="0" fontId="4" fillId="0" borderId="0"/>
    <xf numFmtId="0" fontId="35" fillId="0" borderId="0"/>
    <xf numFmtId="0" fontId="1" fillId="0" borderId="0"/>
    <xf numFmtId="0" fontId="55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196" fontId="1" fillId="0" borderId="0" applyFont="0" applyFill="0" applyBorder="0" applyAlignment="0" applyProtection="0"/>
    <xf numFmtId="0" fontId="40" fillId="0" borderId="0"/>
    <xf numFmtId="0" fontId="35" fillId="0" borderId="0"/>
    <xf numFmtId="0" fontId="46" fillId="0" borderId="0"/>
    <xf numFmtId="0" fontId="56" fillId="0" borderId="0">
      <alignment vertical="center"/>
    </xf>
    <xf numFmtId="0" fontId="57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>
      <protection locked="0"/>
    </xf>
    <xf numFmtId="0" fontId="42" fillId="0" borderId="0"/>
    <xf numFmtId="0" fontId="52" fillId="0" borderId="0">
      <alignment horizontal="right" vertical="top"/>
    </xf>
    <xf numFmtId="0" fontId="52" fillId="0" borderId="0">
      <alignment horizontal="left" vertical="top"/>
    </xf>
    <xf numFmtId="0" fontId="1" fillId="0" borderId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1" fillId="0" borderId="0"/>
    <xf numFmtId="9" fontId="42" fillId="0" borderId="0" applyFont="0" applyFill="0" applyBorder="0" applyAlignment="0" applyProtection="0"/>
    <xf numFmtId="0" fontId="40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61" fillId="0" borderId="0">
      <alignment vertical="center"/>
    </xf>
    <xf numFmtId="0" fontId="40" fillId="0" borderId="0"/>
    <xf numFmtId="0" fontId="40" fillId="0" borderId="0"/>
    <xf numFmtId="0" fontId="44" fillId="0" borderId="0"/>
    <xf numFmtId="0" fontId="62" fillId="0" borderId="0"/>
    <xf numFmtId="0" fontId="45" fillId="0" borderId="0"/>
    <xf numFmtId="0" fontId="42" fillId="0" borderId="0"/>
    <xf numFmtId="0" fontId="35" fillId="0" borderId="0"/>
    <xf numFmtId="0" fontId="46" fillId="0" borderId="0"/>
    <xf numFmtId="9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63" fillId="0" borderId="0">
      <alignment horizontal="center" vertical="top"/>
    </xf>
    <xf numFmtId="0" fontId="52" fillId="0" borderId="0">
      <alignment horizontal="left" vertical="top"/>
    </xf>
    <xf numFmtId="0" fontId="52" fillId="0" borderId="0">
      <alignment horizontal="center" vertical="top"/>
    </xf>
    <xf numFmtId="0" fontId="53" fillId="0" borderId="0">
      <alignment horizontal="center" vertical="top"/>
    </xf>
    <xf numFmtId="0" fontId="52" fillId="0" borderId="0">
      <alignment horizontal="right" vertical="top"/>
    </xf>
    <xf numFmtId="196" fontId="42" fillId="0" borderId="0" applyFont="0" applyFill="0" applyBorder="0" applyAlignment="0" applyProtection="0"/>
    <xf numFmtId="0" fontId="35" fillId="0" borderId="0"/>
    <xf numFmtId="0" fontId="1" fillId="0" borderId="0"/>
    <xf numFmtId="0" fontId="40" fillId="0" borderId="0"/>
    <xf numFmtId="0" fontId="40" fillId="0" borderId="0"/>
    <xf numFmtId="196" fontId="40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1" fillId="0" borderId="0"/>
    <xf numFmtId="0" fontId="64" fillId="0" borderId="0"/>
    <xf numFmtId="0" fontId="1" fillId="0" borderId="0"/>
    <xf numFmtId="0" fontId="65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51" fillId="0" borderId="0"/>
    <xf numFmtId="197" fontId="35" fillId="0" borderId="0"/>
    <xf numFmtId="0" fontId="53" fillId="0" borderId="0">
      <alignment horizontal="left" vertical="top"/>
    </xf>
    <xf numFmtId="0" fontId="4" fillId="0" borderId="0"/>
    <xf numFmtId="0" fontId="1" fillId="0" borderId="0"/>
    <xf numFmtId="0" fontId="35" fillId="0" borderId="0"/>
    <xf numFmtId="0" fontId="45" fillId="0" borderId="0"/>
    <xf numFmtId="0" fontId="45" fillId="0" borderId="0"/>
    <xf numFmtId="0" fontId="1" fillId="0" borderId="0"/>
    <xf numFmtId="0" fontId="64" fillId="0" borderId="0"/>
    <xf numFmtId="0" fontId="43" fillId="0" borderId="0"/>
    <xf numFmtId="0" fontId="6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50" fillId="0" borderId="0" applyNumberFormat="0" applyFill="0" applyBorder="0" applyAlignment="0" applyProtection="0"/>
    <xf numFmtId="0" fontId="44" fillId="0" borderId="0"/>
    <xf numFmtId="0" fontId="2" fillId="0" borderId="0"/>
    <xf numFmtId="165" fontId="2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  <xf numFmtId="196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68" fillId="0" borderId="0"/>
    <xf numFmtId="0" fontId="35" fillId="0" borderId="0"/>
    <xf numFmtId="0" fontId="69" fillId="0" borderId="0" applyNumberForma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40" fillId="0" borderId="0"/>
    <xf numFmtId="0" fontId="13" fillId="0" borderId="0"/>
    <xf numFmtId="0" fontId="43" fillId="0" borderId="0"/>
    <xf numFmtId="0" fontId="2" fillId="0" borderId="0"/>
    <xf numFmtId="0" fontId="35" fillId="0" borderId="0"/>
    <xf numFmtId="193" fontId="40" fillId="0" borderId="0"/>
    <xf numFmtId="193" fontId="40" fillId="0" borderId="0"/>
    <xf numFmtId="0" fontId="35" fillId="0" borderId="0"/>
    <xf numFmtId="0" fontId="40" fillId="0" borderId="0"/>
    <xf numFmtId="0" fontId="35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4" fillId="0" borderId="0"/>
    <xf numFmtId="0" fontId="70" fillId="14" borderId="0" applyNumberFormat="0" applyBorder="0" applyAlignment="0" applyProtection="0"/>
    <xf numFmtId="0" fontId="70" fillId="18" borderId="0" applyNumberFormat="0" applyBorder="0" applyAlignment="0" applyProtection="0"/>
    <xf numFmtId="0" fontId="70" fillId="22" borderId="0" applyNumberFormat="0" applyBorder="0" applyAlignment="0" applyProtection="0"/>
    <xf numFmtId="0" fontId="70" fillId="26" borderId="0" applyNumberFormat="0" applyBorder="0" applyAlignment="0" applyProtection="0"/>
    <xf numFmtId="0" fontId="70" fillId="30" borderId="0" applyNumberFormat="0" applyBorder="0" applyAlignment="0" applyProtection="0"/>
    <xf numFmtId="0" fontId="70" fillId="34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8" fillId="12" borderId="17" applyNumberFormat="0" applyAlignment="0" applyProtection="0"/>
    <xf numFmtId="0" fontId="79" fillId="0" borderId="0" applyNumberFormat="0" applyFill="0" applyBorder="0" applyAlignment="0" applyProtection="0"/>
    <xf numFmtId="0" fontId="80" fillId="9" borderId="0" applyNumberFormat="0" applyBorder="0" applyAlignment="0" applyProtection="0"/>
    <xf numFmtId="0" fontId="35" fillId="0" borderId="0"/>
    <xf numFmtId="0" fontId="81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3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7" borderId="0" applyNumberFormat="0" applyBorder="0" applyAlignment="0" applyProtection="0"/>
    <xf numFmtId="43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0" fillId="0" borderId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13" fillId="0" borderId="0"/>
    <xf numFmtId="0" fontId="3" fillId="0" borderId="0"/>
    <xf numFmtId="0" fontId="35" fillId="0" borderId="0"/>
    <xf numFmtId="165" fontId="3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196" fontId="40" fillId="0" borderId="0" applyFont="0" applyFill="0" applyBorder="0" applyAlignment="0" applyProtection="0"/>
    <xf numFmtId="0" fontId="65" fillId="0" borderId="0"/>
    <xf numFmtId="0" fontId="87" fillId="0" borderId="0"/>
    <xf numFmtId="9" fontId="49" fillId="0" borderId="0" applyFont="0" applyFill="0" applyBorder="0" applyAlignment="0" applyProtection="0"/>
    <xf numFmtId="0" fontId="49" fillId="0" borderId="0"/>
    <xf numFmtId="0" fontId="88" fillId="0" borderId="0"/>
    <xf numFmtId="0" fontId="89" fillId="0" borderId="0"/>
    <xf numFmtId="9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2" fillId="0" borderId="0"/>
    <xf numFmtId="0" fontId="65" fillId="0" borderId="0"/>
    <xf numFmtId="0" fontId="87" fillId="0" borderId="0"/>
    <xf numFmtId="0" fontId="35" fillId="0" borderId="0"/>
    <xf numFmtId="165" fontId="35" fillId="0" borderId="0" applyFont="0" applyFill="0" applyBorder="0" applyAlignment="0" applyProtection="0"/>
    <xf numFmtId="0" fontId="35" fillId="0" borderId="0"/>
    <xf numFmtId="0" fontId="87" fillId="0" borderId="0"/>
    <xf numFmtId="0" fontId="40" fillId="0" borderId="0"/>
    <xf numFmtId="9" fontId="87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68" fillId="0" borderId="0"/>
    <xf numFmtId="0" fontId="3" fillId="0" borderId="0"/>
    <xf numFmtId="0" fontId="1" fillId="0" borderId="0"/>
    <xf numFmtId="0" fontId="42" fillId="0" borderId="0"/>
    <xf numFmtId="198" fontId="48" fillId="0" borderId="0" applyFill="0" applyBorder="0" applyAlignment="0" applyProtection="0"/>
    <xf numFmtId="0" fontId="49" fillId="0" borderId="0"/>
    <xf numFmtId="0" fontId="35" fillId="0" borderId="0"/>
    <xf numFmtId="0" fontId="3" fillId="0" borderId="0"/>
    <xf numFmtId="0" fontId="87" fillId="0" borderId="0"/>
    <xf numFmtId="0" fontId="3" fillId="0" borderId="0"/>
    <xf numFmtId="0" fontId="65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vertical="center"/>
    </xf>
    <xf numFmtId="0" fontId="13" fillId="0" borderId="0"/>
    <xf numFmtId="0" fontId="42" fillId="0" borderId="0"/>
    <xf numFmtId="43" fontId="35" fillId="0" borderId="0" applyFont="0" applyFill="0" applyBorder="0" applyAlignment="0" applyProtection="0"/>
    <xf numFmtId="0" fontId="44" fillId="0" borderId="0"/>
    <xf numFmtId="0" fontId="40" fillId="0" borderId="0"/>
    <xf numFmtId="0" fontId="64" fillId="0" borderId="0"/>
    <xf numFmtId="0" fontId="35" fillId="0" borderId="0"/>
    <xf numFmtId="9" fontId="40" fillId="0" borderId="0" applyFont="0" applyFill="0" applyBorder="0" applyAlignment="0" applyProtection="0"/>
    <xf numFmtId="0" fontId="87" fillId="0" borderId="0"/>
    <xf numFmtId="196" fontId="40" fillId="0" borderId="0" applyFont="0" applyFill="0" applyBorder="0" applyAlignment="0" applyProtection="0"/>
    <xf numFmtId="0" fontId="40" fillId="0" borderId="0"/>
    <xf numFmtId="196" fontId="23" fillId="0" borderId="0" applyFont="0" applyFill="0" applyBorder="0" applyAlignment="0" applyProtection="0"/>
    <xf numFmtId="0" fontId="2" fillId="0" borderId="0"/>
    <xf numFmtId="0" fontId="65" fillId="0" borderId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90" fillId="0" borderId="0"/>
    <xf numFmtId="43" fontId="9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17" fillId="0" borderId="0"/>
    <xf numFmtId="0" fontId="35" fillId="0" borderId="0"/>
    <xf numFmtId="0" fontId="91" fillId="0" borderId="0"/>
    <xf numFmtId="0" fontId="35" fillId="0" borderId="0"/>
    <xf numFmtId="9" fontId="49" fillId="0" borderId="0" applyFont="0" applyFill="0" applyBorder="0" applyAlignment="0" applyProtection="0"/>
    <xf numFmtId="0" fontId="65" fillId="0" borderId="0"/>
    <xf numFmtId="0" fontId="65" fillId="0" borderId="0"/>
    <xf numFmtId="0" fontId="40" fillId="0" borderId="0"/>
    <xf numFmtId="196" fontId="40" fillId="0" borderId="0" applyFont="0" applyFill="0" applyBorder="0" applyAlignment="0" applyProtection="0"/>
    <xf numFmtId="0" fontId="40" fillId="0" borderId="0"/>
    <xf numFmtId="196" fontId="49" fillId="0" borderId="0" applyFont="0" applyFill="0" applyBorder="0" applyAlignment="0" applyProtection="0"/>
    <xf numFmtId="0" fontId="41" fillId="0" borderId="0"/>
    <xf numFmtId="0" fontId="1" fillId="0" borderId="0"/>
    <xf numFmtId="196" fontId="49" fillId="0" borderId="0" applyFont="0" applyFill="0" applyBorder="0" applyAlignment="0" applyProtection="0"/>
    <xf numFmtId="0" fontId="87" fillId="0" borderId="0"/>
    <xf numFmtId="196" fontId="40" fillId="0" borderId="0" applyFont="0" applyFill="0" applyBorder="0" applyAlignment="0" applyProtection="0"/>
    <xf numFmtId="0" fontId="65" fillId="0" borderId="0"/>
    <xf numFmtId="0" fontId="88" fillId="0" borderId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5" fillId="0" borderId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93" fillId="0" borderId="0" applyNumberFormat="0" applyFill="0" applyBorder="0" applyAlignment="0" applyProtection="0">
      <alignment vertical="top"/>
      <protection locked="0"/>
    </xf>
    <xf numFmtId="38" fontId="94" fillId="0" borderId="0"/>
    <xf numFmtId="38" fontId="95" fillId="0" borderId="0"/>
    <xf numFmtId="38" fontId="96" fillId="0" borderId="0"/>
    <xf numFmtId="38" fontId="97" fillId="0" borderId="0"/>
    <xf numFmtId="0" fontId="98" fillId="0" borderId="0"/>
    <xf numFmtId="0" fontId="98" fillId="0" borderId="0"/>
    <xf numFmtId="0" fontId="40" fillId="0" borderId="0"/>
    <xf numFmtId="0" fontId="2" fillId="0" borderId="0"/>
    <xf numFmtId="0" fontId="35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9" fillId="0" borderId="0">
      <alignment vertical="center"/>
    </xf>
    <xf numFmtId="0" fontId="3" fillId="0" borderId="0"/>
    <xf numFmtId="17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2" fillId="0" borderId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99" fontId="24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0" fontId="25" fillId="0" borderId="0"/>
    <xf numFmtId="9" fontId="10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65" fillId="0" borderId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2" fillId="0" borderId="0"/>
    <xf numFmtId="0" fontId="88" fillId="0" borderId="0"/>
    <xf numFmtId="0" fontId="64" fillId="0" borderId="0"/>
    <xf numFmtId="0" fontId="87" fillId="0" borderId="0"/>
    <xf numFmtId="0" fontId="3" fillId="0" borderId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65" fillId="0" borderId="0"/>
    <xf numFmtId="0" fontId="90" fillId="0" borderId="0"/>
    <xf numFmtId="43" fontId="9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7" fillId="0" borderId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13" fillId="0" borderId="0"/>
    <xf numFmtId="0" fontId="1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13" fillId="0" borderId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" fillId="0" borderId="0"/>
    <xf numFmtId="0" fontId="64" fillId="0" borderId="0"/>
    <xf numFmtId="0" fontId="1" fillId="0" borderId="0"/>
    <xf numFmtId="0" fontId="35" fillId="0" borderId="0"/>
    <xf numFmtId="0" fontId="101" fillId="0" borderId="0" applyNumberFormat="0" applyFill="0" applyBorder="0" applyAlignment="0" applyProtection="0"/>
    <xf numFmtId="0" fontId="1" fillId="0" borderId="0"/>
    <xf numFmtId="164" fontId="35" fillId="0" borderId="0" applyFont="0" applyFill="0" applyBorder="0" applyAlignment="0" applyProtection="0"/>
    <xf numFmtId="0" fontId="35" fillId="0" borderId="0"/>
    <xf numFmtId="0" fontId="44" fillId="0" borderId="0"/>
    <xf numFmtId="196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75" fontId="102" fillId="0" borderId="0"/>
    <xf numFmtId="0" fontId="88" fillId="0" borderId="0"/>
    <xf numFmtId="0" fontId="24" fillId="0" borderId="0"/>
    <xf numFmtId="192" fontId="35" fillId="0" borderId="0" applyFont="0" applyFill="0" applyBorder="0" applyAlignment="0" applyProtection="0"/>
    <xf numFmtId="0" fontId="35" fillId="0" borderId="0"/>
    <xf numFmtId="165" fontId="3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192" fontId="3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1" fillId="8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35" fillId="13" borderId="18" applyNumberFormat="0" applyFont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0" fontId="2" fillId="0" borderId="0"/>
    <xf numFmtId="0" fontId="35" fillId="0" borderId="0"/>
    <xf numFmtId="0" fontId="3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43" fontId="40" fillId="0" borderId="0" applyFont="0" applyFill="0" applyBorder="0" applyAlignment="0" applyProtection="0"/>
    <xf numFmtId="0" fontId="90" fillId="0" borderId="0"/>
    <xf numFmtId="165" fontId="2" fillId="0" borderId="0" applyFont="0" applyFill="0" applyBorder="0" applyAlignment="0" applyProtection="0"/>
    <xf numFmtId="0" fontId="35" fillId="0" borderId="0"/>
    <xf numFmtId="0" fontId="2" fillId="0" borderId="0"/>
    <xf numFmtId="165" fontId="2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3" fillId="0" borderId="0"/>
    <xf numFmtId="0" fontId="103" fillId="0" borderId="0"/>
    <xf numFmtId="0" fontId="99" fillId="0" borderId="0">
      <alignment vertical="center"/>
    </xf>
    <xf numFmtId="9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5" fillId="36" borderId="0" applyNumberFormat="0" applyBorder="0" applyAlignment="0" applyProtection="0"/>
    <xf numFmtId="0" fontId="111" fillId="0" borderId="0"/>
    <xf numFmtId="0" fontId="35" fillId="0" borderId="0"/>
    <xf numFmtId="196" fontId="4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35" fillId="0" borderId="0"/>
    <xf numFmtId="0" fontId="104" fillId="38" borderId="21"/>
    <xf numFmtId="196" fontId="40" fillId="0" borderId="0" applyFont="0" applyFill="0" applyBorder="0" applyAlignment="0" applyProtection="0"/>
    <xf numFmtId="0" fontId="23" fillId="0" borderId="0"/>
    <xf numFmtId="0" fontId="44" fillId="0" borderId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1" fontId="105" fillId="39" borderId="0" applyProtection="0">
      <alignment horizontal="center" vertical="center"/>
    </xf>
    <xf numFmtId="202" fontId="40" fillId="0" borderId="0"/>
    <xf numFmtId="0" fontId="106" fillId="0" borderId="0"/>
    <xf numFmtId="9" fontId="106" fillId="0" borderId="0" applyFont="0" applyFill="0" applyBorder="0" applyAlignment="0" applyProtection="0"/>
    <xf numFmtId="0" fontId="107" fillId="40" borderId="0">
      <alignment horizontal="left" vertical="center" indent="1"/>
    </xf>
    <xf numFmtId="200" fontId="105" fillId="39" borderId="0" applyProtection="0">
      <alignment horizontal="center" vertical="center"/>
    </xf>
    <xf numFmtId="0" fontId="108" fillId="41" borderId="22" applyNumberFormat="0" applyProtection="0">
      <alignment horizontal="center" vertical="center"/>
    </xf>
    <xf numFmtId="0" fontId="2" fillId="0" borderId="0"/>
    <xf numFmtId="203" fontId="35" fillId="0" borderId="0" applyFont="0" applyFill="0" applyBorder="0" applyAlignment="0" applyProtection="0"/>
    <xf numFmtId="0" fontId="3" fillId="0" borderId="0"/>
    <xf numFmtId="0" fontId="109" fillId="0" borderId="0"/>
    <xf numFmtId="0" fontId="4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6" fillId="0" borderId="0"/>
    <xf numFmtId="202" fontId="40" fillId="0" borderId="0"/>
    <xf numFmtId="9" fontId="10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6" fillId="0" borderId="0"/>
    <xf numFmtId="0" fontId="3" fillId="0" borderId="0"/>
    <xf numFmtId="0" fontId="1" fillId="0" borderId="0"/>
    <xf numFmtId="0" fontId="64" fillId="0" borderId="0"/>
    <xf numFmtId="19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0" fillId="0" borderId="0"/>
    <xf numFmtId="0" fontId="42" fillId="0" borderId="0"/>
    <xf numFmtId="0" fontId="35" fillId="0" borderId="0"/>
    <xf numFmtId="0" fontId="35" fillId="0" borderId="0"/>
    <xf numFmtId="0" fontId="3" fillId="0" borderId="0"/>
    <xf numFmtId="0" fontId="110" fillId="0" borderId="0"/>
    <xf numFmtId="0" fontId="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56" fillId="0" borderId="0">
      <alignment vertical="center"/>
    </xf>
    <xf numFmtId="0" fontId="4" fillId="0" borderId="0"/>
    <xf numFmtId="0" fontId="50" fillId="0" borderId="0" applyNumberForma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19" borderId="0" applyNumberFormat="0" applyBorder="0" applyAlignment="0" applyProtection="0"/>
    <xf numFmtId="9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31" borderId="0" applyNumberFormat="0" applyBorder="0" applyAlignment="0" applyProtection="0"/>
    <xf numFmtId="0" fontId="43" fillId="0" borderId="0"/>
    <xf numFmtId="196" fontId="40" fillId="0" borderId="0" applyFont="0" applyFill="0" applyBorder="0" applyAlignment="0" applyProtection="0"/>
    <xf numFmtId="0" fontId="104" fillId="38" borderId="23"/>
    <xf numFmtId="0" fontId="35" fillId="27" borderId="0" applyNumberFormat="0" applyBorder="0" applyAlignment="0" applyProtection="0"/>
    <xf numFmtId="0" fontId="104" fillId="38" borderId="23"/>
    <xf numFmtId="195" fontId="40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0" fontId="24" fillId="0" borderId="0"/>
    <xf numFmtId="192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35" fillId="16" borderId="0" applyNumberFormat="0" applyBorder="0" applyAlignment="0" applyProtection="0"/>
    <xf numFmtId="0" fontId="103" fillId="0" borderId="0"/>
    <xf numFmtId="0" fontId="88" fillId="0" borderId="0"/>
    <xf numFmtId="0" fontId="3" fillId="0" borderId="0"/>
    <xf numFmtId="196" fontId="40" fillId="0" borderId="0" applyFont="0" applyFill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5" fillId="15" borderId="0" applyNumberFormat="0" applyBorder="0" applyAlignment="0" applyProtection="0"/>
    <xf numFmtId="0" fontId="35" fillId="23" borderId="0" applyNumberFormat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28" borderId="0" applyNumberFormat="0" applyBorder="0" applyAlignment="0" applyProtection="0"/>
    <xf numFmtId="0" fontId="35" fillId="20" borderId="0" applyNumberFormat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3" fillId="0" borderId="0"/>
    <xf numFmtId="0" fontId="88" fillId="0" borderId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90" fillId="0" borderId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35" fillId="0" borderId="0"/>
    <xf numFmtId="9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0" fontId="35" fillId="0" borderId="0"/>
    <xf numFmtId="0" fontId="35" fillId="0" borderId="0"/>
    <xf numFmtId="196" fontId="44" fillId="0" borderId="0" applyFont="0" applyFill="0" applyBorder="0" applyAlignment="0" applyProtection="0"/>
    <xf numFmtId="0" fontId="43" fillId="0" borderId="0"/>
    <xf numFmtId="165" fontId="35" fillId="0" borderId="0" applyFont="0" applyFill="0" applyBorder="0" applyAlignment="0" applyProtection="0"/>
    <xf numFmtId="0" fontId="35" fillId="0" borderId="0"/>
    <xf numFmtId="0" fontId="49" fillId="0" borderId="0"/>
    <xf numFmtId="0" fontId="40" fillId="0" borderId="0"/>
    <xf numFmtId="9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196" fontId="1" fillId="0" borderId="0" applyFont="0" applyFill="0" applyBorder="0" applyAlignment="0" applyProtection="0"/>
    <xf numFmtId="0" fontId="35" fillId="0" borderId="0"/>
    <xf numFmtId="0" fontId="1" fillId="0" borderId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1" fillId="0" borderId="0"/>
    <xf numFmtId="196" fontId="1" fillId="0" borderId="0" applyFont="0" applyFill="0" applyBorder="0" applyAlignment="0" applyProtection="0"/>
    <xf numFmtId="0" fontId="35" fillId="0" borderId="0"/>
    <xf numFmtId="0" fontId="61" fillId="0" borderId="0">
      <alignment vertical="center"/>
    </xf>
    <xf numFmtId="0" fontId="42" fillId="0" borderId="0"/>
    <xf numFmtId="0" fontId="35" fillId="0" borderId="0"/>
    <xf numFmtId="9" fontId="40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35" fillId="0" borderId="0"/>
    <xf numFmtId="0" fontId="40" fillId="0" borderId="0"/>
    <xf numFmtId="196" fontId="40" fillId="0" borderId="0" applyFont="0" applyFill="0" applyBorder="0" applyAlignment="0" applyProtection="0"/>
    <xf numFmtId="0" fontId="64" fillId="0" borderId="0"/>
    <xf numFmtId="197" fontId="35" fillId="0" borderId="0"/>
    <xf numFmtId="0" fontId="35" fillId="0" borderId="0"/>
    <xf numFmtId="196" fontId="40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196" fontId="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0" fontId="35" fillId="0" borderId="0"/>
    <xf numFmtId="165" fontId="35" fillId="0" borderId="0" applyFont="0" applyFill="0" applyBorder="0" applyAlignment="0" applyProtection="0"/>
    <xf numFmtId="196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5" fillId="0" borderId="0"/>
    <xf numFmtId="196" fontId="23" fillId="0" borderId="0" applyFont="0" applyFill="0" applyBorder="0" applyAlignment="0" applyProtection="0"/>
    <xf numFmtId="0" fontId="35" fillId="0" borderId="0"/>
    <xf numFmtId="192" fontId="35" fillId="0" borderId="0" applyFon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35" fillId="0" borderId="0"/>
    <xf numFmtId="0" fontId="101" fillId="0" borderId="0" applyNumberFormat="0" applyFill="0" applyBorder="0" applyAlignment="0" applyProtection="0"/>
    <xf numFmtId="0" fontId="35" fillId="0" borderId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5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2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9" fillId="0" borderId="0" applyFont="0" applyFill="0" applyBorder="0" applyAlignment="0" applyProtection="0"/>
    <xf numFmtId="194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3" fillId="0" borderId="0"/>
    <xf numFmtId="0" fontId="35" fillId="0" borderId="0"/>
    <xf numFmtId="0" fontId="112" fillId="0" borderId="0"/>
    <xf numFmtId="0" fontId="113" fillId="8" borderId="0" applyNumberFormat="0" applyBorder="0" applyAlignment="0" applyProtection="0"/>
    <xf numFmtId="0" fontId="79" fillId="0" borderId="0" applyNumberFormat="0" applyFill="0" applyBorder="0" applyAlignment="0" applyProtection="0"/>
    <xf numFmtId="0" fontId="74" fillId="0" borderId="11" applyNumberFormat="0" applyFill="0" applyAlignment="0" applyProtection="0"/>
    <xf numFmtId="0" fontId="75" fillId="0" borderId="12" applyNumberFormat="0" applyFill="0" applyAlignment="0" applyProtection="0"/>
    <xf numFmtId="0" fontId="76" fillId="0" borderId="13" applyNumberFormat="0" applyFill="0" applyAlignment="0" applyProtection="0"/>
    <xf numFmtId="0" fontId="76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80" fillId="9" borderId="0" applyNumberFormat="0" applyBorder="0" applyAlignment="0" applyProtection="0"/>
    <xf numFmtId="0" fontId="71" fillId="10" borderId="14" applyNumberFormat="0" applyAlignment="0" applyProtection="0"/>
    <xf numFmtId="0" fontId="72" fillId="11" borderId="15" applyNumberFormat="0" applyAlignment="0" applyProtection="0"/>
    <xf numFmtId="0" fontId="73" fillId="11" borderId="14" applyNumberFormat="0" applyAlignment="0" applyProtection="0"/>
    <xf numFmtId="0" fontId="83" fillId="0" borderId="16" applyNumberFormat="0" applyFill="0" applyAlignment="0" applyProtection="0"/>
    <xf numFmtId="0" fontId="78" fillId="12" borderId="17" applyNumberFormat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7" fillId="0" borderId="19" applyNumberFormat="0" applyFill="0" applyAlignment="0" applyProtection="0"/>
    <xf numFmtId="0" fontId="7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70" fillId="17" borderId="0" applyNumberFormat="0" applyBorder="0" applyAlignment="0" applyProtection="0"/>
    <xf numFmtId="0" fontId="7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70" fillId="25" borderId="0" applyNumberFormat="0" applyBorder="0" applyAlignment="0" applyProtection="0"/>
    <xf numFmtId="0" fontId="7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0" fillId="29" borderId="0" applyNumberFormat="0" applyBorder="0" applyAlignment="0" applyProtection="0"/>
    <xf numFmtId="0" fontId="7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0" fillId="33" borderId="0" applyNumberFormat="0" applyBorder="0" applyAlignment="0" applyProtection="0"/>
    <xf numFmtId="0" fontId="70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70" fillId="37" borderId="0" applyNumberFormat="0" applyBorder="0" applyAlignment="0" applyProtection="0"/>
    <xf numFmtId="192" fontId="35" fillId="0" borderId="0" applyFont="0" applyFill="0" applyBorder="0" applyAlignment="0" applyProtection="0"/>
    <xf numFmtId="0" fontId="35" fillId="13" borderId="18" applyNumberFormat="0" applyFont="0" applyAlignment="0" applyProtection="0"/>
    <xf numFmtId="192" fontId="40" fillId="0" borderId="0" applyFont="0" applyFill="0" applyBorder="0" applyAlignment="0" applyProtection="0"/>
    <xf numFmtId="0" fontId="35" fillId="13" borderId="18" applyNumberFormat="0" applyFont="0" applyAlignment="0" applyProtection="0"/>
    <xf numFmtId="0" fontId="40" fillId="0" borderId="0"/>
    <xf numFmtId="9" fontId="4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0" fontId="113" fillId="8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40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6" fontId="42" fillId="0" borderId="0" applyFont="0" applyFill="0" applyBorder="0" applyAlignment="0" applyProtection="0"/>
    <xf numFmtId="0" fontId="1" fillId="0" borderId="0"/>
    <xf numFmtId="0" fontId="35" fillId="13" borderId="18" applyNumberFormat="0" applyFont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04" fillId="38" borderId="26"/>
    <xf numFmtId="192" fontId="1" fillId="0" borderId="0" applyFont="0" applyFill="0" applyBorder="0" applyAlignment="0" applyProtection="0"/>
    <xf numFmtId="0" fontId="104" fillId="38" borderId="21"/>
    <xf numFmtId="0" fontId="104" fillId="38" borderId="26"/>
    <xf numFmtId="0" fontId="104" fillId="38" borderId="25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04" fillId="38" borderId="24"/>
    <xf numFmtId="0" fontId="104" fillId="38" borderId="24"/>
    <xf numFmtId="192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04" fillId="38" borderId="21"/>
    <xf numFmtId="0" fontId="104" fillId="38" borderId="25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27" fillId="0" borderId="0" xfId="0" applyFont="1"/>
    <xf numFmtId="3" fontId="27" fillId="0" borderId="0" xfId="0" applyNumberFormat="1" applyFont="1"/>
    <xf numFmtId="0" fontId="28" fillId="0" borderId="0" xfId="84" applyFont="1"/>
    <xf numFmtId="3" fontId="28" fillId="0" borderId="0" xfId="0" applyNumberFormat="1" applyFont="1"/>
    <xf numFmtId="0" fontId="30" fillId="0" borderId="0" xfId="84" applyNumberFormat="1" applyFont="1" applyBorder="1" applyAlignment="1">
      <alignment horizontal="center" vertical="center" wrapText="1"/>
    </xf>
    <xf numFmtId="0" fontId="30" fillId="0" borderId="0" xfId="84" applyFont="1" applyFill="1" applyBorder="1" applyAlignment="1">
      <alignment wrapText="1"/>
    </xf>
    <xf numFmtId="191" fontId="32" fillId="0" borderId="0" xfId="84" applyNumberFormat="1" applyFont="1" applyFill="1" applyBorder="1" applyAlignment="1">
      <alignment horizontal="right"/>
    </xf>
    <xf numFmtId="191" fontId="1" fillId="0" borderId="0" xfId="74" applyNumberFormat="1" applyFont="1"/>
    <xf numFmtId="190" fontId="28" fillId="0" borderId="0" xfId="84" applyNumberFormat="1" applyFont="1" applyBorder="1" applyAlignment="1">
      <alignment horizontal="right"/>
    </xf>
    <xf numFmtId="0" fontId="0" fillId="0" borderId="0" xfId="0" applyFill="1"/>
    <xf numFmtId="190" fontId="28" fillId="0" borderId="0" xfId="84" applyNumberFormat="1" applyFont="1" applyFill="1" applyBorder="1" applyAlignment="1">
      <alignment horizontal="right"/>
    </xf>
    <xf numFmtId="0" fontId="28" fillId="0" borderId="0" xfId="84" applyFont="1" applyFill="1"/>
    <xf numFmtId="189" fontId="0" fillId="0" borderId="0" xfId="0" applyNumberFormat="1"/>
    <xf numFmtId="2" fontId="26" fillId="0" borderId="0" xfId="0" applyNumberFormat="1" applyFont="1" applyAlignment="1">
      <alignment wrapText="1"/>
    </xf>
    <xf numFmtId="189" fontId="27" fillId="0" borderId="0" xfId="0" applyNumberFormat="1" applyFont="1"/>
    <xf numFmtId="0" fontId="36" fillId="0" borderId="0" xfId="0" applyFont="1" applyFill="1"/>
    <xf numFmtId="0" fontId="36" fillId="0" borderId="0" xfId="0" applyFont="1" applyAlignment="1"/>
    <xf numFmtId="0" fontId="36" fillId="0" borderId="0" xfId="0" applyFont="1" applyFill="1" applyAlignment="1"/>
    <xf numFmtId="0" fontId="36" fillId="0" borderId="0" xfId="0" applyFont="1" applyFill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3" fillId="0" borderId="0" xfId="0" applyFont="1"/>
    <xf numFmtId="0" fontId="36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75" applyFont="1" applyAlignment="1" applyProtection="1">
      <alignment vertical="center"/>
      <protection locked="0"/>
    </xf>
    <xf numFmtId="0" fontId="23" fillId="0" borderId="0" xfId="75" applyFont="1" applyAlignment="1" applyProtection="1">
      <alignment horizontal="left" vertical="center" wrapText="1"/>
      <protection locked="0"/>
    </xf>
    <xf numFmtId="3" fontId="33" fillId="0" borderId="0" xfId="0" applyNumberFormat="1" applyFont="1" applyFill="1"/>
    <xf numFmtId="0" fontId="29" fillId="0" borderId="0" xfId="75" applyFont="1" applyAlignment="1" applyProtection="1">
      <alignment vertical="center" wrapText="1"/>
      <protection locked="0"/>
    </xf>
    <xf numFmtId="3" fontId="23" fillId="0" borderId="0" xfId="75" applyNumberFormat="1" applyFont="1" applyFill="1" applyAlignment="1" applyProtection="1">
      <alignment horizontal="right" vertical="center"/>
      <protection locked="0"/>
    </xf>
    <xf numFmtId="189" fontId="23" fillId="0" borderId="0" xfId="0" applyNumberFormat="1" applyFont="1" applyFill="1"/>
    <xf numFmtId="3" fontId="23" fillId="0" borderId="10" xfId="75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/>
    <xf numFmtId="0" fontId="23" fillId="0" borderId="0" xfId="84" applyFont="1" applyBorder="1"/>
    <xf numFmtId="189" fontId="33" fillId="0" borderId="0" xfId="0" applyNumberFormat="1" applyFont="1" applyFill="1" applyAlignment="1">
      <alignment horizontal="right"/>
    </xf>
    <xf numFmtId="0" fontId="23" fillId="0" borderId="0" xfId="84" applyFont="1" applyFill="1" applyBorder="1" applyAlignment="1">
      <alignment horizontal="right"/>
    </xf>
    <xf numFmtId="0" fontId="23" fillId="0" borderId="0" xfId="84" applyFont="1" applyBorder="1" applyAlignment="1">
      <alignment vertical="center" wrapText="1"/>
    </xf>
    <xf numFmtId="189" fontId="33" fillId="0" borderId="0" xfId="0" applyNumberFormat="1" applyFont="1" applyFill="1" applyBorder="1" applyAlignment="1">
      <alignment horizontal="right"/>
    </xf>
    <xf numFmtId="0" fontId="23" fillId="0" borderId="0" xfId="84" applyFont="1"/>
    <xf numFmtId="189" fontId="23" fillId="0" borderId="0" xfId="84" applyNumberFormat="1" applyFont="1" applyFill="1" applyBorder="1" applyAlignment="1">
      <alignment horizontal="right"/>
    </xf>
    <xf numFmtId="190" fontId="23" fillId="0" borderId="0" xfId="84" applyNumberFormat="1" applyFont="1" applyFill="1" applyBorder="1" applyAlignment="1">
      <alignment horizontal="right"/>
    </xf>
    <xf numFmtId="189" fontId="33" fillId="0" borderId="0" xfId="0" applyNumberFormat="1" applyFont="1" applyFill="1"/>
    <xf numFmtId="0" fontId="37" fillId="0" borderId="0" xfId="0" applyFont="1"/>
    <xf numFmtId="0" fontId="37" fillId="0" borderId="0" xfId="0" applyFont="1" applyFill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left" wrapText="1" indent="1"/>
    </xf>
    <xf numFmtId="189" fontId="33" fillId="0" borderId="0" xfId="0" applyNumberFormat="1" applyFont="1"/>
    <xf numFmtId="189" fontId="38" fillId="0" borderId="0" xfId="0" applyNumberFormat="1" applyFont="1" applyFill="1" applyAlignment="1">
      <alignment horizontal="right" wrapText="1"/>
    </xf>
    <xf numFmtId="0" fontId="33" fillId="0" borderId="0" xfId="0" applyFont="1" applyAlignment="1">
      <alignment horizontal="left" wrapText="1"/>
    </xf>
    <xf numFmtId="189" fontId="36" fillId="0" borderId="0" xfId="0" applyNumberFormat="1" applyFont="1" applyAlignment="1">
      <alignment horizontal="right" wrapText="1"/>
    </xf>
    <xf numFmtId="189" fontId="36" fillId="0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 wrapText="1" indent="1"/>
    </xf>
    <xf numFmtId="0" fontId="36" fillId="0" borderId="0" xfId="0" applyFont="1" applyAlignment="1">
      <alignment horizontal="left" wrapText="1"/>
    </xf>
    <xf numFmtId="0" fontId="36" fillId="0" borderId="0" xfId="0" applyFont="1" applyFill="1" applyAlignment="1">
      <alignment horizontal="right"/>
    </xf>
    <xf numFmtId="189" fontId="33" fillId="0" borderId="0" xfId="0" applyNumberFormat="1" applyFont="1" applyFill="1" applyAlignment="1">
      <alignment horizontal="right" wrapText="1"/>
    </xf>
    <xf numFmtId="189" fontId="33" fillId="0" borderId="5" xfId="0" applyNumberFormat="1" applyFont="1" applyFill="1" applyBorder="1" applyAlignment="1">
      <alignment horizontal="right" wrapText="1"/>
    </xf>
    <xf numFmtId="0" fontId="33" fillId="0" borderId="0" xfId="0" applyFont="1" applyAlignment="1">
      <alignment wrapText="1"/>
    </xf>
    <xf numFmtId="190" fontId="23" fillId="0" borderId="0" xfId="84" applyNumberFormat="1" applyFont="1" applyBorder="1" applyAlignment="1">
      <alignment horizontal="left"/>
    </xf>
    <xf numFmtId="189" fontId="37" fillId="0" borderId="0" xfId="0" applyNumberFormat="1" applyFont="1" applyFill="1"/>
    <xf numFmtId="190" fontId="39" fillId="0" borderId="0" xfId="84" applyNumberFormat="1" applyFont="1" applyFill="1" applyBorder="1" applyAlignment="1">
      <alignment horizontal="right"/>
    </xf>
    <xf numFmtId="0" fontId="33" fillId="0" borderId="8" xfId="0" applyFont="1" applyFill="1" applyBorder="1"/>
    <xf numFmtId="191" fontId="0" fillId="0" borderId="0" xfId="0" applyNumberFormat="1"/>
    <xf numFmtId="0" fontId="29" fillId="0" borderId="0" xfId="74" applyFont="1" applyAlignment="1">
      <alignment horizontal="center"/>
    </xf>
    <xf numFmtId="3" fontId="23" fillId="0" borderId="0" xfId="75" applyNumberFormat="1" applyFont="1" applyFill="1" applyAlignment="1" applyProtection="1">
      <alignment horizontal="center"/>
      <protection locked="0"/>
    </xf>
    <xf numFmtId="190" fontId="23" fillId="0" borderId="0" xfId="84" applyNumberFormat="1" applyFont="1" applyFill="1" applyBorder="1" applyAlignment="1">
      <alignment horizontal="left"/>
    </xf>
    <xf numFmtId="189" fontId="27" fillId="0" borderId="0" xfId="0" applyNumberFormat="1" applyFont="1" applyFill="1"/>
    <xf numFmtId="191" fontId="0" fillId="0" borderId="0" xfId="0" applyNumberFormat="1" applyFill="1"/>
    <xf numFmtId="0" fontId="36" fillId="0" borderId="0" xfId="0" applyFont="1" applyFill="1" applyAlignment="1">
      <alignment horizontal="right" wrapText="1"/>
    </xf>
    <xf numFmtId="189" fontId="0" fillId="0" borderId="0" xfId="0" applyNumberFormat="1" applyFill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189" fontId="33" fillId="0" borderId="0" xfId="0" applyNumberFormat="1" applyFont="1" applyBorder="1"/>
    <xf numFmtId="189" fontId="36" fillId="0" borderId="0" xfId="0" applyNumberFormat="1" applyFont="1" applyBorder="1" applyAlignment="1">
      <alignment horizontal="right" wrapText="1"/>
    </xf>
    <xf numFmtId="189" fontId="33" fillId="0" borderId="0" xfId="0" applyNumberFormat="1" applyFont="1" applyFill="1" applyBorder="1"/>
    <xf numFmtId="3" fontId="29" fillId="0" borderId="0" xfId="84" applyNumberFormat="1" applyFont="1" applyFill="1" applyBorder="1" applyAlignment="1">
      <alignment horizontal="right"/>
    </xf>
    <xf numFmtId="189" fontId="29" fillId="0" borderId="0" xfId="84" applyNumberFormat="1" applyFont="1" applyFill="1" applyBorder="1" applyAlignment="1">
      <alignment horizontal="right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0" fontId="33" fillId="0" borderId="0" xfId="0" applyFont="1" applyFill="1" applyBorder="1"/>
    <xf numFmtId="189" fontId="27" fillId="0" borderId="0" xfId="0" applyNumberFormat="1" applyFont="1" applyBorder="1"/>
    <xf numFmtId="0" fontId="27" fillId="0" borderId="0" xfId="0" applyFont="1" applyBorder="1"/>
    <xf numFmtId="0" fontId="36" fillId="0" borderId="0" xfId="0" applyFont="1" applyFill="1" applyBorder="1"/>
    <xf numFmtId="0" fontId="36" fillId="0" borderId="0" xfId="0" applyFont="1" applyFill="1" applyAlignment="1">
      <alignment wrapText="1"/>
    </xf>
    <xf numFmtId="0" fontId="29" fillId="0" borderId="0" xfId="84" applyFont="1" applyBorder="1"/>
    <xf numFmtId="0" fontId="37" fillId="6" borderId="0" xfId="0" applyFont="1" applyFill="1" applyBorder="1"/>
    <xf numFmtId="0" fontId="36" fillId="0" borderId="0" xfId="0" applyFont="1" applyFill="1" applyBorder="1" applyAlignment="1">
      <alignment wrapText="1"/>
    </xf>
    <xf numFmtId="0" fontId="36" fillId="6" borderId="0" xfId="0" applyFont="1" applyFill="1" applyBorder="1"/>
    <xf numFmtId="189" fontId="33" fillId="0" borderId="0" xfId="0" applyNumberFormat="1" applyFont="1" applyBorder="1" applyAlignment="1">
      <alignment horizontal="right" wrapText="1"/>
    </xf>
    <xf numFmtId="0" fontId="29" fillId="0" borderId="0" xfId="74" applyFont="1" applyAlignment="1">
      <alignment horizontal="center"/>
    </xf>
    <xf numFmtId="189" fontId="33" fillId="0" borderId="0" xfId="0" applyNumberFormat="1" applyFont="1" applyFill="1" applyBorder="1"/>
    <xf numFmtId="189" fontId="33" fillId="0" borderId="5" xfId="0" applyNumberFormat="1" applyFont="1" applyFill="1" applyBorder="1" applyAlignment="1">
      <alignment horizontal="right"/>
    </xf>
    <xf numFmtId="189" fontId="36" fillId="0" borderId="0" xfId="0" applyNumberFormat="1" applyFont="1" applyFill="1" applyBorder="1" applyAlignment="1">
      <alignment horizontal="right"/>
    </xf>
    <xf numFmtId="191" fontId="32" fillId="0" borderId="0" xfId="84" applyNumberFormat="1" applyFont="1" applyFill="1" applyBorder="1" applyAlignment="1">
      <alignment horizontal="right"/>
    </xf>
    <xf numFmtId="191" fontId="36" fillId="0" borderId="0" xfId="84" applyNumberFormat="1" applyFont="1" applyFill="1" applyBorder="1"/>
    <xf numFmtId="189" fontId="36" fillId="0" borderId="0" xfId="0" applyNumberFormat="1" applyFont="1" applyFill="1" applyAlignment="1">
      <alignment horizontal="right"/>
    </xf>
    <xf numFmtId="191" fontId="32" fillId="0" borderId="20" xfId="84" applyNumberFormat="1" applyFont="1" applyFill="1" applyBorder="1"/>
    <xf numFmtId="2" fontId="31" fillId="0" borderId="0" xfId="84" applyNumberFormat="1" applyFont="1" applyFill="1" applyBorder="1" applyAlignment="1">
      <alignment wrapText="1"/>
    </xf>
    <xf numFmtId="2" fontId="29" fillId="0" borderId="0" xfId="84" applyNumberFormat="1" applyFont="1" applyFill="1" applyBorder="1" applyAlignment="1">
      <alignment wrapText="1"/>
    </xf>
    <xf numFmtId="0" fontId="0" fillId="0" borderId="0" xfId="0"/>
    <xf numFmtId="189" fontId="33" fillId="0" borderId="0" xfId="0" applyNumberFormat="1" applyFont="1" applyFill="1" applyAlignment="1">
      <alignment horizontal="right"/>
    </xf>
    <xf numFmtId="0" fontId="36" fillId="0" borderId="0" xfId="0" applyFont="1" applyAlignment="1">
      <alignment wrapText="1"/>
    </xf>
    <xf numFmtId="0" fontId="33" fillId="0" borderId="0" xfId="0" applyFont="1" applyFill="1"/>
    <xf numFmtId="0" fontId="30" fillId="0" borderId="0" xfId="84" applyNumberFormat="1" applyFont="1" applyBorder="1" applyAlignment="1">
      <alignment horizontal="center" vertical="center" wrapText="1"/>
    </xf>
    <xf numFmtId="0" fontId="28" fillId="0" borderId="0" xfId="84" applyFont="1"/>
    <xf numFmtId="3" fontId="29" fillId="0" borderId="0" xfId="84" applyNumberFormat="1" applyFont="1" applyFill="1" applyBorder="1" applyAlignment="1">
      <alignment horizontal="right"/>
    </xf>
    <xf numFmtId="0" fontId="36" fillId="0" borderId="0" xfId="0" applyFont="1" applyFill="1"/>
    <xf numFmtId="191" fontId="33" fillId="0" borderId="0" xfId="84" applyNumberFormat="1" applyFont="1" applyFill="1" applyBorder="1"/>
    <xf numFmtId="0" fontId="27" fillId="0" borderId="0" xfId="0" applyFont="1"/>
    <xf numFmtId="189" fontId="33" fillId="0" borderId="5" xfId="0" applyNumberFormat="1" applyFont="1" applyFill="1" applyBorder="1" applyAlignment="1">
      <alignment horizontal="right" wrapText="1"/>
    </xf>
    <xf numFmtId="0" fontId="28" fillId="0" borderId="0" xfId="84" applyFont="1" applyFill="1"/>
    <xf numFmtId="0" fontId="23" fillId="0" borderId="0" xfId="84" applyFont="1" applyBorder="1"/>
    <xf numFmtId="191" fontId="32" fillId="0" borderId="5" xfId="84" applyNumberFormat="1" applyFont="1" applyFill="1" applyBorder="1"/>
    <xf numFmtId="0" fontId="37" fillId="0" borderId="0" xfId="0" applyFont="1" applyBorder="1"/>
    <xf numFmtId="191" fontId="33" fillId="0" borderId="0" xfId="84" applyNumberFormat="1" applyFont="1" applyFill="1" applyBorder="1" applyAlignment="1">
      <alignment horizontal="right"/>
    </xf>
    <xf numFmtId="2" fontId="30" fillId="0" borderId="0" xfId="84" applyNumberFormat="1" applyFont="1" applyFill="1" applyBorder="1" applyAlignment="1">
      <alignment wrapText="1"/>
    </xf>
    <xf numFmtId="189" fontId="33" fillId="0" borderId="0" xfId="0" applyNumberFormat="1" applyFont="1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0" fillId="0" borderId="0" xfId="0" applyFill="1"/>
    <xf numFmtId="191" fontId="32" fillId="0" borderId="0" xfId="84" applyNumberFormat="1" applyFont="1" applyFill="1" applyBorder="1"/>
    <xf numFmtId="191" fontId="1" fillId="0" borderId="0" xfId="74" applyNumberFormat="1" applyFont="1"/>
    <xf numFmtId="191" fontId="36" fillId="0" borderId="7" xfId="84" applyNumberFormat="1" applyFont="1" applyFill="1" applyBorder="1"/>
    <xf numFmtId="189" fontId="27" fillId="0" borderId="0" xfId="0" applyNumberFormat="1" applyFont="1"/>
    <xf numFmtId="189" fontId="33" fillId="0" borderId="0" xfId="0" applyNumberFormat="1" applyFont="1" applyFill="1" applyBorder="1" applyAlignment="1">
      <alignment horizontal="right" wrapText="1"/>
    </xf>
    <xf numFmtId="189" fontId="36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37" fillId="0" borderId="0" xfId="0" applyFont="1" applyFill="1" applyBorder="1"/>
    <xf numFmtId="0" fontId="23" fillId="0" borderId="5" xfId="84" applyFont="1" applyFill="1" applyBorder="1" applyAlignment="1">
      <alignment horizontal="right"/>
    </xf>
    <xf numFmtId="0" fontId="29" fillId="0" borderId="0" xfId="84" applyFont="1" applyBorder="1" applyAlignment="1">
      <alignment wrapText="1"/>
    </xf>
    <xf numFmtId="0" fontId="29" fillId="0" borderId="0" xfId="84" applyFont="1" applyBorder="1" applyAlignment="1">
      <alignment vertical="center" wrapText="1"/>
    </xf>
    <xf numFmtId="0" fontId="36" fillId="0" borderId="0" xfId="0" applyFont="1" applyAlignment="1">
      <alignment horizontal="left"/>
    </xf>
    <xf numFmtId="0" fontId="36" fillId="0" borderId="8" xfId="0" applyFont="1" applyBorder="1" applyAlignment="1">
      <alignment horizontal="left"/>
    </xf>
    <xf numFmtId="0" fontId="29" fillId="0" borderId="0" xfId="74" applyFont="1" applyAlignment="1">
      <alignment horizontal="center"/>
    </xf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wrapText="1"/>
    </xf>
    <xf numFmtId="0" fontId="115" fillId="0" borderId="0" xfId="0" applyFont="1" applyAlignment="1">
      <alignment wrapText="1"/>
    </xf>
    <xf numFmtId="0" fontId="114" fillId="0" borderId="0" xfId="0" applyFont="1" applyAlignment="1">
      <alignment wrapText="1"/>
    </xf>
    <xf numFmtId="0" fontId="26" fillId="0" borderId="0" xfId="0" applyFont="1" applyBorder="1"/>
    <xf numFmtId="0" fontId="117" fillId="0" borderId="0" xfId="75" applyFont="1" applyAlignment="1" applyProtection="1">
      <alignment horizontal="left" vertical="center" wrapText="1"/>
      <protection locked="0"/>
    </xf>
    <xf numFmtId="3" fontId="118" fillId="0" borderId="0" xfId="0" applyNumberFormat="1" applyFont="1" applyFill="1"/>
    <xf numFmtId="3" fontId="118" fillId="0" borderId="0" xfId="0" applyNumberFormat="1" applyFont="1" applyFill="1" applyAlignment="1">
      <alignment horizontal="right"/>
    </xf>
    <xf numFmtId="3" fontId="29" fillId="0" borderId="9" xfId="75" applyNumberFormat="1" applyFont="1" applyFill="1" applyBorder="1" applyAlignment="1" applyProtection="1">
      <alignment horizontal="right" vertical="center"/>
      <protection locked="0"/>
    </xf>
    <xf numFmtId="3" fontId="29" fillId="0" borderId="0" xfId="75" applyNumberFormat="1" applyFont="1" applyFill="1" applyBorder="1" applyAlignment="1" applyProtection="1">
      <alignment horizontal="right" vertical="center"/>
      <protection locked="0"/>
    </xf>
    <xf numFmtId="0" fontId="29" fillId="0" borderId="0" xfId="75" applyFont="1" applyAlignment="1" applyProtection="1">
      <alignment horizontal="left" vertical="center" wrapText="1"/>
      <protection locked="0"/>
    </xf>
    <xf numFmtId="3" fontId="29" fillId="0" borderId="4" xfId="75" applyNumberFormat="1" applyFont="1" applyFill="1" applyBorder="1" applyAlignment="1" applyProtection="1">
      <alignment horizontal="right" vertical="center"/>
      <protection locked="0"/>
    </xf>
    <xf numFmtId="3" fontId="29" fillId="0" borderId="10" xfId="75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left" wrapText="1"/>
    </xf>
    <xf numFmtId="0" fontId="119" fillId="0" borderId="0" xfId="0" applyFont="1" applyAlignment="1">
      <alignment wrapText="1"/>
    </xf>
  </cellXfs>
  <cellStyles count="1170">
    <cellStyle name="_x000d__x000a_JournalTemplate=C:\COMFO\CTALK\JOURSTD.TPL_x000d__x000a_LbStateAddress=3 3 0 251 1 89 2 311_x000d__x000a_LbStateJou 2" xfId="245"/>
    <cellStyle name="%" xfId="363"/>
    <cellStyle name="19990216" xfId="1"/>
    <cellStyle name="19990216 2" xfId="430"/>
    <cellStyle name="19990216 2 2" xfId="471"/>
    <cellStyle name="19990216 3" xfId="2"/>
    <cellStyle name="19990216 3 2" xfId="472"/>
    <cellStyle name="19990216_Расшифровка1" xfId="3"/>
    <cellStyle name="20% - Accent1 2" xfId="631"/>
    <cellStyle name="20% - Accent1 2 2" xfId="801"/>
    <cellStyle name="20% - Accent2 2" xfId="634"/>
    <cellStyle name="20% - Accent2 2 2" xfId="777"/>
    <cellStyle name="20% - Accent3 2" xfId="637"/>
    <cellStyle name="20% - Accent3 2 2" xfId="802"/>
    <cellStyle name="20% - Accent4 2" xfId="640"/>
    <cellStyle name="20% - Accent4 2 2" xfId="784"/>
    <cellStyle name="20% - Accent5 2" xfId="643"/>
    <cellStyle name="20% - Accent5 2 2" xfId="780"/>
    <cellStyle name="20% - Accent6 2" xfId="646"/>
    <cellStyle name="20% - Accent6 2 2" xfId="806"/>
    <cellStyle name="20% — акцент1 2" xfId="676"/>
    <cellStyle name="20% — акцент1 3" xfId="1114"/>
    <cellStyle name="20% — акцент1 4" xfId="1141"/>
    <cellStyle name="20% — акцент1 5" xfId="1076"/>
    <cellStyle name="20% — акцент2 2" xfId="680"/>
    <cellStyle name="20% — акцент2 3" xfId="1116"/>
    <cellStyle name="20% — акцент2 4" xfId="1143"/>
    <cellStyle name="20% — акцент2 5" xfId="1080"/>
    <cellStyle name="20% — акцент3 2" xfId="684"/>
    <cellStyle name="20% — акцент3 3" xfId="1118"/>
    <cellStyle name="20% — акцент3 4" xfId="1145"/>
    <cellStyle name="20% — акцент3 5" xfId="1084"/>
    <cellStyle name="20% — акцент4 2" xfId="688"/>
    <cellStyle name="20% — акцент4 3" xfId="1120"/>
    <cellStyle name="20% — акцент4 4" xfId="1147"/>
    <cellStyle name="20% — акцент4 5" xfId="1088"/>
    <cellStyle name="20% — акцент5 2" xfId="692"/>
    <cellStyle name="20% — акцент5 3" xfId="1122"/>
    <cellStyle name="20% — акцент5 4" xfId="1149"/>
    <cellStyle name="20% — акцент5 5" xfId="1092"/>
    <cellStyle name="20% — акцент6 2" xfId="696"/>
    <cellStyle name="20% — акцент6 3" xfId="1124"/>
    <cellStyle name="20% — акцент6 4" xfId="1151"/>
    <cellStyle name="20% — акцент6 5" xfId="1096"/>
    <cellStyle name="40% - Accent1 2" xfId="632"/>
    <cellStyle name="40% - Accent1 2 2" xfId="794"/>
    <cellStyle name="40% - Accent2 2" xfId="635"/>
    <cellStyle name="40% - Accent2 2 2" xfId="808"/>
    <cellStyle name="40% - Accent3 2" xfId="638"/>
    <cellStyle name="40% - Accent3 2 2" xfId="799"/>
    <cellStyle name="40% - Accent4 2" xfId="641"/>
    <cellStyle name="40% - Accent4 2 2" xfId="807"/>
    <cellStyle name="40% - Accent5 2" xfId="644"/>
    <cellStyle name="40% - Accent5 2 2" xfId="800"/>
    <cellStyle name="40% - Accent6 2" xfId="647"/>
    <cellStyle name="40% - Accent6 2 2" xfId="721"/>
    <cellStyle name="40% — акцент1 2" xfId="677"/>
    <cellStyle name="40% — акцент1 3" xfId="1115"/>
    <cellStyle name="40% — акцент1 4" xfId="1142"/>
    <cellStyle name="40% — акцент1 5" xfId="1077"/>
    <cellStyle name="40% — акцент2 2" xfId="681"/>
    <cellStyle name="40% — акцент2 3" xfId="1117"/>
    <cellStyle name="40% — акцент2 4" xfId="1144"/>
    <cellStyle name="40% — акцент2 5" xfId="1081"/>
    <cellStyle name="40% — акцент3 2" xfId="685"/>
    <cellStyle name="40% — акцент3 3" xfId="1119"/>
    <cellStyle name="40% — акцент3 4" xfId="1146"/>
    <cellStyle name="40% — акцент3 5" xfId="1085"/>
    <cellStyle name="40% — акцент4 2" xfId="689"/>
    <cellStyle name="40% — акцент4 3" xfId="1121"/>
    <cellStyle name="40% — акцент4 4" xfId="1148"/>
    <cellStyle name="40% — акцент4 5" xfId="1089"/>
    <cellStyle name="40% — акцент5 2" xfId="693"/>
    <cellStyle name="40% — акцент5 3" xfId="1123"/>
    <cellStyle name="40% — акцент5 4" xfId="1150"/>
    <cellStyle name="40% — акцент5 5" xfId="1093"/>
    <cellStyle name="40% — акцент6 2" xfId="697"/>
    <cellStyle name="40% — акцент6 3" xfId="1125"/>
    <cellStyle name="40% — акцент6 4" xfId="1152"/>
    <cellStyle name="40% — акцент6 5" xfId="1097"/>
    <cellStyle name="60% - Accent1 2" xfId="633"/>
    <cellStyle name="60% - Accent2 2" xfId="636"/>
    <cellStyle name="60% - Accent3 2" xfId="639"/>
    <cellStyle name="60% - Accent4 2" xfId="642"/>
    <cellStyle name="60% - Accent5 2" xfId="645"/>
    <cellStyle name="60% - Accent6 2" xfId="648"/>
    <cellStyle name="60% — акцент1 2" xfId="678"/>
    <cellStyle name="60% — акцент1 3" xfId="1078"/>
    <cellStyle name="60% — акцент2 2" xfId="682"/>
    <cellStyle name="60% — акцент2 3" xfId="1082"/>
    <cellStyle name="60% — акцент3 2" xfId="686"/>
    <cellStyle name="60% — акцент3 3" xfId="1086"/>
    <cellStyle name="60% — акцент4 2" xfId="690"/>
    <cellStyle name="60% — акцент4 3" xfId="1090"/>
    <cellStyle name="60% — акцент5 2" xfId="694"/>
    <cellStyle name="60% — акцент5 3" xfId="1094"/>
    <cellStyle name="60% — акцент6 2" xfId="698"/>
    <cellStyle name="60% — акцент6 3" xfId="1098"/>
    <cellStyle name="Accent1 2" xfId="307"/>
    <cellStyle name="Accent2 2" xfId="308"/>
    <cellStyle name="Accent3 2" xfId="309"/>
    <cellStyle name="Accent4 2" xfId="310"/>
    <cellStyle name="Accent5 2" xfId="311"/>
    <cellStyle name="Accent6 2" xfId="312"/>
    <cellStyle name="Bad 2" xfId="325"/>
    <cellStyle name="C01_Page_head" xfId="1058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alculation 2" xfId="315"/>
    <cellStyle name="Check Cell 2" xfId="321"/>
    <cellStyle name="Column_Title" xfId="14"/>
    <cellStyle name="Comma [0] 2" xfId="335"/>
    <cellStyle name="Comma [0] 2 2" xfId="534"/>
    <cellStyle name="Comma [0] 2 2 2" xfId="625"/>
    <cellStyle name="Comma [0] 2 2 2 2" xfId="1047"/>
    <cellStyle name="Comma [0] 2 2 3" xfId="963"/>
    <cellStyle name="Comma [0] 2 3" xfId="564"/>
    <cellStyle name="Comma [0] 2 3 2" xfId="986"/>
    <cellStyle name="Comma [0] 2 4" xfId="888"/>
    <cellStyle name="Comma [0] 4" xfId="544"/>
    <cellStyle name="Comma [0] 4 2" xfId="726"/>
    <cellStyle name="Comma [00]" xfId="15"/>
    <cellStyle name="Comma 10" xfId="516"/>
    <cellStyle name="Comma 10 2" xfId="610"/>
    <cellStyle name="Comma 10 2 2" xfId="1032"/>
    <cellStyle name="Comma 10 3" xfId="948"/>
    <cellStyle name="Comma 10 4" xfId="817"/>
    <cellStyle name="Comma 11" xfId="515"/>
    <cellStyle name="Comma 11 2" xfId="609"/>
    <cellStyle name="Comma 11 2 2" xfId="1031"/>
    <cellStyle name="Comma 11 3" xfId="711"/>
    <cellStyle name="Comma 11 3 2" xfId="947"/>
    <cellStyle name="Comma 11 4" xfId="815"/>
    <cellStyle name="Comma 12" xfId="387"/>
    <cellStyle name="Comma 12 2" xfId="568"/>
    <cellStyle name="Comma 12 2 2" xfId="990"/>
    <cellStyle name="Comma 12 3" xfId="900"/>
    <cellStyle name="Comma 12 4" xfId="823"/>
    <cellStyle name="Comma 13" xfId="520"/>
    <cellStyle name="Comma 13 2" xfId="612"/>
    <cellStyle name="Comma 13 2 2" xfId="1034"/>
    <cellStyle name="Comma 13 3" xfId="950"/>
    <cellStyle name="Comma 13 4" xfId="827"/>
    <cellStyle name="Comma 14" xfId="731"/>
    <cellStyle name="Comma 14 2" xfId="835"/>
    <cellStyle name="Comma 15" xfId="724"/>
    <cellStyle name="Comma 15 2" xfId="834"/>
    <cellStyle name="Comma 16" xfId="782"/>
    <cellStyle name="Comma 16 2" xfId="836"/>
    <cellStyle name="Comma 17" xfId="775"/>
    <cellStyle name="Comma 17 2" xfId="1126"/>
    <cellStyle name="Comma 18" xfId="779"/>
    <cellStyle name="Comma 18 2" xfId="1132"/>
    <cellStyle name="Comma 19" xfId="776"/>
    <cellStyle name="Comma 19 2" xfId="1108"/>
    <cellStyle name="Comma 2" xfId="16"/>
    <cellStyle name="Comma 2 10" xfId="524"/>
    <cellStyle name="Comma 2 10 2" xfId="615"/>
    <cellStyle name="Comma 2 10 2 2" xfId="1037"/>
    <cellStyle name="Comma 2 10 3" xfId="953"/>
    <cellStyle name="Comma 2 11" xfId="547"/>
    <cellStyle name="Comma 2 11 2" xfId="629"/>
    <cellStyle name="Comma 2 11 2 2" xfId="1051"/>
    <cellStyle name="Comma 2 11 3" xfId="970"/>
    <cellStyle name="Comma 2 12" xfId="154"/>
    <cellStyle name="Comma 2 12 2" xfId="552"/>
    <cellStyle name="Comma 2 12 2 2" xfId="974"/>
    <cellStyle name="Comma 2 12 3" xfId="848"/>
    <cellStyle name="Comma 2 13" xfId="760"/>
    <cellStyle name="Comma 2 13 2" xfId="837"/>
    <cellStyle name="Comma 2 14" xfId="820"/>
    <cellStyle name="Comma 2 15" xfId="113"/>
    <cellStyle name="Comma 2 2" xfId="204"/>
    <cellStyle name="Comma 2 2 10" xfId="527"/>
    <cellStyle name="Comma 2 2 10 2" xfId="618"/>
    <cellStyle name="Comma 2 2 10 2 2" xfId="1040"/>
    <cellStyle name="Comma 2 2 10 3" xfId="956"/>
    <cellStyle name="Comma 2 2 11" xfId="557"/>
    <cellStyle name="Comma 2 2 11 2" xfId="979"/>
    <cellStyle name="Comma 2 2 12" xfId="863"/>
    <cellStyle name="Comma 2 2 13" xfId="830"/>
    <cellStyle name="Comma 2 2 2" xfId="284"/>
    <cellStyle name="Comma 2 2 2 2" xfId="481"/>
    <cellStyle name="Comma 2 2 2 2 2" xfId="586"/>
    <cellStyle name="Comma 2 2 2 2 2 2" xfId="1008"/>
    <cellStyle name="Comma 2 2 2 2 3" xfId="924"/>
    <cellStyle name="Comma 2 2 2 3" xfId="507"/>
    <cellStyle name="Comma 2 2 2 3 2" xfId="606"/>
    <cellStyle name="Comma 2 2 2 3 2 2" xfId="1028"/>
    <cellStyle name="Comma 2 2 2 3 3" xfId="944"/>
    <cellStyle name="Comma 2 2 2 4" xfId="425"/>
    <cellStyle name="Comma 2 2 2 4 2" xfId="582"/>
    <cellStyle name="Comma 2 2 2 4 2 2" xfId="1004"/>
    <cellStyle name="Comma 2 2 2 4 3" xfId="917"/>
    <cellStyle name="Comma 2 2 2 5" xfId="394"/>
    <cellStyle name="Comma 2 2 2 5 2" xfId="572"/>
    <cellStyle name="Comma 2 2 2 5 2 2" xfId="994"/>
    <cellStyle name="Comma 2 2 2 5 3" xfId="904"/>
    <cellStyle name="Comma 2 2 2 6" xfId="531"/>
    <cellStyle name="Comma 2 2 2 6 2" xfId="622"/>
    <cellStyle name="Comma 2 2 2 6 2 2" xfId="1044"/>
    <cellStyle name="Comma 2 2 2 6 3" xfId="960"/>
    <cellStyle name="Comma 2 2 2 7" xfId="561"/>
    <cellStyle name="Comma 2 2 2 7 2" xfId="983"/>
    <cellStyle name="Comma 2 2 2 8" xfId="878"/>
    <cellStyle name="Comma 2 2 3" xfId="304"/>
    <cellStyle name="Comma 2 2 3 2" xfId="482"/>
    <cellStyle name="Comma 2 2 3 2 2" xfId="587"/>
    <cellStyle name="Comma 2 2 3 2 2 2" xfId="1009"/>
    <cellStyle name="Comma 2 2 3 2 3" xfId="925"/>
    <cellStyle name="Comma 2 2 3 3" xfId="399"/>
    <cellStyle name="Comma 2 2 3 3 2" xfId="575"/>
    <cellStyle name="Comma 2 2 3 3 2 2" xfId="997"/>
    <cellStyle name="Comma 2 2 3 3 3" xfId="907"/>
    <cellStyle name="Comma 2 2 4" xfId="359"/>
    <cellStyle name="Comma 2 2 4 2" xfId="488"/>
    <cellStyle name="Comma 2 2 4 2 2" xfId="593"/>
    <cellStyle name="Comma 2 2 4 2 2 2" xfId="1015"/>
    <cellStyle name="Comma 2 2 4 2 3" xfId="931"/>
    <cellStyle name="Comma 2 2 4 3" xfId="537"/>
    <cellStyle name="Comma 2 2 4 3 2" xfId="628"/>
    <cellStyle name="Comma 2 2 4 3 2 2" xfId="1050"/>
    <cellStyle name="Comma 2 2 4 3 3" xfId="966"/>
    <cellStyle name="Comma 2 2 4 4" xfId="567"/>
    <cellStyle name="Comma 2 2 4 4 2" xfId="989"/>
    <cellStyle name="Comma 2 2 4 5" xfId="896"/>
    <cellStyle name="Comma 2 2 5" xfId="491"/>
    <cellStyle name="Comma 2 2 5 2" xfId="596"/>
    <cellStyle name="Comma 2 2 5 2 2" xfId="1018"/>
    <cellStyle name="Comma 2 2 5 3" xfId="934"/>
    <cellStyle name="Comma 2 2 6" xfId="413"/>
    <cellStyle name="Comma 2 2 6 2" xfId="578"/>
    <cellStyle name="Comma 2 2 6 2 2" xfId="1000"/>
    <cellStyle name="Comma 2 2 6 3" xfId="913"/>
    <cellStyle name="Comma 2 2 7" xfId="496"/>
    <cellStyle name="Comma 2 2 7 2" xfId="600"/>
    <cellStyle name="Comma 2 2 7 2 2" xfId="1022"/>
    <cellStyle name="Comma 2 2 7 3" xfId="938"/>
    <cellStyle name="Comma 2 2 8" xfId="504"/>
    <cellStyle name="Comma 2 2 8 2" xfId="603"/>
    <cellStyle name="Comma 2 2 8 2 2" xfId="1025"/>
    <cellStyle name="Comma 2 2 8 3" xfId="941"/>
    <cellStyle name="Comma 2 2 9" xfId="392"/>
    <cellStyle name="Comma 2 2 9 2" xfId="570"/>
    <cellStyle name="Comma 2 2 9 2 2" xfId="992"/>
    <cellStyle name="Comma 2 2 9 3" xfId="902"/>
    <cellStyle name="Comma 2 3" xfId="164"/>
    <cellStyle name="Comma 2 3 2" xfId="203"/>
    <cellStyle name="Comma 2 3 2 2" xfId="483"/>
    <cellStyle name="Comma 2 3 2 2 2" xfId="588"/>
    <cellStyle name="Comma 2 3 2 2 2 2" xfId="1010"/>
    <cellStyle name="Comma 2 3 2 2 3" xfId="926"/>
    <cellStyle name="Comma 2 3 2 3" xfId="426"/>
    <cellStyle name="Comma 2 3 2 3 2" xfId="583"/>
    <cellStyle name="Comma 2 3 2 3 2 2" xfId="1005"/>
    <cellStyle name="Comma 2 3 2 3 3" xfId="918"/>
    <cellStyle name="Comma 2 3 2 4" xfId="526"/>
    <cellStyle name="Comma 2 3 2 4 2" xfId="617"/>
    <cellStyle name="Comma 2 3 2 4 2 2" xfId="1039"/>
    <cellStyle name="Comma 2 3 2 4 3" xfId="955"/>
    <cellStyle name="Comma 2 3 2 5" xfId="556"/>
    <cellStyle name="Comma 2 3 2 5 2" xfId="978"/>
    <cellStyle name="Comma 2 3 2 6" xfId="862"/>
    <cellStyle name="Comma 2 3 3" xfId="354"/>
    <cellStyle name="Comma 2 3 3 2" xfId="484"/>
    <cellStyle name="Comma 2 3 3 2 2" xfId="589"/>
    <cellStyle name="Comma 2 3 3 2 2 2" xfId="1011"/>
    <cellStyle name="Comma 2 3 3 2 3" xfId="927"/>
    <cellStyle name="Comma 2 3 3 3" xfId="894"/>
    <cellStyle name="Comma 2 3 4" xfId="489"/>
    <cellStyle name="Comma 2 3 4 2" xfId="594"/>
    <cellStyle name="Comma 2 3 4 2 2" xfId="1016"/>
    <cellStyle name="Comma 2 3 4 3" xfId="932"/>
    <cellStyle name="Comma 2 3 5" xfId="493"/>
    <cellStyle name="Comma 2 3 5 2" xfId="598"/>
    <cellStyle name="Comma 2 3 5 2 2" xfId="1020"/>
    <cellStyle name="Comma 2 3 5 3" xfId="936"/>
    <cellStyle name="Comma 2 3 6" xfId="418"/>
    <cellStyle name="Comma 2 3 6 2" xfId="580"/>
    <cellStyle name="Comma 2 3 6 2 2" xfId="1002"/>
    <cellStyle name="Comma 2 3 6 3" xfId="915"/>
    <cellStyle name="Comma 2 3 7" xfId="553"/>
    <cellStyle name="Comma 2 3 7 2" xfId="975"/>
    <cellStyle name="Comma 2 3 8" xfId="850"/>
    <cellStyle name="Comma 2 3 9" xfId="833"/>
    <cellStyle name="Comma 2 4" xfId="242"/>
    <cellStyle name="Comma 2 4 2" xfId="427"/>
    <cellStyle name="Comma 2 4 2 2" xfId="485"/>
    <cellStyle name="Comma 2 4 2 2 2" xfId="590"/>
    <cellStyle name="Comma 2 4 2 2 2 2" xfId="1012"/>
    <cellStyle name="Comma 2 4 2 2 3" xfId="928"/>
    <cellStyle name="Comma 2 4 2 3" xfId="584"/>
    <cellStyle name="Comma 2 4 2 3 2" xfId="1006"/>
    <cellStyle name="Comma 2 4 2 4" xfId="919"/>
    <cellStyle name="Comma 2 4 3" xfId="506"/>
    <cellStyle name="Comma 2 4 3 2" xfId="605"/>
    <cellStyle name="Comma 2 4 3 2 2" xfId="1027"/>
    <cellStyle name="Comma 2 4 3 3" xfId="943"/>
    <cellStyle name="Comma 2 4 4" xfId="419"/>
    <cellStyle name="Comma 2 4 4 2" xfId="581"/>
    <cellStyle name="Comma 2 4 4 2 2" xfId="1003"/>
    <cellStyle name="Comma 2 4 4 3" xfId="916"/>
    <cellStyle name="Comma 2 4 5" xfId="393"/>
    <cellStyle name="Comma 2 4 5 2" xfId="571"/>
    <cellStyle name="Comma 2 4 5 2 2" xfId="993"/>
    <cellStyle name="Comma 2 4 5 3" xfId="903"/>
    <cellStyle name="Comma 2 4 6" xfId="530"/>
    <cellStyle name="Comma 2 4 6 2" xfId="621"/>
    <cellStyle name="Comma 2 4 6 2 2" xfId="1043"/>
    <cellStyle name="Comma 2 4 6 3" xfId="959"/>
    <cellStyle name="Comma 2 4 7" xfId="560"/>
    <cellStyle name="Comma 2 4 7 2" xfId="982"/>
    <cellStyle name="Comma 2 4 8" xfId="874"/>
    <cellStyle name="Comma 2 5" xfId="171"/>
    <cellStyle name="Comma 2 5 2" xfId="423"/>
    <cellStyle name="Comma 2 5 3" xfId="397"/>
    <cellStyle name="Comma 2 5 3 2" xfId="1106"/>
    <cellStyle name="Comma 2 5 4" xfId="525"/>
    <cellStyle name="Comma 2 5 4 2" xfId="616"/>
    <cellStyle name="Comma 2 5 4 2 2" xfId="1038"/>
    <cellStyle name="Comma 2 5 4 3" xfId="954"/>
    <cellStyle name="Comma 2 5 5" xfId="554"/>
    <cellStyle name="Comma 2 5 5 2" xfId="976"/>
    <cellStyle name="Comma 2 5 6" xfId="853"/>
    <cellStyle name="Comma 2 6" xfId="281"/>
    <cellStyle name="Comma 2 6 2" xfId="410"/>
    <cellStyle name="Comma 2 6 2 2" xfId="577"/>
    <cellStyle name="Comma 2 6 2 2 2" xfId="999"/>
    <cellStyle name="Comma 2 6 2 3" xfId="912"/>
    <cellStyle name="Comma 2 6 3" xfId="398"/>
    <cellStyle name="Comma 2 6 3 2" xfId="574"/>
    <cellStyle name="Comma 2 6 3 2 2" xfId="996"/>
    <cellStyle name="Comma 2 6 3 3" xfId="906"/>
    <cellStyle name="Comma 2 7" xfId="349"/>
    <cellStyle name="Comma 2 7 2" xfId="503"/>
    <cellStyle name="Comma 2 7 2 2" xfId="602"/>
    <cellStyle name="Comma 2 7 2 2 2" xfId="1024"/>
    <cellStyle name="Comma 2 7 2 3" xfId="940"/>
    <cellStyle name="Comma 2 7 3" xfId="536"/>
    <cellStyle name="Comma 2 7 3 2" xfId="627"/>
    <cellStyle name="Comma 2 7 3 2 2" xfId="1049"/>
    <cellStyle name="Comma 2 7 3 3" xfId="965"/>
    <cellStyle name="Comma 2 7 4" xfId="566"/>
    <cellStyle name="Comma 2 7 4 2" xfId="988"/>
    <cellStyle name="Comma 2 7 5" xfId="893"/>
    <cellStyle name="Comma 2 8" xfId="380"/>
    <cellStyle name="Comma 2 8 2" xfId="898"/>
    <cellStyle name="Comma 2 9" xfId="389"/>
    <cellStyle name="Comma 2 9 2" xfId="569"/>
    <cellStyle name="Comma 2 9 2 2" xfId="991"/>
    <cellStyle name="Comma 2 9 3" xfId="901"/>
    <cellStyle name="Comma 20" xfId="788"/>
    <cellStyle name="Comma 20 2" xfId="1105"/>
    <cellStyle name="Comma 21" xfId="803"/>
    <cellStyle name="Comma 21 2" xfId="1107"/>
    <cellStyle name="Comma 22" xfId="791"/>
    <cellStyle name="Comma 22 2" xfId="1136"/>
    <cellStyle name="Comma 23" xfId="792"/>
    <cellStyle name="Comma 23 2" xfId="1111"/>
    <cellStyle name="Comma 24" xfId="805"/>
    <cellStyle name="Comma 24 2" xfId="1137"/>
    <cellStyle name="Comma 25" xfId="798"/>
    <cellStyle name="Comma 25 2" xfId="1110"/>
    <cellStyle name="Comma 26" xfId="804"/>
    <cellStyle name="Comma 26 2" xfId="1128"/>
    <cellStyle name="Comma 27" xfId="1130"/>
    <cellStyle name="Comma 28" xfId="1131"/>
    <cellStyle name="Comma 29" xfId="832"/>
    <cellStyle name="Comma 3" xfId="17"/>
    <cellStyle name="Comma 3 10" xfId="555"/>
    <cellStyle name="Comma 3 10 2" xfId="977"/>
    <cellStyle name="Comma 3 11" xfId="734"/>
    <cellStyle name="Comma 3 11 2" xfId="859"/>
    <cellStyle name="Comma 3 12" xfId="744"/>
    <cellStyle name="Comma 3 13" xfId="1101"/>
    <cellStyle name="Comma 3 14" xfId="190"/>
    <cellStyle name="Comma 3 2" xfId="18"/>
    <cellStyle name="Comma 3 2 2" xfId="486"/>
    <cellStyle name="Comma 3 2 2 2" xfId="591"/>
    <cellStyle name="Comma 3 2 2 2 2" xfId="1013"/>
    <cellStyle name="Comma 3 2 2 3" xfId="761"/>
    <cellStyle name="Comma 3 2 2 4" xfId="929"/>
    <cellStyle name="Comma 3 2 3" xfId="428"/>
    <cellStyle name="Comma 3 2 3 2" xfId="585"/>
    <cellStyle name="Comma 3 2 3 2 2" xfId="1007"/>
    <cellStyle name="Comma 3 2 3 3" xfId="920"/>
    <cellStyle name="Comma 3 2 4" xfId="528"/>
    <cellStyle name="Comma 3 2 4 2" xfId="619"/>
    <cellStyle name="Comma 3 2 4 2 2" xfId="1041"/>
    <cellStyle name="Comma 3 2 4 3" xfId="957"/>
    <cellStyle name="Comma 3 2 5" xfId="558"/>
    <cellStyle name="Comma 3 2 5 2" xfId="980"/>
    <cellStyle name="Comma 3 2 6" xfId="865"/>
    <cellStyle name="Comma 3 2 7" xfId="206"/>
    <cellStyle name="Comma 3 3" xfId="19"/>
    <cellStyle name="Comma 3 3 2" xfId="431"/>
    <cellStyle name="Comma 3 3 3" xfId="1129"/>
    <cellStyle name="Comma 3 3 4" xfId="331"/>
    <cellStyle name="Comma 3 4" xfId="339"/>
    <cellStyle name="Comma 3 4 2" xfId="473"/>
    <cellStyle name="Comma 3 4 3" xfId="890"/>
    <cellStyle name="Comma 3 5" xfId="487"/>
    <cellStyle name="Comma 3 5 2" xfId="592"/>
    <cellStyle name="Comma 3 5 2 2" xfId="1014"/>
    <cellStyle name="Comma 3 5 3" xfId="930"/>
    <cellStyle name="Comma 3 6" xfId="490"/>
    <cellStyle name="Comma 3 6 2" xfId="595"/>
    <cellStyle name="Comma 3 6 2 2" xfId="1017"/>
    <cellStyle name="Comma 3 6 3" xfId="933"/>
    <cellStyle name="Comma 3 7" xfId="492"/>
    <cellStyle name="Comma 3 7 2" xfId="597"/>
    <cellStyle name="Comma 3 7 2 2" xfId="1019"/>
    <cellStyle name="Comma 3 7 3" xfId="935"/>
    <cellStyle name="Comma 3 8" xfId="505"/>
    <cellStyle name="Comma 3 8 2" xfId="604"/>
    <cellStyle name="Comma 3 8 2 2" xfId="1026"/>
    <cellStyle name="Comma 3 8 3" xfId="942"/>
    <cellStyle name="Comma 3 9" xfId="415"/>
    <cellStyle name="Comma 3 9 2" xfId="579"/>
    <cellStyle name="Comma 3 9 2 2" xfId="1001"/>
    <cellStyle name="Comma 3 9 3" xfId="914"/>
    <cellStyle name="Comma 4" xfId="20"/>
    <cellStyle name="Comma 4 10" xfId="818"/>
    <cellStyle name="Comma 4 11" xfId="122"/>
    <cellStyle name="Comma 4 2" xfId="237"/>
    <cellStyle name="Comma 4 2 2" xfId="510"/>
    <cellStyle name="Comma 4 2 2 2" xfId="1133"/>
    <cellStyle name="Comma 4 2 3" xfId="529"/>
    <cellStyle name="Comma 4 2 3 2" xfId="620"/>
    <cellStyle name="Comma 4 2 3 2 2" xfId="1042"/>
    <cellStyle name="Comma 4 2 3 3" xfId="958"/>
    <cellStyle name="Comma 4 2 4" xfId="559"/>
    <cellStyle name="Comma 4 2 4 2" xfId="981"/>
    <cellStyle name="Comma 4 2 5" xfId="871"/>
    <cellStyle name="Comma 4 2 6" xfId="831"/>
    <cellStyle name="Comma 4 3" xfId="334"/>
    <cellStyle name="Comma 4 3 2" xfId="533"/>
    <cellStyle name="Comma 4 3 2 2" xfId="624"/>
    <cellStyle name="Comma 4 3 2 2 2" xfId="1046"/>
    <cellStyle name="Comma 4 3 2 3" xfId="962"/>
    <cellStyle name="Comma 4 3 3" xfId="563"/>
    <cellStyle name="Comma 4 3 3 2" xfId="985"/>
    <cellStyle name="Comma 4 3 4" xfId="887"/>
    <cellStyle name="Comma 4 4" xfId="408"/>
    <cellStyle name="Comma 4 4 2" xfId="576"/>
    <cellStyle name="Comma 4 4 2 2" xfId="998"/>
    <cellStyle name="Comma 4 4 3" xfId="911"/>
    <cellStyle name="Comma 4 5" xfId="521"/>
    <cellStyle name="Comma 4 5 2" xfId="613"/>
    <cellStyle name="Comma 4 5 2 2" xfId="1035"/>
    <cellStyle name="Comma 4 5 3" xfId="951"/>
    <cellStyle name="Comma 4 6" xfId="549"/>
    <cellStyle name="Comma 4 6 2" xfId="630"/>
    <cellStyle name="Comma 4 6 2 2" xfId="1052"/>
    <cellStyle name="Comma 4 6 3" xfId="971"/>
    <cellStyle name="Comma 4 7" xfId="129"/>
    <cellStyle name="Comma 4 7 2" xfId="550"/>
    <cellStyle name="Comma 4 7 2 2" xfId="972"/>
    <cellStyle name="Comma 4 7 3" xfId="841"/>
    <cellStyle name="Comma 4 8" xfId="838"/>
    <cellStyle name="Comma 4 9" xfId="198"/>
    <cellStyle name="Comma 5" xfId="21"/>
    <cellStyle name="Comma 5 2" xfId="513"/>
    <cellStyle name="Comma 5 2 2" xfId="607"/>
    <cellStyle name="Comma 5 2 2 2" xfId="1029"/>
    <cellStyle name="Comma 5 2 3" xfId="945"/>
    <cellStyle name="Comma 5 3" xfId="535"/>
    <cellStyle name="Comma 5 3 2" xfId="626"/>
    <cellStyle name="Comma 5 3 2 2" xfId="1048"/>
    <cellStyle name="Comma 5 3 3" xfId="964"/>
    <cellStyle name="Comma 5 4" xfId="565"/>
    <cellStyle name="Comma 5 4 2" xfId="987"/>
    <cellStyle name="Comma 5 5" xfId="891"/>
    <cellStyle name="Comma 5 6" xfId="813"/>
    <cellStyle name="Comma 5 7" xfId="341"/>
    <cellStyle name="Comma 6" xfId="22"/>
    <cellStyle name="Comma 6 2" xfId="601"/>
    <cellStyle name="Comma 6 2 2" xfId="1023"/>
    <cellStyle name="Comma 6 3" xfId="939"/>
    <cellStyle name="Comma 6 4" xfId="821"/>
    <cellStyle name="Comma 6 5" xfId="502"/>
    <cellStyle name="Comma 7" xfId="23"/>
    <cellStyle name="Comma 7 2" xfId="573"/>
    <cellStyle name="Comma 7 2 2" xfId="995"/>
    <cellStyle name="Comma 7 3" xfId="905"/>
    <cellStyle name="Comma 7 4" xfId="826"/>
    <cellStyle name="Comma 7 5" xfId="395"/>
    <cellStyle name="Comma 8" xfId="24"/>
    <cellStyle name="Comma 8 2" xfId="608"/>
    <cellStyle name="Comma 8 2 2" xfId="1030"/>
    <cellStyle name="Comma 8 3" xfId="946"/>
    <cellStyle name="Comma 8 4" xfId="814"/>
    <cellStyle name="Comma 8 5" xfId="514"/>
    <cellStyle name="Comma 9" xfId="517"/>
    <cellStyle name="Comma 9 2" xfId="611"/>
    <cellStyle name="Comma 9 2 2" xfId="1033"/>
    <cellStyle name="Comma 9 3" xfId="949"/>
    <cellStyle name="Comma 9 4" xfId="822"/>
    <cellStyle name="Comma_A3. TS Nurbank Jun 30, 07" xfId="115"/>
    <cellStyle name="Currency [00]" xfId="25"/>
    <cellStyle name="Currency 2" xfId="137"/>
    <cellStyle name="Currency 2 2" xfId="495"/>
    <cellStyle name="Currency 2 2 2" xfId="599"/>
    <cellStyle name="Currency 2 2 2 2" xfId="1021"/>
    <cellStyle name="Currency 2 2 3" xfId="937"/>
    <cellStyle name="Currency 2 3" xfId="523"/>
    <cellStyle name="Currency 2 3 2" xfId="614"/>
    <cellStyle name="Currency 2 3 2 2" xfId="1036"/>
    <cellStyle name="Currency 2 3 3" xfId="952"/>
    <cellStyle name="Currency 2 4" xfId="551"/>
    <cellStyle name="Currency 2 4 2" xfId="973"/>
    <cellStyle name="Currency 2 5" xfId="786"/>
    <cellStyle name="Date Short" xfId="26"/>
    <cellStyle name="DELTA" xfId="27"/>
    <cellStyle name="Enter Currency (0)" xfId="28"/>
    <cellStyle name="Enter Currency (2)" xfId="29"/>
    <cellStyle name="Enter Units (0)" xfId="30"/>
    <cellStyle name="Enter Units (1)" xfId="31"/>
    <cellStyle name="Enter Units (2)" xfId="32"/>
    <cellStyle name="Euro" xfId="33"/>
    <cellStyle name="Excel Built-in Normal" xfId="432"/>
    <cellStyle name="Explanatory Text 2" xfId="326"/>
    <cellStyle name="Good 2" xfId="330"/>
    <cellStyle name="Good 2 2" xfId="742"/>
    <cellStyle name="Grey" xfId="34"/>
    <cellStyle name="Header1" xfId="35"/>
    <cellStyle name="Header2" xfId="36"/>
    <cellStyle name="Heading" xfId="37"/>
    <cellStyle name="Heading 1 2" xfId="316"/>
    <cellStyle name="Heading 2 2" xfId="317"/>
    <cellStyle name="Heading 3 2" xfId="318"/>
    <cellStyle name="Heading 4 2" xfId="319"/>
    <cellStyle name="Hyperlink 2" xfId="197"/>
    <cellStyle name="Hyperlink 2 2" xfId="282"/>
    <cellStyle name="Hyperlink 2 2 2" xfId="433"/>
    <cellStyle name="Hyperlink 2 3" xfId="278"/>
    <cellStyle name="Hyperlink 2 4" xfId="542"/>
    <cellStyle name="Hyperlink 2 4 2" xfId="769"/>
    <cellStyle name="Hyperlink 2 4 2 2" xfId="968"/>
    <cellStyle name="Hyperlink 2 5" xfId="748"/>
    <cellStyle name="Hyperlink 3" xfId="289"/>
    <cellStyle name="Hyperlink 3 2" xfId="774"/>
    <cellStyle name="Hyperlink 4" xfId="340"/>
    <cellStyle name="I0Обычный 3" xfId="497"/>
    <cellStyle name="Input [yellow]" xfId="38"/>
    <cellStyle name="Input 2" xfId="313"/>
    <cellStyle name="International" xfId="39"/>
    <cellStyle name="International1" xfId="40"/>
    <cellStyle name="KPMG Heading 1" xfId="434"/>
    <cellStyle name="KPMG Heading 2" xfId="435"/>
    <cellStyle name="KPMG Heading 3" xfId="436"/>
    <cellStyle name="KPMG Heading 4" xfId="437"/>
    <cellStyle name="KPMG Normal" xfId="438"/>
    <cellStyle name="KPMG Normal Text" xfId="439"/>
    <cellStyle name="Link Currency (0)" xfId="41"/>
    <cellStyle name="Link Currency (2)" xfId="42"/>
    <cellStyle name="Link Units (0)" xfId="43"/>
    <cellStyle name="Link Units (1)" xfId="44"/>
    <cellStyle name="Link Units (2)" xfId="45"/>
    <cellStyle name="Linked Cell 2" xfId="328"/>
    <cellStyle name="Month" xfId="736"/>
    <cellStyle name="Neutral 2" xfId="323"/>
    <cellStyle name="Normal - Style1" xfId="46"/>
    <cellStyle name="Normal 10" xfId="149"/>
    <cellStyle name="Normal 10 2" xfId="240"/>
    <cellStyle name="Normal 10 2 2" xfId="266"/>
    <cellStyle name="Normal 10 2 3" xfId="494"/>
    <cellStyle name="Normal 10 2 4" xfId="873"/>
    <cellStyle name="Normal 10 3" xfId="272"/>
    <cellStyle name="Normal 10 4" xfId="159"/>
    <cellStyle name="Normal 11 2" xfId="126"/>
    <cellStyle name="Normal 11 2 2" xfId="839"/>
    <cellStyle name="Normal 12" xfId="188"/>
    <cellStyle name="Normal 12 2" xfId="370"/>
    <cellStyle name="Normal 12 3" xfId="368"/>
    <cellStyle name="Normal 13 2" xfId="382"/>
    <cellStyle name="Normal 13 2 2" xfId="157"/>
    <cellStyle name="Normal 13 2 2 2" xfId="212"/>
    <cellStyle name="Normal 146" xfId="156"/>
    <cellStyle name="Normal 146 2" xfId="228"/>
    <cellStyle name="Normal 146 3" xfId="209"/>
    <cellStyle name="Normal 146 4" xfId="177"/>
    <cellStyle name="Normal 150 5" xfId="158"/>
    <cellStyle name="Normal 150 5 2" xfId="169"/>
    <cellStyle name="Normal 152" xfId="174"/>
    <cellStyle name="Normal 155" xfId="787"/>
    <cellStyle name="Normal 156" xfId="223"/>
    <cellStyle name="Normal 156 2" xfId="298"/>
    <cellStyle name="Normal 156 3" xfId="869"/>
    <cellStyle name="Normal 157" xfId="132"/>
    <cellStyle name="Normal 157 2" xfId="297"/>
    <cellStyle name="Normal 159" xfId="185"/>
    <cellStyle name="Normal 16" xfId="125"/>
    <cellStyle name="Normal 16 2" xfId="229"/>
    <cellStyle name="Normal 16 2 2" xfId="338"/>
    <cellStyle name="Normal 16 2 2 2" xfId="889"/>
    <cellStyle name="Normal 16 3" xfId="217"/>
    <cellStyle name="Normal 16 4" xfId="165"/>
    <cellStyle name="Normal 16 4 2" xfId="851"/>
    <cellStyle name="Normal 160" xfId="186"/>
    <cellStyle name="Normal 161" xfId="175"/>
    <cellStyle name="Normal 163" xfId="187"/>
    <cellStyle name="Normal 163 2" xfId="858"/>
    <cellStyle name="Normal 172" xfId="179"/>
    <cellStyle name="Normal 172 2" xfId="855"/>
    <cellStyle name="Normal 192 6 2" xfId="1057"/>
    <cellStyle name="Normal 2" xfId="47"/>
    <cellStyle name="Normal 2 10" xfId="396"/>
    <cellStyle name="Normal 2 10 4" xfId="211"/>
    <cellStyle name="Normal 2 11" xfId="383"/>
    <cellStyle name="Normal 2 12" xfId="130"/>
    <cellStyle name="Normal 2 12 2" xfId="267"/>
    <cellStyle name="Normal 2 12 2 2" xfId="877"/>
    <cellStyle name="Normal 2 12 2 4" xfId="176"/>
    <cellStyle name="Normal 2 12 2 4 2" xfId="854"/>
    <cellStyle name="Normal 2 14" xfId="239"/>
    <cellStyle name="Normal 2 2" xfId="133"/>
    <cellStyle name="Normal 2 2 10" xfId="729"/>
    <cellStyle name="Normal 2 2 10 2" xfId="842"/>
    <cellStyle name="Normal 2 2 13" xfId="400"/>
    <cellStyle name="Normal 2 2 2" xfId="263"/>
    <cellStyle name="Normal 2 2 2 12" xfId="543"/>
    <cellStyle name="Normal 2 2 2 2" xfId="440"/>
    <cellStyle name="Normal 2 2 2 2 2" xfId="758"/>
    <cellStyle name="Normal 2 2 2 3" xfId="414"/>
    <cellStyle name="Normal 2 2 2 4" xfId="405"/>
    <cellStyle name="Normal 2 2 2 5" xfId="403"/>
    <cellStyle name="Normal 2 2 2 5 2" xfId="909"/>
    <cellStyle name="Normal 2 2 2 6" xfId="876"/>
    <cellStyle name="Normal 2 2 2 7" xfId="819"/>
    <cellStyle name="Normal 2 2 3" xfId="182"/>
    <cellStyle name="Normal 2 2 3 2" xfId="441"/>
    <cellStyle name="Normal 2 2 3 2 2 2" xfId="751"/>
    <cellStyle name="Normal 2 2 3 3" xfId="540"/>
    <cellStyle name="Normal 2 2 3 4" xfId="757"/>
    <cellStyle name="Normal 2 2 3 4 2" xfId="856"/>
    <cellStyle name="Normal 2 2 3 5" xfId="824"/>
    <cellStyle name="Normal 2 2 34" xfId="117"/>
    <cellStyle name="Normal 2 2 4" xfId="294"/>
    <cellStyle name="Normal 2 2 4 2" xfId="474"/>
    <cellStyle name="Normal 2 2 4 3" xfId="737"/>
    <cellStyle name="Normal 2 2 5" xfId="255"/>
    <cellStyle name="Normal 2 2 5 2" xfId="499"/>
    <cellStyle name="Normal 2 2 6" xfId="303"/>
    <cellStyle name="Normal 2 2 7" xfId="343"/>
    <cellStyle name="Normal 2 2 8" xfId="378"/>
    <cellStyle name="Normal 2 2 9" xfId="538"/>
    <cellStyle name="Normal 2 3" xfId="119"/>
    <cellStyle name="Normal 2 3 2" xfId="210"/>
    <cellStyle name="Normal 2 3 2 2" xfId="337"/>
    <cellStyle name="Normal 2 3 2 2 2" xfId="361"/>
    <cellStyle name="Normal 2 3 2 3" xfId="352"/>
    <cellStyle name="Normal 2 3 2 4" xfId="732"/>
    <cellStyle name="Normal 2 3 2 5" xfId="866"/>
    <cellStyle name="Normal 2 3 24" xfId="194"/>
    <cellStyle name="Normal 2 3 3" xfId="251"/>
    <cellStyle name="Normal 2 3 3 2" xfId="369"/>
    <cellStyle name="Normal 2 3 3 2 2" xfId="407"/>
    <cellStyle name="Normal 2 3 3 2 2 2" xfId="772"/>
    <cellStyle name="Normal 2 3 3 2 2 2 2" xfId="910"/>
    <cellStyle name="Normal 2 3 3 3" xfId="746"/>
    <cellStyle name="Normal 2 3 4" xfId="184"/>
    <cellStyle name="Normal 2 3 4 2" xfId="501"/>
    <cellStyle name="Normal 2 3 4 3" xfId="388"/>
    <cellStyle name="Normal 2 3 5" xfId="519"/>
    <cellStyle name="Normal 2 39" xfId="301"/>
    <cellStyle name="Normal 2 39 2" xfId="885"/>
    <cellStyle name="Normal 2 39 2 2" xfId="127"/>
    <cellStyle name="Normal 2 39 2 2 2" xfId="840"/>
    <cellStyle name="Normal 2 4" xfId="128"/>
    <cellStyle name="Normal 2 4 2" xfId="144"/>
    <cellStyle name="Normal 2 4 2 2" xfId="123"/>
    <cellStyle name="Normal 2 4 2 3" xfId="155"/>
    <cellStyle name="Normal 2 4 2 4" xfId="442"/>
    <cellStyle name="Normal 2 4 2 4 2" xfId="922"/>
    <cellStyle name="Normal 2 4 2 5" xfId="845"/>
    <cellStyle name="Normal 2 4 2 8" xfId="116"/>
    <cellStyle name="Normal 2 4 3" xfId="260"/>
    <cellStyle name="Normal 2 4 4" xfId="162"/>
    <cellStyle name="Normal 2 4 5" xfId="150"/>
    <cellStyle name="Normal 2 43" xfId="273"/>
    <cellStyle name="Normal 2 5" xfId="146"/>
    <cellStyle name="Normal 2 5 2" xfId="279"/>
    <cellStyle name="Normal 2 5 2 2" xfId="417"/>
    <cellStyle name="Normal 2 5 3" xfId="336"/>
    <cellStyle name="Normal 2 5 4" xfId="362"/>
    <cellStyle name="Normal 2 5 5" xfId="759"/>
    <cellStyle name="Normal 2 5 5 2" xfId="846"/>
    <cellStyle name="Normal 2 6" xfId="131"/>
    <cellStyle name="Normal 2 6 2" xfId="356"/>
    <cellStyle name="Normal 2 6 2 2" xfId="443"/>
    <cellStyle name="Normal 2 6 3" xfId="522"/>
    <cellStyle name="Normal 2 6 4" xfId="733"/>
    <cellStyle name="Normal 2 7" xfId="342"/>
    <cellStyle name="Normal 2 7 2" xfId="364"/>
    <cellStyle name="Normal 2 7 2 2" xfId="416"/>
    <cellStyle name="Normal 2 7 3" xfId="406"/>
    <cellStyle name="Normal 2 7 4" xfId="762"/>
    <cellStyle name="Normal 2 8" xfId="353"/>
    <cellStyle name="Normal 2 8 2" xfId="764"/>
    <cellStyle name="Normal 2 8 3" xfId="763"/>
    <cellStyle name="Normal 2 9" xfId="346"/>
    <cellStyle name="Normal 21" xfId="191"/>
    <cellStyle name="Normal 22 11" xfId="148"/>
    <cellStyle name="Normal 3" xfId="48"/>
    <cellStyle name="Normal 3 10" xfId="136"/>
    <cellStyle name="Normal 3 11 2" xfId="213"/>
    <cellStyle name="Normal 3 19 2" xfId="215"/>
    <cellStyle name="Normal 3 19 2 2" xfId="241"/>
    <cellStyle name="Normal 3 2" xfId="205"/>
    <cellStyle name="Normal 3 2 10" xfId="192"/>
    <cellStyle name="Normal 3 2 10 2" xfId="860"/>
    <cellStyle name="Normal 3 2 2" xfId="250"/>
    <cellStyle name="Normal 3 2 2 2" xfId="367"/>
    <cellStyle name="Normal 3 2 2 2 2" xfId="446"/>
    <cellStyle name="Normal 3 2 2 2 2 2" xfId="771"/>
    <cellStyle name="Normal 3 2 2 2 2 3" xfId="768"/>
    <cellStyle name="Normal 3 2 2 2 2 3 2" xfId="923"/>
    <cellStyle name="Normal 3 2 2 2 3" xfId="445"/>
    <cellStyle name="Normal 3 2 2 3" xfId="444"/>
    <cellStyle name="Normal 3 2 3" xfId="274"/>
    <cellStyle name="Normal 3 2 3 2" xfId="447"/>
    <cellStyle name="Normal 3 2 4" xfId="333"/>
    <cellStyle name="Normal 3 2 5" xfId="347"/>
    <cellStyle name="Normal 3 2 6" xfId="749"/>
    <cellStyle name="Normal 3 2 6 2" xfId="864"/>
    <cellStyle name="Normal 3 2 7" xfId="781"/>
    <cellStyle name="Normal 3 3" xfId="222"/>
    <cellStyle name="Normal 3 3 2" xfId="262"/>
    <cellStyle name="Normal 3 3 2 2" xfId="275"/>
    <cellStyle name="Normal 3 3 2 3" xfId="360"/>
    <cellStyle name="Normal 3 3 2 3 2" xfId="897"/>
    <cellStyle name="Normal 3 3 2 4" xfId="767"/>
    <cellStyle name="Normal 3 3 3" xfId="292"/>
    <cellStyle name="Normal 3 3 4" xfId="412"/>
    <cellStyle name="Normal 3 3 5" xfId="750"/>
    <cellStyle name="Normal 3 3 5 2" xfId="868"/>
    <cellStyle name="Normal 3 3 6" xfId="812"/>
    <cellStyle name="Normal 3 4" xfId="244"/>
    <cellStyle name="Normal 3 4 2" xfId="276"/>
    <cellStyle name="Normal 3 4 3" xfId="366"/>
    <cellStyle name="Normal 3 5" xfId="180"/>
    <cellStyle name="Normal 3 5 2" xfId="390"/>
    <cellStyle name="Normal 3 6" xfId="152"/>
    <cellStyle name="Normal 3 6 2" xfId="500"/>
    <cellStyle name="Normal 3 7" xfId="350"/>
    <cellStyle name="Normal 3 8" xfId="386"/>
    <cellStyle name="Normal 3 9" xfId="114"/>
    <cellStyle name="Normal 311 2" xfId="420"/>
    <cellStyle name="Normal 35 4" xfId="384"/>
    <cellStyle name="Normal 35 4 2" xfId="899"/>
    <cellStyle name="Normal 37" xfId="218"/>
    <cellStyle name="Normal 37 2" xfId="230"/>
    <cellStyle name="Normal 4" xfId="49"/>
    <cellStyle name="Normal 4 10" xfId="795"/>
    <cellStyle name="Normal 4 11" xfId="816"/>
    <cellStyle name="Normal 4 12" xfId="118"/>
    <cellStyle name="Normal 4 2" xfId="216"/>
    <cellStyle name="Normal 4 2 2" xfId="252"/>
    <cellStyle name="Normal 4 2 2 2" xfId="448"/>
    <cellStyle name="Normal 4 2 2 3" xfId="755"/>
    <cellStyle name="Normal 4 2 3" xfId="288"/>
    <cellStyle name="Normal 4 2 3 2" xfId="881"/>
    <cellStyle name="Normal 4 2 4" xfId="374"/>
    <cellStyle name="Normal 4 2 5" xfId="745"/>
    <cellStyle name="Normal 4 2 5 2" xfId="867"/>
    <cellStyle name="Normal 4 2 6" xfId="829"/>
    <cellStyle name="Normal 4 2 7" xfId="773"/>
    <cellStyle name="Normal 4 28" xfId="178"/>
    <cellStyle name="Normal 4 3" xfId="246"/>
    <cellStyle name="Normal 4 3 2" xfId="277"/>
    <cellStyle name="Normal 4 3 2 2" xfId="449"/>
    <cellStyle name="Normal 4 3 3" xfId="401"/>
    <cellStyle name="Normal 4 3 3 2" xfId="908"/>
    <cellStyle name="Normal 4 3 4" xfId="391"/>
    <cellStyle name="Normal 4 3 5" xfId="756"/>
    <cellStyle name="Normal 4 4" xfId="287"/>
    <cellStyle name="Normal 4 4 2" xfId="738"/>
    <cellStyle name="Normal 4 5" xfId="199"/>
    <cellStyle name="Normal 4 6" xfId="306"/>
    <cellStyle name="Normal 4 7" xfId="351"/>
    <cellStyle name="Normal 4 8" xfId="539"/>
    <cellStyle name="Normal 4 9" xfId="728"/>
    <cellStyle name="Normal 4 9 2" xfId="1056"/>
    <cellStyle name="Normal 5" xfId="202"/>
    <cellStyle name="Normal 5 10" xfId="710"/>
    <cellStyle name="Normal 5 10 2" xfId="861"/>
    <cellStyle name="Normal 5 11" xfId="811"/>
    <cellStyle name="Normal 5 2" xfId="207"/>
    <cellStyle name="Normal 5 2 2" xfId="259"/>
    <cellStyle name="Normal 5 2 2 2" xfId="450"/>
    <cellStyle name="Normal 5 3" xfId="221"/>
    <cellStyle name="Normal 5 3 2" xfId="271"/>
    <cellStyle name="Normal 5 3 3" xfId="269"/>
    <cellStyle name="Normal 5 3 4" xfId="256"/>
    <cellStyle name="Normal 5 3 4 2" xfId="770"/>
    <cellStyle name="Normal 5 3 4 2 2" xfId="875"/>
    <cellStyle name="Normal 5 3 5" xfId="451"/>
    <cellStyle name="Normal 5 3 6" xfId="541"/>
    <cellStyle name="Normal 5 3 6 2" xfId="967"/>
    <cellStyle name="Normal 5 4" xfId="253"/>
    <cellStyle name="Normal 5 4 2" xfId="265"/>
    <cellStyle name="Normal 5 5" xfId="270"/>
    <cellStyle name="Normal 5 6" xfId="268"/>
    <cellStyle name="Normal 5 7" xfId="285"/>
    <cellStyle name="Normal 5 7 2" xfId="879"/>
    <cellStyle name="Normal 5 8" xfId="345"/>
    <cellStyle name="Normal 5 9" xfId="381"/>
    <cellStyle name="Normal 5 9 2" xfId="546"/>
    <cellStyle name="Normal 6" xfId="134"/>
    <cellStyle name="Normal 6 11" xfId="193"/>
    <cellStyle name="Normal 6 2" xfId="214"/>
    <cellStyle name="Normal 6 2 2" xfId="258"/>
    <cellStyle name="Normal 6 2 2 2" xfId="452"/>
    <cellStyle name="Normal 6 3" xfId="409"/>
    <cellStyle name="Normal 6 4" xfId="796"/>
    <cellStyle name="Normal 6 4 2" xfId="376"/>
    <cellStyle name="Normal 62" xfId="124"/>
    <cellStyle name="Normal 62 2" xfId="723"/>
    <cellStyle name="Normal 62 3" xfId="545"/>
    <cellStyle name="Normal 62 3 2" xfId="969"/>
    <cellStyle name="Normal 7" xfId="163"/>
    <cellStyle name="Normal 7 2" xfId="224"/>
    <cellStyle name="Normal 7 2 2" xfId="280"/>
    <cellStyle name="Normal 7 2 3" xfId="424"/>
    <cellStyle name="Normal 7 3" xfId="220"/>
    <cellStyle name="Normal 7 4" xfId="371"/>
    <cellStyle name="Normal 7 7" xfId="195"/>
    <cellStyle name="Normal 7 8" xfId="189"/>
    <cellStyle name="Normal 8" xfId="160"/>
    <cellStyle name="Normal 8 11" xfId="196"/>
    <cellStyle name="Normal 8 2" xfId="257"/>
    <cellStyle name="Normal 8 2 2" xfId="508"/>
    <cellStyle name="Normal 8 3" xfId="429"/>
    <cellStyle name="Normal 8 3 2" xfId="921"/>
    <cellStyle name="Normal 9" xfId="170"/>
    <cellStyle name="Normal 9 2" xfId="219"/>
    <cellStyle name="Normal 9 2 2" xfId="509"/>
    <cellStyle name="Normal 9 3" xfId="453"/>
    <cellStyle name="Normal 9 4 2 2" xfId="421"/>
    <cellStyle name="Normal_CF KKF2BV" xfId="50"/>
    <cellStyle name="Note 2" xfId="327"/>
    <cellStyle name="Note 2 2" xfId="793"/>
    <cellStyle name="Output 2" xfId="314"/>
    <cellStyle name="paint" xfId="51"/>
    <cellStyle name="Percent (0)" xfId="52"/>
    <cellStyle name="Percent (0) 2" xfId="454"/>
    <cellStyle name="Percent [0]" xfId="53"/>
    <cellStyle name="Percent [00]" xfId="54"/>
    <cellStyle name="Percent [2]" xfId="55"/>
    <cellStyle name="Percent 10" xfId="1053"/>
    <cellStyle name="Percent 10 3" xfId="385"/>
    <cellStyle name="Percent 11" xfId="1055"/>
    <cellStyle name="Percent 113" xfId="167"/>
    <cellStyle name="Percent 2" xfId="56"/>
    <cellStyle name="Percent 2 10" xfId="145"/>
    <cellStyle name="Percent 2 2" xfId="153"/>
    <cellStyle name="Percent 2 2 2" xfId="226"/>
    <cellStyle name="Percent 2 2 2 2" xfId="249"/>
    <cellStyle name="Percent 2 2 2 2 2" xfId="475"/>
    <cellStyle name="Percent 2 2 2 3" xfId="455"/>
    <cellStyle name="Percent 2 2 2 4" xfId="754"/>
    <cellStyle name="Percent 2 2 3" xfId="172"/>
    <cellStyle name="Percent 2 2 3 2" xfId="456"/>
    <cellStyle name="Percent 2 2 4" xfId="286"/>
    <cellStyle name="Percent 2 2 4 2" xfId="880"/>
    <cellStyle name="Percent 2 2 5" xfId="847"/>
    <cellStyle name="Percent 2 2 6" xfId="825"/>
    <cellStyle name="Percent 2 3" xfId="183"/>
    <cellStyle name="Percent 2 3 2" xfId="365"/>
    <cellStyle name="Percent 2 3 2 2" xfId="457"/>
    <cellStyle name="Percent 2 3 3" xfId="752"/>
    <cellStyle name="Percent 2 3 3 2" xfId="857"/>
    <cellStyle name="Percent 2 3 4" xfId="810"/>
    <cellStyle name="Percent 2 4" xfId="261"/>
    <cellStyle name="Percent 2 4 2" xfId="358"/>
    <cellStyle name="Percent 2 4 3" xfId="511"/>
    <cellStyle name="Percent 2 4 4" xfId="404"/>
    <cellStyle name="Percent 2 4 5" xfId="735"/>
    <cellStyle name="Percent 2 5" xfId="166"/>
    <cellStyle name="Percent 2 5 2" xfId="852"/>
    <cellStyle name="Percent 2 6" xfId="151"/>
    <cellStyle name="Percent 2 7" xfId="332"/>
    <cellStyle name="Percent 2 8" xfId="727"/>
    <cellStyle name="Percent 2 9" xfId="778"/>
    <cellStyle name="Percent 3" xfId="57"/>
    <cellStyle name="Percent 3 2" xfId="231"/>
    <cellStyle name="Percent 3 2 2" xfId="458"/>
    <cellStyle name="Percent 3 2 3" xfId="753"/>
    <cellStyle name="Percent 3 2 3 2" xfId="870"/>
    <cellStyle name="Percent 3 3" xfId="161"/>
    <cellStyle name="Percent 3 3 2" xfId="849"/>
    <cellStyle name="Percent 3 3 3" xfId="828"/>
    <cellStyle name="Percent 3 4" xfId="344"/>
    <cellStyle name="Percent 3 4 2" xfId="892"/>
    <cellStyle name="Percent 3 4 3" xfId="809"/>
    <cellStyle name="Percent 3 5" xfId="548"/>
    <cellStyle name="Percent 3 6" xfId="739"/>
    <cellStyle name="Percent 3 7" xfId="120"/>
    <cellStyle name="Percent 36 2" xfId="422"/>
    <cellStyle name="Percent 4" xfId="225"/>
    <cellStyle name="Percent 4 2" xfId="348"/>
    <cellStyle name="Percent 5" xfId="227"/>
    <cellStyle name="Percent 5 2" xfId="459"/>
    <cellStyle name="Percent 6" xfId="208"/>
    <cellStyle name="Percent 6 2" xfId="469"/>
    <cellStyle name="Percent 7" xfId="470"/>
    <cellStyle name="Percent 8" xfId="476"/>
    <cellStyle name="Percent 9" xfId="1054"/>
    <cellStyle name="PrePop Currency (0)" xfId="58"/>
    <cellStyle name="PrePop Currency (2)" xfId="59"/>
    <cellStyle name="PrePop Units (0)" xfId="60"/>
    <cellStyle name="PrePop Units (1)" xfId="61"/>
    <cellStyle name="PrePop Units (2)" xfId="62"/>
    <cellStyle name="S0" xfId="201"/>
    <cellStyle name="S1" xfId="233"/>
    <cellStyle name="S2" xfId="200"/>
    <cellStyle name="S3" xfId="173"/>
    <cellStyle name="S4" xfId="234"/>
    <cellStyle name="S5" xfId="232"/>
    <cellStyle name="S6" xfId="235"/>
    <cellStyle name="S6 2" xfId="264"/>
    <cellStyle name="S7" xfId="168"/>
    <cellStyle name="S8" xfId="236"/>
    <cellStyle name="Standaard_Blad1 (2)" xfId="63"/>
    <cellStyle name="Style 1" xfId="64"/>
    <cellStyle name="Style 1 11" xfId="254"/>
    <cellStyle name="Style 1 2 2" xfId="181"/>
    <cellStyle name="Style 2 3" xfId="402"/>
    <cellStyle name="Table Title" xfId="740"/>
    <cellStyle name="Text" xfId="460"/>
    <cellStyle name="Text Indent A" xfId="65"/>
    <cellStyle name="Text Indent B" xfId="66"/>
    <cellStyle name="Text Indent C" xfId="67"/>
    <cellStyle name="Text Snip" xfId="730"/>
    <cellStyle name="Text Snip 2" xfId="783"/>
    <cellStyle name="Text Snip 2 2" xfId="1162"/>
    <cellStyle name="Text Snip 2 3" xfId="1155"/>
    <cellStyle name="Text Snip 2 4" xfId="1156"/>
    <cellStyle name="Text Snip 3" xfId="785"/>
    <cellStyle name="Text Snip 3 2" xfId="1163"/>
    <cellStyle name="Text Snip 3 3" xfId="1166"/>
    <cellStyle name="Text Snip 3 4" xfId="1153"/>
    <cellStyle name="Text Snip 4" xfId="1167"/>
    <cellStyle name="Text Snip 5" xfId="1157"/>
    <cellStyle name="Tickmark" xfId="68"/>
    <cellStyle name="Title 2" xfId="322"/>
    <cellStyle name="Total 2" xfId="320"/>
    <cellStyle name="Warning Text 2" xfId="329"/>
    <cellStyle name="Year" xfId="741"/>
    <cellStyle name="Акцент1 2" xfId="675"/>
    <cellStyle name="Акцент1 3" xfId="1075"/>
    <cellStyle name="Акцент2 2" xfId="679"/>
    <cellStyle name="Акцент2 3" xfId="1079"/>
    <cellStyle name="Акцент3 2" xfId="683"/>
    <cellStyle name="Акцент3 3" xfId="1083"/>
    <cellStyle name="Акцент4 2" xfId="687"/>
    <cellStyle name="Акцент4 3" xfId="1087"/>
    <cellStyle name="Акцент5 2" xfId="691"/>
    <cellStyle name="Акцент5 3" xfId="1091"/>
    <cellStyle name="Акцент6 2" xfId="695"/>
    <cellStyle name="Акцент6 3" xfId="1095"/>
    <cellStyle name="Ввод  2" xfId="666"/>
    <cellStyle name="Ввод  3" xfId="1067"/>
    <cellStyle name="Вывод 2" xfId="667"/>
    <cellStyle name="Вывод 3" xfId="1068"/>
    <cellStyle name="Вычисление 2" xfId="668"/>
    <cellStyle name="Вычисление 3" xfId="1069"/>
    <cellStyle name="Денежный 2" xfId="69"/>
    <cellStyle name="Денежный 2 2" xfId="70"/>
    <cellStyle name="Денежный 3" xfId="71"/>
    <cellStyle name="Заголовок 1 2" xfId="659"/>
    <cellStyle name="Заголовок 1 3" xfId="1061"/>
    <cellStyle name="Заголовок 2 2" xfId="660"/>
    <cellStyle name="Заголовок 2 3" xfId="1062"/>
    <cellStyle name="Заголовок 3 2" xfId="661"/>
    <cellStyle name="Заголовок 3 3" xfId="1063"/>
    <cellStyle name="Заголовок 4 2" xfId="662"/>
    <cellStyle name="Заголовок 4 3" xfId="1064"/>
    <cellStyle name="Итог 2" xfId="674"/>
    <cellStyle name="Итог 3" xfId="1074"/>
    <cellStyle name="Контрольная ячейка 2" xfId="670"/>
    <cellStyle name="Контрольная ячейка 3" xfId="1071"/>
    <cellStyle name="Название 2" xfId="658"/>
    <cellStyle name="Название 3" xfId="1060"/>
    <cellStyle name="Нейтральный 2" xfId="665"/>
    <cellStyle name="Нейтральный 3" xfId="1066"/>
    <cellStyle name="Обычный" xfId="0" builtinId="0"/>
    <cellStyle name="Обычный 10" xfId="72"/>
    <cellStyle name="Обычный 10 2" xfId="73"/>
    <cellStyle name="Обычный 10 3" xfId="705"/>
    <cellStyle name="Обычный 10 3 2 2 2 2 2" xfId="299"/>
    <cellStyle name="Обычный 10 3 2 2 2 2 2 2" xfId="884"/>
    <cellStyle name="Обычный 10 4" xfId="718"/>
    <cellStyle name="Обычный 11" xfId="722"/>
    <cellStyle name="Обычный 12" xfId="74"/>
    <cellStyle name="Обычный 12 2" xfId="1103"/>
    <cellStyle name="Обычный 13" xfId="747"/>
    <cellStyle name="Обычный 14" xfId="651"/>
    <cellStyle name="Обычный 14 3" xfId="707"/>
    <cellStyle name="Обычный 15" xfId="111"/>
    <cellStyle name="Обычный 15 3" xfId="797"/>
    <cellStyle name="Обычный 15 4" xfId="121"/>
    <cellStyle name="Обычный 18" xfId="290"/>
    <cellStyle name="Обычный 186" xfId="373"/>
    <cellStyle name="Обычный 19" xfId="650"/>
    <cellStyle name="Обычный 190" xfId="372"/>
    <cellStyle name="Обычный 2" xfId="75"/>
    <cellStyle name="Обычный 2 11" xfId="704"/>
    <cellStyle name="Обычный 2 12" xfId="649"/>
    <cellStyle name="Обычный 2 14" xfId="302"/>
    <cellStyle name="Обычный 2 2" xfId="76"/>
    <cellStyle name="Обычный 2 2 11" xfId="655"/>
    <cellStyle name="Обычный 2 2 2" xfId="77"/>
    <cellStyle name="Обычный 2 2 2 2" xfId="78"/>
    <cellStyle name="Обычный 2 2 2 2 2" xfId="477"/>
    <cellStyle name="Обычный 2 2 2 3" xfId="79"/>
    <cellStyle name="Обычный 2 2 2 3 2" xfId="699"/>
    <cellStyle name="Обычный 2 2 2 4" xfId="283"/>
    <cellStyle name="Обычный 2 2 3" xfId="80"/>
    <cellStyle name="Обычный 2 2 3 2" xfId="498"/>
    <cellStyle name="Обычный 2 2 4" xfId="461"/>
    <cellStyle name="Обычный 2 2 5" xfId="141"/>
    <cellStyle name="Обычный 2 3" xfId="81"/>
    <cellStyle name="Обычный 2 3 2" xfId="305"/>
    <cellStyle name="Обычный 2 3 2 2" xfId="478"/>
    <cellStyle name="Обычный 2 3 2 3" xfId="789"/>
    <cellStyle name="Обычный 2 3 3" xfId="355"/>
    <cellStyle name="Обычный 2 3 3 2" xfId="895"/>
    <cellStyle name="Обычный 2 3 4" xfId="462"/>
    <cellStyle name="Обычный 2 3 5" xfId="247"/>
    <cellStyle name="Обычный 2 4" xfId="82"/>
    <cellStyle name="Обычный 2 4 2" xfId="479"/>
    <cellStyle name="Обычный 2 4 3" xfId="293"/>
    <cellStyle name="Обычный 2 5" xfId="295"/>
    <cellStyle name="Обычный 2 6" xfId="357"/>
    <cellStyle name="Обычный 2 7" xfId="377"/>
    <cellStyle name="Обычный 2 8" xfId="139"/>
    <cellStyle name="Обычный 20" xfId="300"/>
    <cellStyle name="Обычный 200" xfId="1139"/>
    <cellStyle name="Обычный 236" xfId="716"/>
    <cellStyle name="Обычный 264" xfId="379"/>
    <cellStyle name="Обычный 270" xfId="296"/>
    <cellStyle name="Обычный 270 2" xfId="883"/>
    <cellStyle name="Обычный 3" xfId="83"/>
    <cellStyle name="Обычный 3 2" xfId="84"/>
    <cellStyle name="Обычный 3 2 2" xfId="324"/>
    <cellStyle name="Обычный 3 2 2 2" xfId="886"/>
    <cellStyle name="Обычный 3 2 3" xfId="147"/>
    <cellStyle name="Обычный 3 3" xfId="143"/>
    <cellStyle name="Обычный 3 4" xfId="238"/>
    <cellStyle name="Обычный 3 4 2" xfId="872"/>
    <cellStyle name="Обычный 3 5" xfId="463"/>
    <cellStyle name="Обычный 3 6" xfId="656"/>
    <cellStyle name="Обычный 3 7" xfId="700"/>
    <cellStyle name="Обычный 3 8" xfId="140"/>
    <cellStyle name="Обычный 4" xfId="85"/>
    <cellStyle name="Обычный 4 10" xfId="743"/>
    <cellStyle name="Обычный 4 2" xfId="512"/>
    <cellStyle name="Обычный 4 3" xfId="464"/>
    <cellStyle name="Обычный 4 4" xfId="701"/>
    <cellStyle name="Обычный 4 5" xfId="709"/>
    <cellStyle name="Обычный 4 6" xfId="243"/>
    <cellStyle name="Обычный 5" xfId="86"/>
    <cellStyle name="Обычный 5 2" xfId="411"/>
    <cellStyle name="Обычный 5 3" xfId="702"/>
    <cellStyle name="Обычный 5 4" xfId="766"/>
    <cellStyle name="Обычный 5 5" xfId="844"/>
    <cellStyle name="Обычный 5 6" xfId="138"/>
    <cellStyle name="Обычный 6" xfId="87"/>
    <cellStyle name="Обычный 6 2" xfId="703"/>
    <cellStyle name="Обычный 6 3" xfId="142"/>
    <cellStyle name="Обычный 7" xfId="88"/>
    <cellStyle name="Обычный 7 2" xfId="375"/>
    <cellStyle name="Обычный 8" xfId="89"/>
    <cellStyle name="Обычный 8 2" xfId="653"/>
    <cellStyle name="Обычный 80" xfId="518"/>
    <cellStyle name="Обычный 80 2" xfId="765"/>
    <cellStyle name="Обычный 9" xfId="90"/>
    <cellStyle name="Обычный 9 2" xfId="717"/>
    <cellStyle name="Плохой 2" xfId="664"/>
    <cellStyle name="Плохой 3" xfId="1113"/>
    <cellStyle name="Плохой 4" xfId="1059"/>
    <cellStyle name="Пояснение 2" xfId="673"/>
    <cellStyle name="Пояснение 3" xfId="1073"/>
    <cellStyle name="Примечание 2" xfId="672"/>
    <cellStyle name="Примечание 3" xfId="1100"/>
    <cellStyle name="Примечание 4" xfId="1140"/>
    <cellStyle name="Примечание 5" xfId="1102"/>
    <cellStyle name="Процентный 2" xfId="91"/>
    <cellStyle name="Процентный 3" xfId="92"/>
    <cellStyle name="Процентный 3 2" xfId="1104"/>
    <cellStyle name="Процентный 4" xfId="719"/>
    <cellStyle name="Процентный 5" xfId="112"/>
    <cellStyle name="Связанная ячейка 2" xfId="669"/>
    <cellStyle name="Связанная ячейка 3" xfId="1070"/>
    <cellStyle name="Стиль 1" xfId="93"/>
    <cellStyle name="Текст предупреждения 2" xfId="671"/>
    <cellStyle name="Текст предупреждения 3" xfId="1072"/>
    <cellStyle name="Тысячи [0]_010SN05" xfId="94"/>
    <cellStyle name="Тысячи_010SN05" xfId="95"/>
    <cellStyle name="Финансовый [0] 2" xfId="96"/>
    <cellStyle name="Финансовый [0] 2 2" xfId="465"/>
    <cellStyle name="Финансовый 10" xfId="97"/>
    <cellStyle name="Финансовый 10 2" xfId="532"/>
    <cellStyle name="Финансовый 10 2 2" xfId="623"/>
    <cellStyle name="Финансовый 10 2 2 2" xfId="1045"/>
    <cellStyle name="Финансовый 10 2 3" xfId="961"/>
    <cellStyle name="Финансовый 10 3" xfId="562"/>
    <cellStyle name="Финансовый 10 3 2" xfId="984"/>
    <cellStyle name="Финансовый 10 4" xfId="882"/>
    <cellStyle name="Финансовый 10 5" xfId="291"/>
    <cellStyle name="Финансовый 11" xfId="98"/>
    <cellStyle name="Финансовый 12" xfId="706"/>
    <cellStyle name="Финансовый 13" xfId="1138"/>
    <cellStyle name="Финансовый 14" xfId="1160"/>
    <cellStyle name="Финансовый 15" xfId="1165"/>
    <cellStyle name="Финансовый 16" xfId="1161"/>
    <cellStyle name="Финансовый 2" xfId="466"/>
    <cellStyle name="Финансовый 2 10" xfId="657"/>
    <cellStyle name="Финансовый 2 10 2" xfId="248"/>
    <cellStyle name="Финансовый 2 11" xfId="1099"/>
    <cellStyle name="Финансовый 2 2" xfId="99"/>
    <cellStyle name="Финансовый 2 2 2" xfId="480"/>
    <cellStyle name="Финансовый 2 2 2 2" xfId="1159"/>
    <cellStyle name="Финансовый 2 2 3" xfId="1158"/>
    <cellStyle name="Финансовый 2 3" xfId="100"/>
    <cellStyle name="Финансовый 2 3 2" xfId="708"/>
    <cellStyle name="Финансовый 2 3 3" xfId="1127"/>
    <cellStyle name="Финансовый 2 4" xfId="101"/>
    <cellStyle name="Финансовый 2 4 2" xfId="1164"/>
    <cellStyle name="Финансовый 2 4 3" xfId="1169"/>
    <cellStyle name="Финансовый 28" xfId="135"/>
    <cellStyle name="Финансовый 28 2" xfId="1135"/>
    <cellStyle name="Финансовый 28 3" xfId="843"/>
    <cellStyle name="Финансовый 29" xfId="1109"/>
    <cellStyle name="Финансовый 3" xfId="102"/>
    <cellStyle name="Финансовый 3 2" xfId="790"/>
    <cellStyle name="Финансовый 3 3" xfId="725"/>
    <cellStyle name="Финансовый 3 4" xfId="467"/>
    <cellStyle name="Финансовый 39" xfId="715"/>
    <cellStyle name="Финансовый 4" xfId="103"/>
    <cellStyle name="Финансовый 4 2" xfId="654"/>
    <cellStyle name="Финансовый 40" xfId="1134"/>
    <cellStyle name="Финансовый 42" xfId="712"/>
    <cellStyle name="Финансовый 43" xfId="652"/>
    <cellStyle name="Финансовый 43 2" xfId="714"/>
    <cellStyle name="Финансовый 44" xfId="713"/>
    <cellStyle name="Финансовый 5" xfId="104"/>
    <cellStyle name="Финансовый 5 2" xfId="468"/>
    <cellStyle name="Финансовый 6" xfId="105"/>
    <cellStyle name="Финансовый 6 2" xfId="720"/>
    <cellStyle name="Финансовый 7" xfId="106"/>
    <cellStyle name="Финансовый 7 2" xfId="1112"/>
    <cellStyle name="Финансовый 8" xfId="107"/>
    <cellStyle name="Финансовый 8 2" xfId="1154"/>
    <cellStyle name="Финансовый 8 3" xfId="1168"/>
    <cellStyle name="Финансовый 9" xfId="108"/>
    <cellStyle name="Хороший 2" xfId="663"/>
    <cellStyle name="Хороший 3" xfId="1065"/>
    <cellStyle name="쉼표 [0]_WP_Investments &amp; Derivatives(0717)" xfId="109"/>
    <cellStyle name="표준_fair value market rates 6m 2008" xfId="110"/>
  </cellStyles>
  <dxfs count="0"/>
  <tableStyles count="1" defaultTableStyle="TableStyleMedium9" defaultPivotStyle="PivotStyleLight16">
    <tableStyle name="Moody's Table Style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0"/>
  <sheetViews>
    <sheetView topLeftCell="A13" zoomScaleNormal="100" workbookViewId="0">
      <selection activeCell="G13" sqref="G13"/>
    </sheetView>
  </sheetViews>
  <sheetFormatPr defaultColWidth="9.140625" defaultRowHeight="12.75"/>
  <cols>
    <col min="1" max="1" width="52.5703125" style="22" customWidth="1"/>
    <col min="2" max="2" width="15.28515625" style="24" customWidth="1"/>
    <col min="3" max="3" width="5.140625" style="24" customWidth="1"/>
    <col min="4" max="4" width="16.5703125" style="24" customWidth="1"/>
    <col min="5" max="6" width="10" style="1" bestFit="1" customWidth="1"/>
    <col min="7" max="16384" width="9.140625" style="1"/>
  </cols>
  <sheetData>
    <row r="1" spans="1:6">
      <c r="A1" s="134" t="s">
        <v>0</v>
      </c>
      <c r="B1" s="134"/>
      <c r="C1" s="72"/>
      <c r="D1" s="16"/>
    </row>
    <row r="2" spans="1:6" ht="24.75" customHeight="1">
      <c r="A2" s="105" t="s">
        <v>133</v>
      </c>
      <c r="B2" s="18"/>
      <c r="C2" s="18"/>
      <c r="D2" s="19"/>
    </row>
    <row r="3" spans="1:6">
      <c r="A3" s="72" t="s">
        <v>69</v>
      </c>
      <c r="B3" s="18"/>
      <c r="C3" s="18"/>
      <c r="D3" s="19"/>
    </row>
    <row r="4" spans="1:6">
      <c r="A4" s="135" t="s">
        <v>22</v>
      </c>
      <c r="B4" s="135"/>
      <c r="C4" s="135"/>
      <c r="D4" s="135"/>
    </row>
    <row r="5" spans="1:6">
      <c r="A5" s="20"/>
      <c r="B5" s="21"/>
      <c r="C5" s="21"/>
      <c r="D5" s="21"/>
    </row>
    <row r="6" spans="1:6">
      <c r="A6" s="20"/>
      <c r="B6" s="21"/>
      <c r="C6" s="21"/>
      <c r="D6" s="21"/>
    </row>
    <row r="7" spans="1:6">
      <c r="B7" s="56"/>
      <c r="C7" s="56"/>
      <c r="D7" s="56"/>
    </row>
    <row r="8" spans="1:6">
      <c r="B8" s="56" t="s">
        <v>70</v>
      </c>
      <c r="C8" s="56"/>
      <c r="D8" s="56" t="s">
        <v>39</v>
      </c>
    </row>
    <row r="9" spans="1:6">
      <c r="B9" s="56" t="s">
        <v>59</v>
      </c>
      <c r="C9" s="56"/>
      <c r="D9" s="56" t="s">
        <v>57</v>
      </c>
    </row>
    <row r="10" spans="1:6">
      <c r="F10" s="2"/>
    </row>
    <row r="11" spans="1:6">
      <c r="A11" s="25" t="s">
        <v>1</v>
      </c>
      <c r="B11" s="66"/>
      <c r="C11" s="66"/>
    </row>
    <row r="12" spans="1:6">
      <c r="A12" s="26" t="s">
        <v>2</v>
      </c>
      <c r="B12" s="27">
        <v>926712</v>
      </c>
      <c r="C12" s="27"/>
      <c r="D12" s="27">
        <v>1117220</v>
      </c>
      <c r="E12" s="2"/>
      <c r="F12" s="2"/>
    </row>
    <row r="13" spans="1:6" ht="38.25">
      <c r="A13" s="26" t="s">
        <v>86</v>
      </c>
      <c r="B13" s="27"/>
      <c r="C13" s="27"/>
      <c r="D13" s="27"/>
      <c r="E13" s="2"/>
      <c r="F13" s="2"/>
    </row>
    <row r="14" spans="1:6" s="112" customFormat="1">
      <c r="A14" s="144" t="s">
        <v>115</v>
      </c>
      <c r="B14" s="145">
        <v>48365</v>
      </c>
      <c r="C14" s="145"/>
      <c r="D14" s="145">
        <v>27580</v>
      </c>
      <c r="E14" s="2"/>
      <c r="F14" s="2"/>
    </row>
    <row r="15" spans="1:6" s="112" customFormat="1">
      <c r="A15" s="144" t="s">
        <v>116</v>
      </c>
      <c r="B15" s="145">
        <v>5472</v>
      </c>
      <c r="C15" s="145"/>
      <c r="D15" s="145">
        <v>8388</v>
      </c>
      <c r="E15" s="2"/>
      <c r="F15" s="2"/>
    </row>
    <row r="16" spans="1:6" s="112" customFormat="1">
      <c r="A16" s="144" t="s">
        <v>117</v>
      </c>
      <c r="B16" s="145">
        <v>1452</v>
      </c>
      <c r="C16" s="145"/>
      <c r="D16" s="146" t="s">
        <v>103</v>
      </c>
      <c r="E16" s="2"/>
      <c r="F16" s="2"/>
    </row>
    <row r="17" spans="1:8">
      <c r="A17" s="26" t="s">
        <v>52</v>
      </c>
      <c r="B17" s="27"/>
      <c r="C17" s="27"/>
      <c r="D17" s="27"/>
      <c r="E17" s="2"/>
      <c r="F17" s="2"/>
    </row>
    <row r="18" spans="1:8" s="112" customFormat="1">
      <c r="A18" s="144" t="s">
        <v>115</v>
      </c>
      <c r="B18" s="145">
        <v>734611</v>
      </c>
      <c r="C18" s="145"/>
      <c r="D18" s="145">
        <v>837101</v>
      </c>
      <c r="E18" s="2"/>
      <c r="F18" s="2"/>
    </row>
    <row r="19" spans="1:8" s="112" customFormat="1">
      <c r="A19" s="139" t="s">
        <v>118</v>
      </c>
      <c r="B19" s="145">
        <v>139148</v>
      </c>
      <c r="C19" s="145"/>
      <c r="D19" s="145">
        <v>76318</v>
      </c>
      <c r="E19" s="2"/>
      <c r="F19" s="2"/>
    </row>
    <row r="20" spans="1:8">
      <c r="A20" s="26" t="s">
        <v>3</v>
      </c>
      <c r="B20" s="27">
        <v>79232</v>
      </c>
      <c r="C20" s="27"/>
      <c r="D20" s="27">
        <v>54536</v>
      </c>
      <c r="E20" s="2"/>
      <c r="F20" s="2"/>
    </row>
    <row r="21" spans="1:8">
      <c r="A21" s="26" t="s">
        <v>4</v>
      </c>
      <c r="B21" s="27"/>
      <c r="C21" s="27"/>
      <c r="D21" s="27"/>
      <c r="E21" s="2"/>
      <c r="F21" s="2"/>
      <c r="H21" s="2"/>
    </row>
    <row r="22" spans="1:8" s="112" customFormat="1">
      <c r="A22" s="144" t="s">
        <v>119</v>
      </c>
      <c r="B22" s="145">
        <v>909384</v>
      </c>
      <c r="C22" s="145"/>
      <c r="D22" s="145">
        <v>731754</v>
      </c>
      <c r="E22" s="2"/>
      <c r="F22" s="2"/>
      <c r="H22" s="2"/>
    </row>
    <row r="23" spans="1:8" s="112" customFormat="1">
      <c r="A23" s="144" t="s">
        <v>120</v>
      </c>
      <c r="B23" s="145">
        <v>1811740</v>
      </c>
      <c r="C23" s="145"/>
      <c r="D23" s="145">
        <v>1277359</v>
      </c>
      <c r="E23" s="2"/>
      <c r="F23" s="2"/>
      <c r="H23" s="2"/>
    </row>
    <row r="24" spans="1:8">
      <c r="A24" s="26" t="s">
        <v>46</v>
      </c>
      <c r="B24" s="27">
        <v>4348</v>
      </c>
      <c r="C24" s="27"/>
      <c r="D24" s="27">
        <v>525</v>
      </c>
      <c r="E24" s="2"/>
      <c r="F24" s="2"/>
    </row>
    <row r="25" spans="1:8">
      <c r="A25" s="26" t="s">
        <v>6</v>
      </c>
      <c r="B25" s="27">
        <v>65312</v>
      </c>
      <c r="C25" s="27"/>
      <c r="D25" s="27">
        <v>65163</v>
      </c>
      <c r="E25" s="2"/>
      <c r="F25" s="2"/>
    </row>
    <row r="26" spans="1:8">
      <c r="A26" s="26" t="s">
        <v>5</v>
      </c>
      <c r="B26" s="27">
        <v>153030</v>
      </c>
      <c r="C26" s="27"/>
      <c r="D26" s="27">
        <v>128022</v>
      </c>
      <c r="E26" s="2"/>
      <c r="F26" s="2"/>
    </row>
    <row r="27" spans="1:8" ht="13.5" thickBot="1">
      <c r="A27" s="28" t="s">
        <v>7</v>
      </c>
      <c r="B27" s="147">
        <f>SUM(B12:B26)</f>
        <v>4878806</v>
      </c>
      <c r="C27" s="147"/>
      <c r="D27" s="147">
        <f>SUM(D12:D26)</f>
        <v>4323966</v>
      </c>
      <c r="E27" s="2"/>
      <c r="F27" s="2"/>
      <c r="G27" s="2"/>
    </row>
    <row r="28" spans="1:8" s="112" customFormat="1" ht="13.5" thickTop="1">
      <c r="A28" s="28"/>
      <c r="B28" s="148"/>
      <c r="C28" s="148"/>
      <c r="D28" s="148"/>
      <c r="E28" s="2"/>
      <c r="F28" s="2"/>
      <c r="G28" s="2"/>
    </row>
    <row r="29" spans="1:8">
      <c r="A29" s="28" t="s">
        <v>121</v>
      </c>
      <c r="B29" s="29"/>
      <c r="C29" s="29"/>
      <c r="D29" s="29"/>
      <c r="F29" s="2"/>
    </row>
    <row r="30" spans="1:8">
      <c r="A30" s="28" t="s">
        <v>8</v>
      </c>
      <c r="B30" s="29"/>
      <c r="C30" s="29"/>
      <c r="D30" s="29"/>
      <c r="F30" s="2"/>
    </row>
    <row r="31" spans="1:8">
      <c r="A31" s="26" t="s">
        <v>9</v>
      </c>
      <c r="B31" s="29">
        <v>214851</v>
      </c>
      <c r="C31" s="29"/>
      <c r="D31" s="29">
        <v>158524</v>
      </c>
      <c r="E31" s="2"/>
      <c r="F31" s="2"/>
    </row>
    <row r="32" spans="1:8">
      <c r="A32" s="26" t="s">
        <v>89</v>
      </c>
      <c r="B32" s="27"/>
      <c r="C32" s="27"/>
      <c r="D32" s="27"/>
      <c r="E32" s="2"/>
      <c r="F32" s="2"/>
    </row>
    <row r="33" spans="1:6" s="112" customFormat="1">
      <c r="A33" s="144" t="s">
        <v>122</v>
      </c>
      <c r="B33" s="145">
        <v>1598605</v>
      </c>
      <c r="C33" s="145"/>
      <c r="D33" s="145">
        <v>1357726</v>
      </c>
      <c r="E33" s="2"/>
      <c r="F33" s="2"/>
    </row>
    <row r="34" spans="1:6" s="112" customFormat="1">
      <c r="A34" s="139" t="s">
        <v>123</v>
      </c>
      <c r="B34" s="145">
        <v>1995143</v>
      </c>
      <c r="C34" s="145"/>
      <c r="D34" s="145">
        <v>1915418</v>
      </c>
      <c r="E34" s="2"/>
      <c r="F34" s="2"/>
    </row>
    <row r="35" spans="1:6">
      <c r="A35" s="26" t="s">
        <v>10</v>
      </c>
      <c r="B35" s="27">
        <v>77117</v>
      </c>
      <c r="C35" s="27"/>
      <c r="D35" s="27">
        <v>96183</v>
      </c>
      <c r="E35" s="2"/>
      <c r="F35" s="2"/>
    </row>
    <row r="36" spans="1:6">
      <c r="A36" s="26" t="s">
        <v>47</v>
      </c>
      <c r="B36" s="27">
        <v>11349</v>
      </c>
      <c r="C36" s="27"/>
      <c r="D36" s="27">
        <v>11620</v>
      </c>
      <c r="E36" s="2"/>
      <c r="F36" s="2"/>
    </row>
    <row r="37" spans="1:6">
      <c r="A37" s="26" t="s">
        <v>12</v>
      </c>
      <c r="B37" s="27">
        <v>63220</v>
      </c>
      <c r="C37" s="27"/>
      <c r="D37" s="27">
        <v>60405</v>
      </c>
      <c r="F37" s="27"/>
    </row>
    <row r="38" spans="1:6">
      <c r="A38" s="26" t="s">
        <v>11</v>
      </c>
      <c r="B38" s="27">
        <v>536202</v>
      </c>
      <c r="C38" s="27"/>
      <c r="D38" s="27">
        <v>450239</v>
      </c>
      <c r="E38" s="2"/>
      <c r="F38" s="27"/>
    </row>
    <row r="39" spans="1:6">
      <c r="A39" s="149" t="s">
        <v>124</v>
      </c>
      <c r="B39" s="150">
        <f>SUM(B31:B38)</f>
        <v>4496487</v>
      </c>
      <c r="C39" s="150"/>
      <c r="D39" s="150">
        <f>SUM(D31:D38)</f>
        <v>4050115</v>
      </c>
      <c r="E39" s="2"/>
      <c r="F39" s="2"/>
    </row>
    <row r="40" spans="1:6" s="112" customFormat="1">
      <c r="A40" s="149"/>
      <c r="B40" s="148"/>
      <c r="C40" s="148"/>
      <c r="D40" s="148"/>
      <c r="E40" s="2"/>
      <c r="F40" s="2"/>
    </row>
    <row r="41" spans="1:6">
      <c r="A41" s="137" t="s">
        <v>125</v>
      </c>
      <c r="B41" s="29"/>
      <c r="C41" s="29"/>
      <c r="D41" s="29"/>
      <c r="F41" s="2"/>
    </row>
    <row r="42" spans="1:6" ht="25.5">
      <c r="A42" s="26" t="s">
        <v>126</v>
      </c>
      <c r="B42" s="29"/>
      <c r="C42" s="29"/>
      <c r="D42" s="29"/>
      <c r="F42" s="2"/>
    </row>
    <row r="43" spans="1:6">
      <c r="A43" s="26" t="s">
        <v>13</v>
      </c>
      <c r="B43" s="27">
        <v>64633</v>
      </c>
      <c r="C43" s="27"/>
      <c r="D43" s="27">
        <v>63676</v>
      </c>
      <c r="E43" s="2"/>
      <c r="F43" s="2"/>
    </row>
    <row r="44" spans="1:6" ht="16.5" customHeight="1">
      <c r="A44" s="26" t="s">
        <v>127</v>
      </c>
      <c r="B44" s="30">
        <v>-19789</v>
      </c>
      <c r="C44" s="30"/>
      <c r="D44" s="30">
        <v>-23321</v>
      </c>
      <c r="E44" s="4"/>
      <c r="F44" s="2"/>
    </row>
    <row r="45" spans="1:6">
      <c r="A45" s="26" t="s">
        <v>44</v>
      </c>
      <c r="B45" s="30">
        <v>2031</v>
      </c>
      <c r="C45" s="30"/>
      <c r="D45" s="30">
        <v>2127</v>
      </c>
      <c r="E45" s="4"/>
      <c r="F45" s="2"/>
    </row>
    <row r="46" spans="1:6">
      <c r="A46" s="26" t="s">
        <v>14</v>
      </c>
      <c r="B46" s="27">
        <v>334881</v>
      </c>
      <c r="C46" s="27"/>
      <c r="D46" s="27">
        <v>231369</v>
      </c>
      <c r="E46" s="2"/>
      <c r="F46" s="2"/>
    </row>
    <row r="47" spans="1:6" ht="25.5">
      <c r="A47" s="149" t="s">
        <v>128</v>
      </c>
      <c r="B47" s="151">
        <f>SUM(B43:B46)</f>
        <v>381756</v>
      </c>
      <c r="C47" s="151"/>
      <c r="D47" s="151">
        <f>SUM(D43:D46)</f>
        <v>273851</v>
      </c>
      <c r="E47" s="2"/>
      <c r="F47" s="2"/>
    </row>
    <row r="48" spans="1:6" s="112" customFormat="1">
      <c r="A48" s="26" t="s">
        <v>81</v>
      </c>
      <c r="B48" s="31">
        <v>563</v>
      </c>
      <c r="C48" s="151"/>
      <c r="D48" s="151" t="s">
        <v>103</v>
      </c>
      <c r="E48" s="2"/>
      <c r="F48" s="2"/>
    </row>
    <row r="49" spans="1:7" s="112" customFormat="1">
      <c r="A49" s="149" t="s">
        <v>129</v>
      </c>
      <c r="B49" s="151">
        <f>SUM(B47:B48)</f>
        <v>382319</v>
      </c>
      <c r="C49" s="151"/>
      <c r="D49" s="151">
        <f>SUM(D47:D48)</f>
        <v>273851</v>
      </c>
      <c r="E49" s="2"/>
      <c r="F49" s="2"/>
    </row>
    <row r="50" spans="1:7" ht="26.25" thickBot="1">
      <c r="A50" s="28" t="s">
        <v>130</v>
      </c>
      <c r="B50" s="147">
        <f>B39+B49</f>
        <v>4878806</v>
      </c>
      <c r="C50" s="147"/>
      <c r="D50" s="147">
        <f>D39+D49</f>
        <v>4323966</v>
      </c>
      <c r="E50" s="2"/>
      <c r="F50" s="2" t="b">
        <f>B27=B50</f>
        <v>1</v>
      </c>
      <c r="G50" s="1" t="b">
        <f>D27=D50</f>
        <v>1</v>
      </c>
    </row>
    <row r="51" spans="1:7" ht="13.5" thickTop="1">
      <c r="B51" s="27"/>
      <c r="C51" s="27"/>
    </row>
    <row r="52" spans="1:7">
      <c r="A52" s="32" t="s">
        <v>23</v>
      </c>
      <c r="B52" s="27"/>
      <c r="C52" s="27"/>
    </row>
    <row r="53" spans="1:7">
      <c r="B53" s="27"/>
      <c r="C53" s="27"/>
    </row>
    <row r="54" spans="1:7">
      <c r="B54" s="27"/>
      <c r="C54" s="27"/>
    </row>
    <row r="55" spans="1:7">
      <c r="A55" s="22" t="s">
        <v>24</v>
      </c>
      <c r="B55" s="60" t="s">
        <v>45</v>
      </c>
      <c r="C55" s="60"/>
      <c r="D55" s="24" t="s">
        <v>25</v>
      </c>
    </row>
    <row r="56" spans="1:7">
      <c r="A56" s="16" t="s">
        <v>60</v>
      </c>
      <c r="B56" s="16" t="s">
        <v>65</v>
      </c>
      <c r="C56" s="83"/>
      <c r="D56" s="16" t="s">
        <v>155</v>
      </c>
    </row>
    <row r="57" spans="1:7">
      <c r="A57" s="32" t="s">
        <v>63</v>
      </c>
      <c r="B57" s="16" t="s">
        <v>66</v>
      </c>
      <c r="C57" s="83"/>
      <c r="D57" s="16" t="s">
        <v>156</v>
      </c>
    </row>
    <row r="58" spans="1:7">
      <c r="A58" s="32"/>
      <c r="B58" s="87" t="s">
        <v>64</v>
      </c>
      <c r="C58" s="83"/>
      <c r="D58" s="16"/>
    </row>
    <row r="59" spans="1:7">
      <c r="A59" s="32"/>
      <c r="B59" s="16"/>
      <c r="C59" s="83"/>
      <c r="D59" s="16"/>
    </row>
    <row r="60" spans="1:7">
      <c r="A60" s="32"/>
      <c r="B60" s="16"/>
      <c r="C60" s="83"/>
      <c r="D60" s="16"/>
    </row>
    <row r="67" spans="1:3">
      <c r="B67" s="16"/>
      <c r="C67" s="16"/>
    </row>
    <row r="68" spans="1:3">
      <c r="A68" s="32"/>
      <c r="B68" s="16"/>
      <c r="C68" s="16"/>
    </row>
    <row r="70" spans="1:3">
      <c r="A70" s="32"/>
      <c r="B70" s="16"/>
      <c r="C70" s="16"/>
    </row>
  </sheetData>
  <mergeCells count="2">
    <mergeCell ref="A1:B1"/>
    <mergeCell ref="A4:D4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8"/>
  <sheetViews>
    <sheetView zoomScaleNormal="100" workbookViewId="0">
      <selection activeCell="A2" sqref="A2"/>
    </sheetView>
  </sheetViews>
  <sheetFormatPr defaultColWidth="9.140625" defaultRowHeight="12.75"/>
  <cols>
    <col min="1" max="1" width="48.140625" style="22" customWidth="1"/>
    <col min="2" max="2" width="18" style="24" customWidth="1"/>
    <col min="3" max="3" width="3.7109375" style="83" customWidth="1"/>
    <col min="4" max="4" width="19.140625" style="24" customWidth="1"/>
    <col min="5" max="5" width="3.140625" style="1" customWidth="1"/>
    <col min="6" max="6" width="12.5703125" style="1" customWidth="1"/>
    <col min="7" max="16384" width="9.140625" style="1"/>
  </cols>
  <sheetData>
    <row r="1" spans="1:10">
      <c r="A1" s="134" t="s">
        <v>0</v>
      </c>
      <c r="B1" s="134"/>
      <c r="C1" s="134"/>
      <c r="D1" s="16"/>
    </row>
    <row r="2" spans="1:10" ht="12" customHeight="1">
      <c r="A2" s="17" t="s">
        <v>132</v>
      </c>
      <c r="B2" s="18"/>
      <c r="C2" s="79"/>
      <c r="D2" s="18"/>
    </row>
    <row r="3" spans="1:10">
      <c r="A3" s="17" t="s">
        <v>73</v>
      </c>
      <c r="B3" s="17"/>
      <c r="C3" s="79"/>
      <c r="D3" s="17"/>
    </row>
    <row r="4" spans="1:10">
      <c r="A4" s="135" t="s">
        <v>22</v>
      </c>
      <c r="B4" s="135"/>
      <c r="C4" s="135"/>
      <c r="D4" s="135"/>
    </row>
    <row r="6" spans="1:10">
      <c r="B6" s="56"/>
      <c r="C6" s="80"/>
      <c r="D6" s="56"/>
    </row>
    <row r="7" spans="1:10" ht="25.5">
      <c r="B7" s="70" t="s">
        <v>71</v>
      </c>
      <c r="C7" s="80"/>
      <c r="D7" s="70" t="s">
        <v>71</v>
      </c>
    </row>
    <row r="8" spans="1:10">
      <c r="B8" s="56" t="s">
        <v>70</v>
      </c>
      <c r="C8" s="81"/>
      <c r="D8" s="56" t="s">
        <v>70</v>
      </c>
    </row>
    <row r="9" spans="1:10">
      <c r="B9" s="56" t="s">
        <v>59</v>
      </c>
      <c r="C9" s="80"/>
      <c r="D9" s="56" t="s">
        <v>57</v>
      </c>
    </row>
    <row r="10" spans="1:10">
      <c r="C10" s="80"/>
    </row>
    <row r="12" spans="1:10">
      <c r="A12" s="33" t="s">
        <v>15</v>
      </c>
      <c r="B12" s="34">
        <v>108191</v>
      </c>
      <c r="C12" s="37"/>
      <c r="D12" s="34">
        <v>44295</v>
      </c>
      <c r="F12" s="15"/>
      <c r="J12" s="15"/>
    </row>
    <row r="13" spans="1:10">
      <c r="A13" s="33" t="s">
        <v>62</v>
      </c>
      <c r="B13" s="34">
        <v>269884</v>
      </c>
      <c r="C13" s="37"/>
      <c r="D13" s="34">
        <v>149444</v>
      </c>
      <c r="F13" s="15"/>
      <c r="J13" s="15"/>
    </row>
    <row r="14" spans="1:10" ht="13.5" thickBot="1">
      <c r="A14" s="33" t="s">
        <v>16</v>
      </c>
      <c r="B14" s="95">
        <v>-196722</v>
      </c>
      <c r="C14" s="120"/>
      <c r="D14" s="95">
        <v>-97702</v>
      </c>
      <c r="F14" s="15"/>
      <c r="J14" s="15"/>
    </row>
    <row r="15" spans="1:10" ht="27" customHeight="1">
      <c r="A15" s="132" t="s">
        <v>98</v>
      </c>
      <c r="B15" s="109">
        <f>SUM(B12:B14)</f>
        <v>181353</v>
      </c>
      <c r="C15" s="109"/>
      <c r="D15" s="109">
        <f>SUM(D12:D14)</f>
        <v>96037</v>
      </c>
      <c r="F15" s="15"/>
      <c r="J15" s="15"/>
    </row>
    <row r="16" spans="1:10">
      <c r="A16" s="33"/>
      <c r="B16" s="35"/>
      <c r="C16" s="35"/>
      <c r="D16" s="35"/>
      <c r="F16" s="15"/>
      <c r="J16" s="15"/>
    </row>
    <row r="17" spans="1:10" ht="25.5">
      <c r="A17" s="36" t="s">
        <v>99</v>
      </c>
      <c r="B17" s="120">
        <v>-31233</v>
      </c>
      <c r="C17" s="120"/>
      <c r="D17" s="120">
        <v>-30378</v>
      </c>
      <c r="F17" s="15"/>
      <c r="J17" s="15"/>
    </row>
    <row r="18" spans="1:10" ht="13.5" thickBot="1">
      <c r="A18" s="33"/>
      <c r="B18" s="131"/>
      <c r="C18" s="35"/>
      <c r="D18" s="131"/>
      <c r="F18" s="15"/>
      <c r="J18" s="15"/>
    </row>
    <row r="19" spans="1:10">
      <c r="A19" s="88" t="s">
        <v>17</v>
      </c>
      <c r="B19" s="78">
        <f>SUM(B15:B17)</f>
        <v>150120</v>
      </c>
      <c r="C19" s="78"/>
      <c r="D19" s="78">
        <f>SUM(D15:D17)</f>
        <v>65659</v>
      </c>
      <c r="F19" s="15"/>
      <c r="J19" s="15"/>
    </row>
    <row r="20" spans="1:10">
      <c r="A20" s="33"/>
      <c r="B20" s="35"/>
      <c r="C20" s="35"/>
      <c r="D20" s="35"/>
      <c r="F20" s="15"/>
      <c r="J20" s="15"/>
    </row>
    <row r="21" spans="1:10">
      <c r="A21" s="36" t="s">
        <v>100</v>
      </c>
      <c r="B21" s="37">
        <v>64326</v>
      </c>
      <c r="C21" s="120"/>
      <c r="D21" s="37">
        <v>31076</v>
      </c>
      <c r="F21" s="15"/>
      <c r="J21" s="15"/>
    </row>
    <row r="22" spans="1:10" ht="13.5" thickBot="1">
      <c r="A22" s="36" t="s">
        <v>101</v>
      </c>
      <c r="B22" s="95">
        <v>-26898</v>
      </c>
      <c r="C22" s="120"/>
      <c r="D22" s="95">
        <v>-12439</v>
      </c>
      <c r="F22" s="15"/>
      <c r="J22" s="15"/>
    </row>
    <row r="23" spans="1:10">
      <c r="A23" s="133" t="s">
        <v>75</v>
      </c>
      <c r="B23" s="99">
        <f>SUM(B21:B22)</f>
        <v>37428</v>
      </c>
      <c r="C23" s="96"/>
      <c r="D23" s="99">
        <f>SUM(D21:D22)</f>
        <v>18637</v>
      </c>
      <c r="F23" s="15"/>
      <c r="J23" s="15"/>
    </row>
    <row r="24" spans="1:10">
      <c r="A24" s="36"/>
      <c r="B24" s="99"/>
      <c r="C24" s="82"/>
      <c r="D24" s="99"/>
      <c r="F24" s="15"/>
      <c r="J24" s="15"/>
    </row>
    <row r="25" spans="1:10" ht="38.25">
      <c r="A25" s="36" t="s">
        <v>41</v>
      </c>
      <c r="B25" s="34">
        <v>1918</v>
      </c>
      <c r="C25" s="37"/>
      <c r="D25" s="34">
        <v>-9488</v>
      </c>
      <c r="F25" s="15"/>
      <c r="J25" s="15"/>
    </row>
    <row r="26" spans="1:10" ht="42" customHeight="1">
      <c r="A26" s="36" t="s">
        <v>76</v>
      </c>
      <c r="B26" s="34">
        <v>1277</v>
      </c>
      <c r="C26" s="37"/>
      <c r="D26" s="34">
        <v>384</v>
      </c>
      <c r="F26" s="15"/>
      <c r="J26" s="15"/>
    </row>
    <row r="27" spans="1:10">
      <c r="A27" s="36" t="s">
        <v>18</v>
      </c>
      <c r="B27" s="34">
        <v>37952</v>
      </c>
      <c r="C27" s="37"/>
      <c r="D27" s="34">
        <v>40181</v>
      </c>
      <c r="F27" s="15"/>
      <c r="J27" s="15"/>
    </row>
    <row r="28" spans="1:10" ht="25.5">
      <c r="A28" s="36" t="s">
        <v>77</v>
      </c>
      <c r="B28" s="37">
        <v>-7048</v>
      </c>
      <c r="D28" s="111">
        <v>-761</v>
      </c>
    </row>
    <row r="29" spans="1:10">
      <c r="A29" s="22" t="s">
        <v>78</v>
      </c>
      <c r="B29" s="37">
        <v>-23532</v>
      </c>
      <c r="D29" s="120">
        <v>-3118</v>
      </c>
    </row>
    <row r="30" spans="1:10">
      <c r="A30" s="22" t="s">
        <v>79</v>
      </c>
      <c r="B30" s="37">
        <v>-706</v>
      </c>
      <c r="D30" s="111">
        <v>-746</v>
      </c>
    </row>
    <row r="31" spans="1:10" ht="13.5" thickBot="1">
      <c r="A31" s="33" t="s">
        <v>40</v>
      </c>
      <c r="B31" s="95">
        <v>1759</v>
      </c>
      <c r="C31" s="120"/>
      <c r="D31" s="95">
        <v>-5882</v>
      </c>
      <c r="F31" s="15"/>
      <c r="J31" s="15"/>
    </row>
    <row r="32" spans="1:10">
      <c r="A32" s="88" t="s">
        <v>19</v>
      </c>
      <c r="B32" s="77">
        <f>SUM(B23:B31)</f>
        <v>49048</v>
      </c>
      <c r="C32" s="109"/>
      <c r="D32" s="77">
        <f>SUM(D23:D31)</f>
        <v>39207</v>
      </c>
      <c r="F32" s="15"/>
      <c r="J32" s="15"/>
    </row>
    <row r="33" spans="1:10">
      <c r="A33" s="33"/>
      <c r="B33" s="35"/>
      <c r="C33" s="35"/>
      <c r="D33" s="35"/>
      <c r="F33" s="15"/>
      <c r="J33" s="15"/>
    </row>
    <row r="34" spans="1:10">
      <c r="A34" s="33" t="s">
        <v>20</v>
      </c>
      <c r="B34" s="37">
        <v>199168</v>
      </c>
      <c r="C34" s="37"/>
      <c r="D34" s="37">
        <f>D19+D32</f>
        <v>104866</v>
      </c>
      <c r="F34" s="15"/>
      <c r="J34" s="15"/>
    </row>
    <row r="35" spans="1:10">
      <c r="A35" s="33"/>
      <c r="C35" s="37"/>
      <c r="F35" s="15"/>
      <c r="J35" s="15"/>
    </row>
    <row r="36" spans="1:10" ht="13.5" thickBot="1">
      <c r="A36" s="33" t="s">
        <v>21</v>
      </c>
      <c r="B36" s="95">
        <v>-85633</v>
      </c>
      <c r="C36" s="120"/>
      <c r="D36" s="95">
        <v>-62349</v>
      </c>
      <c r="F36" s="15"/>
      <c r="J36" s="15"/>
    </row>
    <row r="37" spans="1:10" s="112" customFormat="1">
      <c r="A37" s="137" t="s">
        <v>102</v>
      </c>
      <c r="B37" s="96">
        <f>SUM(B34:B36)</f>
        <v>113535</v>
      </c>
      <c r="C37" s="96"/>
      <c r="D37" s="96">
        <f>SUM(D34:D36)</f>
        <v>42517</v>
      </c>
      <c r="F37" s="126"/>
      <c r="J37" s="126"/>
    </row>
    <row r="38" spans="1:10" s="112" customFormat="1" ht="13.5" thickBot="1">
      <c r="A38" s="115" t="s">
        <v>97</v>
      </c>
      <c r="B38" s="95" t="s">
        <v>103</v>
      </c>
      <c r="C38" s="120"/>
      <c r="D38" s="95">
        <v>84222</v>
      </c>
      <c r="F38" s="126"/>
      <c r="J38" s="126"/>
    </row>
    <row r="39" spans="1:10">
      <c r="A39" s="88" t="s">
        <v>80</v>
      </c>
      <c r="B39" s="82">
        <f>SUM(B34:B36)</f>
        <v>113535</v>
      </c>
      <c r="C39" s="82"/>
      <c r="D39" s="82">
        <f>SUM(D37:D38)</f>
        <v>126739</v>
      </c>
      <c r="F39" s="15"/>
      <c r="J39" s="15"/>
    </row>
    <row r="40" spans="1:10">
      <c r="A40" s="88"/>
      <c r="B40" s="82"/>
      <c r="C40" s="82"/>
      <c r="D40" s="82"/>
      <c r="F40" s="15"/>
      <c r="J40" s="15"/>
    </row>
    <row r="41" spans="1:10">
      <c r="A41" s="33" t="s">
        <v>104</v>
      </c>
      <c r="B41" s="37">
        <v>-9921</v>
      </c>
      <c r="C41" s="35"/>
      <c r="D41" s="37">
        <v>-3885</v>
      </c>
      <c r="F41" s="15"/>
      <c r="J41" s="15"/>
    </row>
    <row r="42" spans="1:10">
      <c r="A42" s="88" t="s">
        <v>80</v>
      </c>
      <c r="B42" s="96">
        <f>SUM(B39:B41)</f>
        <v>103614</v>
      </c>
      <c r="C42" s="109"/>
      <c r="D42" s="96">
        <f>SUM(D39:D41)</f>
        <v>122854</v>
      </c>
      <c r="F42" s="15"/>
      <c r="J42" s="15"/>
    </row>
    <row r="43" spans="1:10" s="112" customFormat="1">
      <c r="A43" s="88"/>
      <c r="B43" s="96"/>
      <c r="C43" s="109"/>
      <c r="D43" s="96"/>
      <c r="F43" s="126"/>
      <c r="J43" s="126"/>
    </row>
    <row r="44" spans="1:10" s="112" customFormat="1">
      <c r="A44" s="137" t="s">
        <v>105</v>
      </c>
      <c r="B44" s="96"/>
      <c r="C44" s="109"/>
      <c r="D44" s="96"/>
      <c r="F44" s="126"/>
      <c r="J44" s="126"/>
    </row>
    <row r="45" spans="1:10">
      <c r="A45" s="138" t="s">
        <v>82</v>
      </c>
      <c r="B45" s="39">
        <f>B42</f>
        <v>103614</v>
      </c>
      <c r="C45" s="35"/>
      <c r="D45" s="39">
        <f>D42</f>
        <v>122854</v>
      </c>
      <c r="F45" s="15"/>
      <c r="J45" s="15"/>
    </row>
    <row r="46" spans="1:10">
      <c r="A46" s="138" t="s">
        <v>81</v>
      </c>
      <c r="B46" s="34">
        <v>198</v>
      </c>
      <c r="C46" s="39"/>
      <c r="D46" s="34" t="s">
        <v>103</v>
      </c>
    </row>
    <row r="47" spans="1:10">
      <c r="A47" s="32"/>
      <c r="B47" s="34"/>
      <c r="C47" s="40"/>
      <c r="D47" s="34"/>
    </row>
    <row r="48" spans="1:10">
      <c r="A48" s="32" t="s">
        <v>23</v>
      </c>
      <c r="B48" s="34"/>
      <c r="C48" s="40"/>
      <c r="D48" s="34"/>
    </row>
    <row r="49" spans="1:11">
      <c r="A49" s="38"/>
      <c r="B49" s="40"/>
      <c r="C49" s="40"/>
      <c r="D49" s="40"/>
    </row>
    <row r="50" spans="1:11">
      <c r="A50" s="22" t="s">
        <v>24</v>
      </c>
      <c r="B50" s="67" t="s">
        <v>45</v>
      </c>
      <c r="D50" s="67" t="s">
        <v>45</v>
      </c>
    </row>
    <row r="51" spans="1:11">
      <c r="A51" s="16" t="s">
        <v>60</v>
      </c>
      <c r="B51" s="16" t="s">
        <v>65</v>
      </c>
      <c r="D51" s="110" t="s">
        <v>155</v>
      </c>
    </row>
    <row r="52" spans="1:11">
      <c r="A52" s="32" t="s">
        <v>63</v>
      </c>
      <c r="B52" s="16" t="s">
        <v>66</v>
      </c>
      <c r="D52" s="110" t="s">
        <v>156</v>
      </c>
    </row>
    <row r="53" spans="1:11">
      <c r="A53" s="32"/>
      <c r="B53" s="87" t="s">
        <v>64</v>
      </c>
      <c r="D53" s="110"/>
    </row>
    <row r="54" spans="1:11">
      <c r="A54" s="32"/>
      <c r="B54" s="16"/>
      <c r="D54" s="16"/>
    </row>
    <row r="55" spans="1:11">
      <c r="A55" s="32"/>
      <c r="B55" s="16"/>
      <c r="D55" s="16"/>
    </row>
    <row r="56" spans="1:11">
      <c r="A56" s="134" t="s">
        <v>0</v>
      </c>
      <c r="B56" s="134"/>
      <c r="C56" s="134"/>
      <c r="D56" s="16"/>
    </row>
    <row r="57" spans="1:11">
      <c r="A57" s="17" t="s">
        <v>56</v>
      </c>
      <c r="B57" s="18"/>
      <c r="C57" s="79"/>
      <c r="D57" s="18"/>
    </row>
    <row r="58" spans="1:11">
      <c r="A58" s="17" t="s">
        <v>73</v>
      </c>
      <c r="B58" s="17"/>
      <c r="C58" s="79"/>
      <c r="D58" s="17"/>
      <c r="J58" s="83"/>
    </row>
    <row r="59" spans="1:11">
      <c r="A59" s="135" t="s">
        <v>22</v>
      </c>
      <c r="B59" s="135"/>
      <c r="C59" s="135"/>
      <c r="D59" s="135"/>
    </row>
    <row r="60" spans="1:11">
      <c r="B60" s="56"/>
      <c r="C60" s="80"/>
      <c r="D60" s="56"/>
    </row>
    <row r="61" spans="1:11">
      <c r="B61" s="56"/>
      <c r="C61" s="80"/>
      <c r="D61" s="56"/>
    </row>
    <row r="62" spans="1:11">
      <c r="B62" s="56"/>
      <c r="C62" s="80"/>
      <c r="D62" s="56"/>
      <c r="K62" s="1" t="s">
        <v>48</v>
      </c>
    </row>
    <row r="63" spans="1:11" ht="25.5">
      <c r="B63" s="70" t="s">
        <v>71</v>
      </c>
      <c r="C63" s="80"/>
      <c r="D63" s="70" t="s">
        <v>71</v>
      </c>
    </row>
    <row r="64" spans="1:11">
      <c r="B64" s="56" t="s">
        <v>70</v>
      </c>
      <c r="C64" s="81"/>
      <c r="D64" s="56" t="s">
        <v>70</v>
      </c>
    </row>
    <row r="65" spans="1:6">
      <c r="B65" s="56" t="s">
        <v>59</v>
      </c>
      <c r="C65" s="80"/>
      <c r="D65" s="56" t="s">
        <v>57</v>
      </c>
    </row>
    <row r="66" spans="1:6">
      <c r="B66" s="96"/>
      <c r="C66" s="86"/>
      <c r="D66" s="96"/>
    </row>
    <row r="67" spans="1:6">
      <c r="A67" s="137" t="s">
        <v>106</v>
      </c>
      <c r="B67" s="96">
        <v>103614</v>
      </c>
      <c r="C67" s="86"/>
      <c r="D67" s="96">
        <v>122854</v>
      </c>
    </row>
    <row r="68" spans="1:6">
      <c r="A68" s="137" t="s">
        <v>107</v>
      </c>
      <c r="B68" s="120"/>
      <c r="D68" s="120"/>
    </row>
    <row r="69" spans="1:6" ht="36">
      <c r="A69" s="140" t="s">
        <v>112</v>
      </c>
      <c r="B69" s="120"/>
      <c r="D69" s="120"/>
    </row>
    <row r="70" spans="1:6" ht="24">
      <c r="A70" s="141" t="s">
        <v>108</v>
      </c>
      <c r="B70" s="104">
        <v>4809</v>
      </c>
      <c r="D70" s="68">
        <v>-14066</v>
      </c>
    </row>
    <row r="71" spans="1:6" ht="36">
      <c r="A71" s="141" t="s">
        <v>109</v>
      </c>
      <c r="B71" s="68">
        <v>-1277</v>
      </c>
      <c r="C71" s="84"/>
      <c r="D71" s="68">
        <v>-384</v>
      </c>
    </row>
    <row r="72" spans="1:6" ht="36.75" thickBot="1">
      <c r="A72" s="140" t="s">
        <v>110</v>
      </c>
      <c r="B72" s="95">
        <f>SUM(B70:B71)</f>
        <v>3532</v>
      </c>
      <c r="C72" s="85"/>
      <c r="D72" s="95">
        <f>SUM(D70:D71)</f>
        <v>-14450</v>
      </c>
    </row>
    <row r="73" spans="1:6" s="112" customFormat="1" ht="24">
      <c r="A73" s="142" t="s">
        <v>113</v>
      </c>
      <c r="B73" s="96">
        <f>B72</f>
        <v>3532</v>
      </c>
      <c r="C73" s="143"/>
      <c r="D73" s="96">
        <f>D72</f>
        <v>-14450</v>
      </c>
    </row>
    <row r="74" spans="1:6">
      <c r="A74" s="137" t="s">
        <v>111</v>
      </c>
      <c r="B74" s="96">
        <f>B67+B73</f>
        <v>107146</v>
      </c>
      <c r="C74" s="86"/>
      <c r="D74" s="96">
        <f>D67+D73</f>
        <v>108404</v>
      </c>
    </row>
    <row r="75" spans="1:6" s="112" customFormat="1">
      <c r="A75" s="137"/>
      <c r="B75" s="96"/>
      <c r="C75" s="86"/>
      <c r="D75" s="96"/>
    </row>
    <row r="76" spans="1:6" s="112" customFormat="1">
      <c r="A76" s="137" t="s">
        <v>114</v>
      </c>
      <c r="B76" s="96"/>
      <c r="C76" s="86"/>
      <c r="D76" s="96"/>
    </row>
    <row r="77" spans="1:6">
      <c r="A77" s="22" t="s">
        <v>82</v>
      </c>
      <c r="B77" s="41">
        <v>106948</v>
      </c>
      <c r="C77" s="76"/>
      <c r="D77" s="41">
        <f>D74-D69</f>
        <v>108404</v>
      </c>
    </row>
    <row r="78" spans="1:6" s="112" customFormat="1">
      <c r="A78" s="22" t="s">
        <v>81</v>
      </c>
      <c r="B78" s="120">
        <v>198</v>
      </c>
      <c r="C78" s="83"/>
      <c r="D78" s="120"/>
    </row>
    <row r="79" spans="1:6">
      <c r="B79" s="83"/>
      <c r="D79" s="83"/>
      <c r="F79" s="1" t="b">
        <f>B77+B78=B74</f>
        <v>1</v>
      </c>
    </row>
    <row r="82" spans="1:6">
      <c r="A82" s="22" t="s">
        <v>24</v>
      </c>
      <c r="B82" s="67" t="s">
        <v>45</v>
      </c>
      <c r="D82" s="67" t="s">
        <v>45</v>
      </c>
      <c r="E82" s="85"/>
      <c r="F82" s="85"/>
    </row>
    <row r="83" spans="1:6">
      <c r="A83" s="16" t="s">
        <v>60</v>
      </c>
      <c r="B83" s="16" t="s">
        <v>65</v>
      </c>
      <c r="D83" s="110" t="s">
        <v>155</v>
      </c>
      <c r="E83" s="85"/>
      <c r="F83" s="85"/>
    </row>
    <row r="84" spans="1:6">
      <c r="A84" s="32" t="s">
        <v>63</v>
      </c>
      <c r="B84" s="16" t="s">
        <v>66</v>
      </c>
      <c r="D84" s="110" t="s">
        <v>156</v>
      </c>
    </row>
    <row r="85" spans="1:6">
      <c r="A85" s="32"/>
      <c r="B85" s="87" t="s">
        <v>64</v>
      </c>
      <c r="D85" s="110"/>
    </row>
    <row r="86" spans="1:6">
      <c r="A86" s="32"/>
      <c r="B86" s="16"/>
      <c r="D86" s="16"/>
    </row>
    <row r="87" spans="1:6">
      <c r="A87" s="32"/>
      <c r="B87" s="87"/>
      <c r="D87" s="16"/>
    </row>
    <row r="88" spans="1:6">
      <c r="A88" s="32"/>
      <c r="B88" s="16"/>
      <c r="D88" s="16"/>
    </row>
  </sheetData>
  <mergeCells count="4">
    <mergeCell ref="A59:D59"/>
    <mergeCell ref="A4:D4"/>
    <mergeCell ref="A1:C1"/>
    <mergeCell ref="A56:C56"/>
  </mergeCells>
  <phoneticPr fontId="34" type="noConversion"/>
  <pageMargins left="0.70866141732283472" right="0.39370078740157483" top="0.74803149606299213" bottom="0.74803149606299213" header="0.31496062992125984" footer="0.31496062992125984"/>
  <pageSetup paperSize="9" scale="91" orientation="portrait" r:id="rId1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8"/>
  <sheetViews>
    <sheetView zoomScaleNormal="100" workbookViewId="0">
      <selection activeCell="F33" sqref="F33"/>
    </sheetView>
  </sheetViews>
  <sheetFormatPr defaultRowHeight="15"/>
  <cols>
    <col min="1" max="1" width="40.85546875" customWidth="1"/>
    <col min="2" max="2" width="11.5703125" customWidth="1"/>
    <col min="3" max="3" width="18.7109375" customWidth="1"/>
    <col min="4" max="4" width="11.140625" bestFit="1" customWidth="1"/>
    <col min="5" max="5" width="15.85546875" customWidth="1"/>
    <col min="6" max="6" width="12.140625" customWidth="1"/>
    <col min="7" max="7" width="16.85546875" style="103" customWidth="1"/>
    <col min="8" max="8" width="13.28515625" customWidth="1"/>
  </cols>
  <sheetData>
    <row r="1" spans="1:10">
      <c r="A1" s="136" t="s">
        <v>26</v>
      </c>
      <c r="B1" s="136"/>
      <c r="C1" s="136"/>
      <c r="D1" s="136"/>
      <c r="E1" s="136"/>
      <c r="F1" s="136"/>
      <c r="G1" s="136"/>
      <c r="H1" s="136"/>
    </row>
    <row r="2" spans="1:10">
      <c r="A2" s="136" t="s">
        <v>131</v>
      </c>
      <c r="B2" s="136"/>
      <c r="C2" s="136"/>
      <c r="D2" s="136"/>
      <c r="E2" s="136"/>
      <c r="F2" s="136"/>
      <c r="G2" s="136"/>
      <c r="H2" s="136"/>
    </row>
    <row r="3" spans="1:10">
      <c r="A3" s="136" t="s">
        <v>74</v>
      </c>
      <c r="B3" s="136"/>
      <c r="C3" s="136"/>
      <c r="D3" s="136"/>
      <c r="E3" s="136"/>
      <c r="F3" s="136"/>
      <c r="G3" s="136"/>
      <c r="H3" s="136"/>
    </row>
    <row r="4" spans="1:10">
      <c r="A4" s="136"/>
      <c r="B4" s="136"/>
      <c r="C4" s="136"/>
      <c r="D4" s="136"/>
      <c r="E4" s="136"/>
      <c r="F4" s="136"/>
      <c r="G4" s="136"/>
      <c r="H4" s="136"/>
    </row>
    <row r="5" spans="1:10">
      <c r="A5" s="136" t="s">
        <v>22</v>
      </c>
      <c r="B5" s="136"/>
      <c r="C5" s="136"/>
      <c r="D5" s="136"/>
      <c r="E5" s="136"/>
      <c r="F5" s="136"/>
      <c r="G5" s="136"/>
      <c r="H5" s="136"/>
    </row>
    <row r="6" spans="1:10">
      <c r="A6" s="65"/>
      <c r="B6" s="65"/>
      <c r="C6" s="65"/>
      <c r="D6" s="65"/>
      <c r="E6" s="65"/>
      <c r="F6" s="65"/>
      <c r="G6" s="93"/>
      <c r="H6" s="65"/>
    </row>
    <row r="7" spans="1:10" ht="89.25">
      <c r="A7" s="6"/>
      <c r="B7" s="5" t="s">
        <v>27</v>
      </c>
      <c r="C7" s="5" t="s">
        <v>53</v>
      </c>
      <c r="D7" s="5" t="s">
        <v>54</v>
      </c>
      <c r="E7" s="5" t="s">
        <v>14</v>
      </c>
      <c r="F7" s="5" t="s">
        <v>134</v>
      </c>
      <c r="G7" s="107" t="s">
        <v>135</v>
      </c>
      <c r="H7" s="5" t="s">
        <v>55</v>
      </c>
    </row>
    <row r="8" spans="1:10">
      <c r="A8" s="101" t="s">
        <v>58</v>
      </c>
      <c r="B8" s="123">
        <v>63554</v>
      </c>
      <c r="C8" s="123">
        <v>-1109</v>
      </c>
      <c r="D8" s="97">
        <v>3455</v>
      </c>
      <c r="E8" s="97">
        <v>84912</v>
      </c>
      <c r="F8" s="97">
        <f>SUM(B8:E8)</f>
        <v>150812</v>
      </c>
      <c r="G8" s="111">
        <v>0</v>
      </c>
      <c r="H8" s="97">
        <f>SUM(F8:G8)</f>
        <v>150812</v>
      </c>
      <c r="I8" s="10"/>
    </row>
    <row r="9" spans="1:10">
      <c r="A9" s="119" t="s">
        <v>136</v>
      </c>
      <c r="B9" s="111">
        <v>0</v>
      </c>
      <c r="C9" s="111">
        <v>0</v>
      </c>
      <c r="D9" s="111">
        <v>0</v>
      </c>
      <c r="E9" s="111">
        <v>122854</v>
      </c>
      <c r="F9" s="97">
        <f t="shared" ref="F9:F12" si="0">SUM(B9:E9)</f>
        <v>122854</v>
      </c>
      <c r="G9" s="111">
        <v>0</v>
      </c>
      <c r="H9" s="123">
        <f t="shared" ref="H9:H11" si="1">SUM(F9:G9)</f>
        <v>122854</v>
      </c>
      <c r="I9" s="10"/>
    </row>
    <row r="10" spans="1:10" ht="26.25">
      <c r="A10" s="119" t="s">
        <v>137</v>
      </c>
      <c r="B10" s="111">
        <v>0</v>
      </c>
      <c r="C10" s="111">
        <v>-14450</v>
      </c>
      <c r="D10" s="111">
        <v>0</v>
      </c>
      <c r="E10" s="111">
        <v>0</v>
      </c>
      <c r="F10" s="97">
        <f t="shared" si="0"/>
        <v>-14450</v>
      </c>
      <c r="G10" s="111">
        <v>0</v>
      </c>
      <c r="H10" s="123">
        <f t="shared" si="1"/>
        <v>-14450</v>
      </c>
      <c r="I10" s="10"/>
      <c r="J10" t="s">
        <v>48</v>
      </c>
    </row>
    <row r="11" spans="1:10" s="10" customFormat="1" ht="39">
      <c r="A11" s="119" t="s">
        <v>139</v>
      </c>
      <c r="B11" s="111" t="s">
        <v>103</v>
      </c>
      <c r="C11" s="111"/>
      <c r="D11" s="111">
        <v>-11</v>
      </c>
      <c r="E11" s="118">
        <v>11</v>
      </c>
      <c r="F11" s="97">
        <f t="shared" si="0"/>
        <v>0</v>
      </c>
      <c r="G11" s="111">
        <v>0</v>
      </c>
      <c r="H11" s="123">
        <f t="shared" si="1"/>
        <v>0</v>
      </c>
    </row>
    <row r="12" spans="1:10">
      <c r="A12" s="119" t="s">
        <v>140</v>
      </c>
      <c r="B12" s="111">
        <v>180</v>
      </c>
      <c r="C12" s="111">
        <v>0</v>
      </c>
      <c r="D12" s="111">
        <v>0</v>
      </c>
      <c r="E12" s="111">
        <v>0</v>
      </c>
      <c r="F12" s="97">
        <f t="shared" si="0"/>
        <v>180</v>
      </c>
      <c r="G12" s="111">
        <v>0</v>
      </c>
      <c r="H12" s="123">
        <f>SUM(F12:G12)</f>
        <v>180</v>
      </c>
      <c r="I12" s="10"/>
    </row>
    <row r="13" spans="1:10" s="10" customFormat="1" ht="15.75" thickBot="1">
      <c r="A13" s="101" t="s">
        <v>141</v>
      </c>
      <c r="B13" s="116">
        <f>SUM(B8:B12)</f>
        <v>63734</v>
      </c>
      <c r="C13" s="116">
        <f>SUM(C8:C12)</f>
        <v>-15559</v>
      </c>
      <c r="D13" s="116">
        <f>SUM(D8:D12)</f>
        <v>3444</v>
      </c>
      <c r="E13" s="116">
        <f>SUM(E8:E12)</f>
        <v>207777</v>
      </c>
      <c r="F13" s="116">
        <f>SUM(F8:F12)</f>
        <v>259396</v>
      </c>
      <c r="G13" s="116">
        <f>SUM(G8:G12)</f>
        <v>0</v>
      </c>
      <c r="H13" s="116">
        <f>SUM(H8:H12)</f>
        <v>259396</v>
      </c>
    </row>
    <row r="14" spans="1:10" s="122" customFormat="1" ht="15.75" thickBot="1">
      <c r="A14" s="101" t="s">
        <v>61</v>
      </c>
      <c r="B14" s="100">
        <v>63676</v>
      </c>
      <c r="C14" s="100">
        <v>-23321</v>
      </c>
      <c r="D14" s="100">
        <v>2127</v>
      </c>
      <c r="E14" s="100">
        <v>231369</v>
      </c>
      <c r="F14" s="100">
        <f>SUM(B14:E14)</f>
        <v>273851</v>
      </c>
      <c r="G14" s="100"/>
      <c r="H14" s="100">
        <f>SUM(F14:G14)</f>
        <v>273851</v>
      </c>
    </row>
    <row r="15" spans="1:10" s="10" customFormat="1" ht="15.75" thickTop="1">
      <c r="A15" s="119" t="s">
        <v>136</v>
      </c>
      <c r="B15" s="111">
        <v>0</v>
      </c>
      <c r="C15" s="111">
        <v>0</v>
      </c>
      <c r="D15" s="111">
        <v>0</v>
      </c>
      <c r="E15" s="111">
        <v>103416</v>
      </c>
      <c r="F15" s="111">
        <f>SUM(B15:E15)</f>
        <v>103416</v>
      </c>
      <c r="G15" s="111">
        <v>198</v>
      </c>
      <c r="H15" s="111">
        <f>SUM(F15:G15)</f>
        <v>103614</v>
      </c>
      <c r="J15" s="10" t="b">
        <f>H15='f2'!B42</f>
        <v>1</v>
      </c>
    </row>
    <row r="16" spans="1:10" s="122" customFormat="1" ht="26.25">
      <c r="A16" s="119" t="s">
        <v>137</v>
      </c>
      <c r="B16" s="111">
        <v>0</v>
      </c>
      <c r="C16" s="111">
        <v>3532</v>
      </c>
      <c r="D16" s="111">
        <v>0</v>
      </c>
      <c r="E16" s="111">
        <v>0</v>
      </c>
      <c r="F16" s="111">
        <f>SUM(B16:E16)</f>
        <v>3532</v>
      </c>
      <c r="G16" s="111">
        <v>0</v>
      </c>
      <c r="H16" s="111">
        <f>SUM(F16:G16)</f>
        <v>3532</v>
      </c>
    </row>
    <row r="17" spans="1:14" s="10" customFormat="1" ht="16.5" customHeight="1">
      <c r="A17" s="101" t="s">
        <v>138</v>
      </c>
      <c r="B17" s="98">
        <v>0</v>
      </c>
      <c r="C17" s="98">
        <f>SUM(C15:C16)</f>
        <v>3532</v>
      </c>
      <c r="D17" s="98">
        <v>0</v>
      </c>
      <c r="E17" s="98">
        <f>SUM(E15:E16)</f>
        <v>103416</v>
      </c>
      <c r="F17" s="98">
        <f t="shared" ref="F17:F20" si="2">SUM(B17:E17)</f>
        <v>106948</v>
      </c>
      <c r="G17" s="98">
        <f>SUM(G15:G16)</f>
        <v>198</v>
      </c>
      <c r="H17" s="123">
        <f>SUM(F17:G17)</f>
        <v>107146</v>
      </c>
      <c r="J17" s="10" t="b">
        <f>H17='f2'!B74</f>
        <v>1</v>
      </c>
    </row>
    <row r="18" spans="1:14" s="10" customFormat="1" ht="26.25">
      <c r="A18" s="119" t="s">
        <v>142</v>
      </c>
      <c r="B18" s="111">
        <v>0</v>
      </c>
      <c r="C18" s="111">
        <v>0</v>
      </c>
      <c r="D18" s="111">
        <v>-96</v>
      </c>
      <c r="E18" s="111">
        <v>96</v>
      </c>
      <c r="F18" s="111">
        <f t="shared" si="2"/>
        <v>0</v>
      </c>
      <c r="G18" s="111">
        <v>0</v>
      </c>
      <c r="H18" s="111">
        <v>0</v>
      </c>
    </row>
    <row r="19" spans="1:14" s="10" customFormat="1" ht="39">
      <c r="A19" s="119" t="s">
        <v>143</v>
      </c>
      <c r="B19" s="111">
        <v>0</v>
      </c>
      <c r="C19" s="111">
        <v>0</v>
      </c>
      <c r="D19" s="111">
        <v>0</v>
      </c>
      <c r="E19" s="111">
        <v>0</v>
      </c>
      <c r="F19" s="111">
        <f t="shared" si="2"/>
        <v>0</v>
      </c>
      <c r="G19" s="111">
        <v>365</v>
      </c>
      <c r="H19" s="111">
        <f>SUM(F19:G19)</f>
        <v>365</v>
      </c>
    </row>
    <row r="20" spans="1:14" s="10" customFormat="1">
      <c r="A20" s="119" t="s">
        <v>144</v>
      </c>
      <c r="B20" s="111">
        <v>957</v>
      </c>
      <c r="C20" s="111">
        <v>0</v>
      </c>
      <c r="D20" s="111">
        <v>0</v>
      </c>
      <c r="E20" s="111">
        <v>0</v>
      </c>
      <c r="F20" s="111">
        <f t="shared" si="2"/>
        <v>957</v>
      </c>
      <c r="G20" s="111">
        <v>0</v>
      </c>
      <c r="H20" s="111">
        <f>SUM(F20:G20)</f>
        <v>957</v>
      </c>
    </row>
    <row r="21" spans="1:14" s="10" customFormat="1" ht="15.75" thickBot="1">
      <c r="A21" s="102" t="s">
        <v>83</v>
      </c>
      <c r="B21" s="125">
        <f>SUM(B14:B20)</f>
        <v>64633</v>
      </c>
      <c r="C21" s="125">
        <f>C14+C17</f>
        <v>-19789</v>
      </c>
      <c r="D21" s="125">
        <f>SUM(D14:D20)</f>
        <v>2031</v>
      </c>
      <c r="E21" s="125">
        <f>E14+E17+E18</f>
        <v>334881</v>
      </c>
      <c r="F21" s="125">
        <f>F14+F17+F20</f>
        <v>381756</v>
      </c>
      <c r="G21" s="125">
        <f>SUM(G17:G20)</f>
        <v>563</v>
      </c>
      <c r="H21" s="125">
        <f>H14+H17+H19+H20</f>
        <v>382319</v>
      </c>
      <c r="J21" s="122" t="b">
        <f>B21='f1'!B43</f>
        <v>1</v>
      </c>
      <c r="K21" s="10" t="b">
        <f>'Движение капитала'!C21='f1'!B44</f>
        <v>1</v>
      </c>
      <c r="L21" s="10" t="b">
        <f>'Движение капитала'!D21='f1'!B45</f>
        <v>1</v>
      </c>
      <c r="M21" s="69" t="b">
        <f>E21='f1'!B46</f>
        <v>1</v>
      </c>
      <c r="N21" s="10" t="b">
        <f>H21='f1'!B49</f>
        <v>1</v>
      </c>
    </row>
    <row r="22" spans="1:14" ht="15.75" thickTop="1">
      <c r="A22" s="122"/>
      <c r="B22" s="11"/>
      <c r="C22" s="11"/>
      <c r="D22" s="12"/>
      <c r="E22" s="12"/>
      <c r="F22" s="12"/>
      <c r="G22" s="114"/>
      <c r="H22" s="7"/>
      <c r="I22" s="10"/>
      <c r="M22" s="64"/>
    </row>
    <row r="23" spans="1:14">
      <c r="A23" s="14" t="s">
        <v>23</v>
      </c>
      <c r="C23" s="9"/>
      <c r="E23" s="3"/>
      <c r="F23" s="3"/>
      <c r="G23" s="108"/>
      <c r="H23" s="8"/>
    </row>
    <row r="24" spans="1:14">
      <c r="A24" s="14"/>
      <c r="C24" s="9"/>
      <c r="E24" s="3"/>
      <c r="F24" s="3"/>
      <c r="G24" s="108"/>
      <c r="H24" s="8"/>
    </row>
    <row r="25" spans="1:14">
      <c r="A25" s="14"/>
      <c r="C25" s="9"/>
      <c r="E25" s="3"/>
      <c r="F25" s="3"/>
      <c r="G25" s="108"/>
      <c r="H25" s="8"/>
    </row>
    <row r="26" spans="1:14">
      <c r="A26" s="22" t="s">
        <v>24</v>
      </c>
      <c r="B26" s="60"/>
      <c r="C26" s="63"/>
      <c r="F26" s="24" t="s">
        <v>25</v>
      </c>
      <c r="G26" s="106"/>
      <c r="H26" s="8"/>
    </row>
    <row r="27" spans="1:14">
      <c r="A27" s="16" t="s">
        <v>60</v>
      </c>
      <c r="B27" s="16"/>
      <c r="C27" s="16" t="s">
        <v>65</v>
      </c>
      <c r="D27" s="16"/>
      <c r="F27" s="110" t="s">
        <v>155</v>
      </c>
      <c r="G27" s="110"/>
      <c r="H27" s="8"/>
      <c r="M27" t="s">
        <v>48</v>
      </c>
    </row>
    <row r="28" spans="1:14">
      <c r="A28" s="32" t="s">
        <v>63</v>
      </c>
      <c r="B28" s="16"/>
      <c r="C28" s="16" t="s">
        <v>66</v>
      </c>
      <c r="D28" s="16"/>
      <c r="F28" s="110" t="s">
        <v>156</v>
      </c>
      <c r="G28" s="110"/>
      <c r="H28" s="8"/>
    </row>
    <row r="29" spans="1:14">
      <c r="A29" s="32"/>
      <c r="B29" s="87"/>
      <c r="C29" s="87" t="s">
        <v>64</v>
      </c>
      <c r="D29" s="16"/>
      <c r="E29" s="16"/>
      <c r="F29" s="110"/>
      <c r="G29" s="110"/>
      <c r="H29" s="8"/>
    </row>
    <row r="30" spans="1:14">
      <c r="A30" s="32"/>
      <c r="B30" s="16"/>
      <c r="C30" s="83"/>
      <c r="D30" s="16"/>
      <c r="E30" s="8"/>
      <c r="F30" s="8"/>
      <c r="G30" s="124"/>
      <c r="H30" s="8"/>
    </row>
    <row r="31" spans="1:14">
      <c r="A31" s="32"/>
      <c r="B31" s="16"/>
      <c r="C31" s="83"/>
      <c r="D31" s="16"/>
      <c r="E31" s="8"/>
      <c r="F31" s="8"/>
      <c r="G31" s="124"/>
      <c r="H31" s="8"/>
    </row>
    <row r="32" spans="1:14">
      <c r="B32" s="8"/>
      <c r="C32" s="8"/>
      <c r="D32" s="8"/>
      <c r="E32" s="8"/>
      <c r="F32" s="8" t="s">
        <v>48</v>
      </c>
      <c r="G32" s="124"/>
      <c r="H32" s="8"/>
    </row>
    <row r="33" spans="2:8">
      <c r="B33" s="8"/>
      <c r="C33" s="8"/>
      <c r="D33" s="8"/>
      <c r="E33" s="8"/>
      <c r="F33" s="8"/>
      <c r="G33" s="124"/>
      <c r="H33" s="8"/>
    </row>
    <row r="34" spans="2:8">
      <c r="B34" s="8"/>
      <c r="C34" s="8"/>
      <c r="D34" s="8"/>
      <c r="E34" s="8"/>
      <c r="F34" s="8"/>
      <c r="G34" s="124"/>
      <c r="H34" s="8"/>
    </row>
    <row r="35" spans="2:8">
      <c r="B35" s="8"/>
      <c r="C35" s="8"/>
      <c r="D35" s="8"/>
      <c r="E35" s="8"/>
      <c r="F35" s="8"/>
      <c r="G35" s="124"/>
      <c r="H35" s="8"/>
    </row>
    <row r="36" spans="2:8">
      <c r="B36" s="8"/>
      <c r="C36" s="8"/>
      <c r="D36" s="8"/>
      <c r="E36" s="8"/>
      <c r="F36" s="8"/>
      <c r="G36" s="124"/>
      <c r="H36" s="8"/>
    </row>
    <row r="37" spans="2:8">
      <c r="B37" s="8"/>
      <c r="C37" s="8"/>
      <c r="D37" s="8"/>
      <c r="E37" s="8"/>
      <c r="F37" s="8"/>
      <c r="G37" s="124"/>
      <c r="H37" s="8"/>
    </row>
    <row r="38" spans="2:8">
      <c r="B38" s="8"/>
      <c r="C38" s="8"/>
      <c r="D38" s="8"/>
      <c r="E38" s="8"/>
      <c r="F38" s="8"/>
      <c r="G38" s="124"/>
      <c r="H38" s="8"/>
    </row>
  </sheetData>
  <mergeCells count="5">
    <mergeCell ref="A1:H1"/>
    <mergeCell ref="A2:H2"/>
    <mergeCell ref="A3:H3"/>
    <mergeCell ref="A4:H4"/>
    <mergeCell ref="A5:H5"/>
  </mergeCells>
  <phoneticPr fontId="34" type="noConversion"/>
  <pageMargins left="0.7" right="0.7" top="0.75" bottom="0.75" header="0.3" footer="0.3"/>
  <pageSetup paperSize="9" scale="81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5"/>
  <sheetViews>
    <sheetView tabSelected="1" topLeftCell="A47" zoomScaleNormal="100" workbookViewId="0">
      <selection activeCell="D80" sqref="D80"/>
    </sheetView>
  </sheetViews>
  <sheetFormatPr defaultRowHeight="15"/>
  <cols>
    <col min="1" max="1" width="47.5703125" style="42" customWidth="1"/>
    <col min="2" max="2" width="18.28515625" style="89" customWidth="1"/>
    <col min="3" max="3" width="3.5703125" style="42" customWidth="1"/>
    <col min="4" max="4" width="17.140625" style="43" customWidth="1"/>
  </cols>
  <sheetData>
    <row r="1" spans="1:10">
      <c r="A1" s="134" t="s">
        <v>28</v>
      </c>
      <c r="B1" s="134"/>
      <c r="C1" s="134"/>
      <c r="D1" s="134"/>
    </row>
    <row r="2" spans="1:10" ht="25.5" customHeight="1">
      <c r="A2" s="152" t="s">
        <v>146</v>
      </c>
      <c r="B2" s="152"/>
      <c r="C2" s="152"/>
      <c r="D2" s="152"/>
    </row>
    <row r="3" spans="1:10">
      <c r="A3" s="134" t="s">
        <v>73</v>
      </c>
      <c r="B3" s="134"/>
      <c r="C3" s="134"/>
      <c r="D3" s="134"/>
    </row>
    <row r="4" spans="1:10">
      <c r="A4" s="44" t="s">
        <v>22</v>
      </c>
      <c r="B4"/>
      <c r="C4" s="45"/>
      <c r="D4" s="46"/>
    </row>
    <row r="5" spans="1:10">
      <c r="B5"/>
      <c r="C5" s="56"/>
      <c r="D5" s="56"/>
    </row>
    <row r="6" spans="1:10" ht="26.25">
      <c r="B6" s="70" t="s">
        <v>72</v>
      </c>
      <c r="C6" s="80"/>
      <c r="D6" s="70" t="s">
        <v>71</v>
      </c>
    </row>
    <row r="7" spans="1:10">
      <c r="B7" s="56" t="s">
        <v>70</v>
      </c>
      <c r="C7" s="81"/>
      <c r="D7" s="56" t="s">
        <v>70</v>
      </c>
    </row>
    <row r="8" spans="1:10">
      <c r="B8" s="56" t="s">
        <v>59</v>
      </c>
      <c r="C8" s="80"/>
      <c r="D8" s="56" t="s">
        <v>57</v>
      </c>
    </row>
    <row r="9" spans="1:10" ht="26.25">
      <c r="A9" s="47" t="s">
        <v>29</v>
      </c>
      <c r="B9"/>
      <c r="D9" s="23"/>
      <c r="J9" s="1"/>
    </row>
    <row r="10" spans="1:10">
      <c r="A10" s="59" t="s">
        <v>42</v>
      </c>
      <c r="B10" s="57">
        <v>104557</v>
      </c>
      <c r="C10" s="49"/>
      <c r="D10" s="57">
        <v>39728</v>
      </c>
      <c r="F10" s="13"/>
    </row>
    <row r="11" spans="1:10">
      <c r="A11" s="59" t="s">
        <v>147</v>
      </c>
      <c r="B11" s="57">
        <v>252736</v>
      </c>
      <c r="C11" s="49"/>
      <c r="D11" s="57">
        <v>131549</v>
      </c>
      <c r="F11" s="13"/>
    </row>
    <row r="12" spans="1:10">
      <c r="A12" s="59" t="s">
        <v>43</v>
      </c>
      <c r="B12" s="57">
        <v>-186070</v>
      </c>
      <c r="C12" s="49"/>
      <c r="D12" s="57">
        <v>-79261</v>
      </c>
      <c r="F12" s="13"/>
    </row>
    <row r="13" spans="1:10" ht="15.75" customHeight="1">
      <c r="A13" s="59" t="s">
        <v>84</v>
      </c>
      <c r="B13" s="57">
        <v>65009</v>
      </c>
      <c r="C13" s="49"/>
      <c r="D13" s="57">
        <v>31348</v>
      </c>
      <c r="F13" s="13"/>
      <c r="G13" s="10"/>
      <c r="H13" s="10"/>
      <c r="I13" s="10"/>
    </row>
    <row r="14" spans="1:10" ht="16.5" customHeight="1">
      <c r="A14" s="59" t="s">
        <v>85</v>
      </c>
      <c r="B14" s="57">
        <v>-27400</v>
      </c>
      <c r="C14" s="49"/>
      <c r="D14" s="57">
        <v>-12781</v>
      </c>
      <c r="F14" s="13"/>
      <c r="G14" s="10"/>
      <c r="H14" s="10"/>
      <c r="I14" s="10"/>
    </row>
    <row r="15" spans="1:10" s="103" customFormat="1" ht="16.5" customHeight="1">
      <c r="A15" s="59" t="s">
        <v>148</v>
      </c>
      <c r="B15" s="57">
        <v>363</v>
      </c>
      <c r="C15" s="49"/>
      <c r="D15" s="57">
        <v>-9055</v>
      </c>
      <c r="F15" s="13"/>
      <c r="G15" s="122"/>
      <c r="H15" s="122"/>
      <c r="I15" s="122"/>
    </row>
    <row r="16" spans="1:10" s="103" customFormat="1" ht="16.5" customHeight="1">
      <c r="A16" s="59" t="s">
        <v>18</v>
      </c>
      <c r="B16" s="57">
        <v>26621</v>
      </c>
      <c r="C16" s="49"/>
      <c r="D16" s="57">
        <v>28421</v>
      </c>
      <c r="F16" s="13"/>
      <c r="G16" s="122"/>
      <c r="H16" s="122"/>
      <c r="I16" s="122"/>
    </row>
    <row r="17" spans="1:9">
      <c r="A17" s="59" t="s">
        <v>149</v>
      </c>
      <c r="B17" s="57">
        <v>1758</v>
      </c>
      <c r="C17" s="49"/>
      <c r="D17" s="57">
        <v>-5092</v>
      </c>
      <c r="F17" s="13"/>
      <c r="G17" s="10"/>
      <c r="H17" s="10"/>
      <c r="I17" s="10"/>
    </row>
    <row r="18" spans="1:9" ht="15.75" thickBot="1">
      <c r="A18" s="59" t="s">
        <v>30</v>
      </c>
      <c r="B18" s="58">
        <v>-76612</v>
      </c>
      <c r="C18" s="49"/>
      <c r="D18" s="58">
        <v>-48389</v>
      </c>
      <c r="F18" s="13"/>
      <c r="G18" s="10"/>
      <c r="H18" s="10"/>
      <c r="I18" s="10"/>
    </row>
    <row r="19" spans="1:9" ht="39">
      <c r="A19" s="105" t="s">
        <v>91</v>
      </c>
      <c r="B19" s="53">
        <f>SUM(B10:B18)</f>
        <v>160962</v>
      </c>
      <c r="C19" s="49"/>
      <c r="D19" s="53">
        <f>SUM(D10:D18)</f>
        <v>76468</v>
      </c>
      <c r="F19" s="13"/>
      <c r="G19" s="10"/>
      <c r="H19" s="10"/>
      <c r="I19" s="71"/>
    </row>
    <row r="20" spans="1:9">
      <c r="B20" s="57"/>
      <c r="C20" s="52"/>
      <c r="F20" s="13"/>
      <c r="G20" s="10"/>
      <c r="H20" s="10"/>
      <c r="I20" s="10"/>
    </row>
    <row r="21" spans="1:9">
      <c r="A21" s="59" t="s">
        <v>87</v>
      </c>
      <c r="B21" s="57"/>
      <c r="C21" s="49"/>
      <c r="D21" s="50"/>
      <c r="F21" s="13"/>
    </row>
    <row r="22" spans="1:9" ht="39">
      <c r="A22" s="59" t="s">
        <v>86</v>
      </c>
      <c r="B22" s="57">
        <v>-17351</v>
      </c>
      <c r="C22" s="49"/>
      <c r="D22" s="57">
        <v>-1506</v>
      </c>
      <c r="F22" s="13"/>
    </row>
    <row r="23" spans="1:9">
      <c r="A23" s="59" t="s">
        <v>31</v>
      </c>
      <c r="B23" s="57">
        <v>-24579</v>
      </c>
      <c r="C23" s="49"/>
      <c r="D23" s="57">
        <v>-13160</v>
      </c>
      <c r="F23" s="13"/>
    </row>
    <row r="24" spans="1:9">
      <c r="A24" s="59" t="s">
        <v>4</v>
      </c>
      <c r="B24" s="57">
        <v>-693976</v>
      </c>
      <c r="C24" s="41"/>
      <c r="D24" s="57">
        <v>-513876</v>
      </c>
      <c r="F24" s="13"/>
    </row>
    <row r="25" spans="1:9">
      <c r="A25" s="59" t="s">
        <v>32</v>
      </c>
      <c r="B25" s="57">
        <v>-17005</v>
      </c>
      <c r="C25" s="49"/>
      <c r="D25" s="57">
        <v>-19462</v>
      </c>
      <c r="F25" s="13"/>
    </row>
    <row r="26" spans="1:9">
      <c r="A26" s="59" t="s">
        <v>88</v>
      </c>
      <c r="B26" s="57"/>
      <c r="C26" s="49"/>
      <c r="D26" s="57"/>
      <c r="F26" s="13"/>
    </row>
    <row r="27" spans="1:9">
      <c r="A27" s="59" t="s">
        <v>9</v>
      </c>
      <c r="B27" s="57">
        <v>54870</v>
      </c>
      <c r="C27" s="74"/>
      <c r="D27" s="57">
        <v>52268</v>
      </c>
      <c r="F27" s="13"/>
    </row>
    <row r="28" spans="1:9">
      <c r="A28" s="59" t="s">
        <v>89</v>
      </c>
      <c r="B28" s="57">
        <v>310971</v>
      </c>
      <c r="C28" s="74"/>
      <c r="D28" s="57">
        <v>1153852</v>
      </c>
      <c r="F28" s="13"/>
    </row>
    <row r="29" spans="1:9" ht="15.75" thickBot="1">
      <c r="A29" s="59" t="s">
        <v>33</v>
      </c>
      <c r="B29" s="113">
        <v>19334</v>
      </c>
      <c r="C29" s="74"/>
      <c r="D29" s="113">
        <v>757</v>
      </c>
      <c r="F29" s="13"/>
    </row>
    <row r="30" spans="1:9" ht="26.25">
      <c r="A30" s="105" t="s">
        <v>150</v>
      </c>
      <c r="B30" s="128">
        <f>SUM(B19:B29)</f>
        <v>-206774</v>
      </c>
      <c r="C30" s="75"/>
      <c r="D30" s="128">
        <f>SUM(D19:D29)</f>
        <v>735341</v>
      </c>
      <c r="F30" s="13"/>
    </row>
    <row r="31" spans="1:9" ht="15.75" thickBot="1">
      <c r="A31" s="59" t="s">
        <v>90</v>
      </c>
      <c r="B31" s="113">
        <v>-13927</v>
      </c>
      <c r="C31" s="74"/>
      <c r="D31" s="113">
        <v>-5649</v>
      </c>
      <c r="F31" s="13"/>
    </row>
    <row r="32" spans="1:9" ht="26.25">
      <c r="A32" s="105" t="s">
        <v>151</v>
      </c>
      <c r="B32" s="128">
        <f>SUM(B30:B31)</f>
        <v>-220701</v>
      </c>
      <c r="C32" s="75"/>
      <c r="D32" s="128">
        <f>SUM(D30:D31)</f>
        <v>729692</v>
      </c>
      <c r="F32" s="13"/>
    </row>
    <row r="33" spans="1:6">
      <c r="A33" s="54"/>
      <c r="B33" s="129"/>
      <c r="C33" s="74"/>
      <c r="D33" s="120"/>
      <c r="F33" s="13"/>
    </row>
    <row r="34" spans="1:6" ht="26.25">
      <c r="A34" s="73" t="s">
        <v>34</v>
      </c>
      <c r="B34"/>
      <c r="C34" s="74"/>
      <c r="D34" s="34"/>
      <c r="F34" s="13"/>
    </row>
    <row r="35" spans="1:6" ht="26.25">
      <c r="A35" s="59" t="s">
        <v>67</v>
      </c>
      <c r="B35" s="34">
        <v>1758</v>
      </c>
      <c r="C35" s="74"/>
      <c r="D35" s="34">
        <v>52298</v>
      </c>
      <c r="F35" s="13"/>
    </row>
    <row r="36" spans="1:6">
      <c r="A36" s="59" t="s">
        <v>68</v>
      </c>
      <c r="B36" s="34">
        <v>-3982</v>
      </c>
      <c r="C36" s="74"/>
      <c r="D36" s="34">
        <v>-50000</v>
      </c>
      <c r="F36" s="13"/>
    </row>
    <row r="37" spans="1:6" ht="26.25">
      <c r="A37" s="59" t="s">
        <v>50</v>
      </c>
      <c r="B37" s="34">
        <v>3463578</v>
      </c>
      <c r="C37" s="76"/>
      <c r="D37" s="57">
        <v>1469928</v>
      </c>
      <c r="F37" s="13"/>
    </row>
    <row r="38" spans="1:6">
      <c r="A38" s="59" t="s">
        <v>49</v>
      </c>
      <c r="B38" s="127">
        <v>-3403837</v>
      </c>
      <c r="C38" s="94"/>
      <c r="D38" s="127">
        <v>-1647458</v>
      </c>
      <c r="F38" s="13"/>
    </row>
    <row r="39" spans="1:6" ht="25.5" customHeight="1">
      <c r="A39" s="59" t="s">
        <v>35</v>
      </c>
      <c r="B39" s="34">
        <v>-8056</v>
      </c>
      <c r="C39" s="76"/>
      <c r="D39" s="57">
        <v>-7606</v>
      </c>
      <c r="F39" s="13"/>
    </row>
    <row r="40" spans="1:6" ht="15.75" thickBot="1">
      <c r="A40" s="59" t="s">
        <v>36</v>
      </c>
      <c r="B40" s="95">
        <v>452</v>
      </c>
      <c r="C40" s="94"/>
      <c r="D40" s="113" t="s">
        <v>103</v>
      </c>
      <c r="F40" s="13"/>
    </row>
    <row r="41" spans="1:6" ht="26.25">
      <c r="A41" s="105" t="s">
        <v>152</v>
      </c>
      <c r="B41" s="128">
        <f>SUM(B35:B40)</f>
        <v>49913</v>
      </c>
      <c r="C41" s="117"/>
      <c r="D41" s="128">
        <f>SUM(D35:D40)</f>
        <v>-182838</v>
      </c>
      <c r="F41" s="13"/>
    </row>
    <row r="42" spans="1:6">
      <c r="B42" s="129"/>
      <c r="C42" s="117"/>
      <c r="D42" s="130"/>
      <c r="F42" s="13"/>
    </row>
    <row r="43" spans="1:6">
      <c r="B43" s="129"/>
      <c r="C43" s="117"/>
      <c r="D43" s="130"/>
      <c r="F43" s="13"/>
    </row>
    <row r="44" spans="1:6">
      <c r="A44" s="134" t="s">
        <v>28</v>
      </c>
      <c r="B44" s="134"/>
      <c r="C44" s="134"/>
      <c r="D44" s="134"/>
      <c r="F44" s="13"/>
    </row>
    <row r="45" spans="1:6" ht="27.75" customHeight="1">
      <c r="A45" s="152" t="s">
        <v>145</v>
      </c>
      <c r="B45" s="152"/>
      <c r="C45" s="152"/>
      <c r="D45" s="152"/>
      <c r="F45" s="13"/>
    </row>
    <row r="46" spans="1:6">
      <c r="A46" s="134" t="s">
        <v>73</v>
      </c>
      <c r="B46" s="134"/>
      <c r="C46" s="134"/>
      <c r="D46" s="134"/>
      <c r="F46" s="13"/>
    </row>
    <row r="47" spans="1:6">
      <c r="A47" s="44" t="s">
        <v>22</v>
      </c>
      <c r="B47"/>
      <c r="C47" s="45"/>
      <c r="D47" s="46"/>
      <c r="F47" s="13"/>
    </row>
    <row r="48" spans="1:6">
      <c r="A48" s="47"/>
      <c r="B48"/>
      <c r="D48" s="23"/>
      <c r="F48" s="13"/>
    </row>
    <row r="49" spans="1:8">
      <c r="A49" s="48"/>
      <c r="B49"/>
      <c r="C49" s="56"/>
      <c r="D49" s="56"/>
      <c r="F49" s="13"/>
    </row>
    <row r="50" spans="1:8">
      <c r="A50" s="48"/>
      <c r="B50"/>
      <c r="C50" s="56"/>
      <c r="D50" s="56"/>
      <c r="F50" s="13"/>
    </row>
    <row r="51" spans="1:8" ht="26.25">
      <c r="A51" s="48"/>
      <c r="B51" s="70" t="s">
        <v>71</v>
      </c>
      <c r="C51" s="80"/>
      <c r="D51" s="70" t="s">
        <v>71</v>
      </c>
      <c r="F51" s="13"/>
    </row>
    <row r="52" spans="1:8">
      <c r="B52" s="56" t="s">
        <v>70</v>
      </c>
      <c r="C52" s="81"/>
      <c r="D52" s="56" t="s">
        <v>70</v>
      </c>
      <c r="F52" s="13"/>
    </row>
    <row r="53" spans="1:8">
      <c r="B53" s="56" t="s">
        <v>59</v>
      </c>
      <c r="C53" s="80"/>
      <c r="D53" s="56" t="s">
        <v>57</v>
      </c>
      <c r="F53" s="13"/>
    </row>
    <row r="54" spans="1:8">
      <c r="B54"/>
      <c r="C54" s="56"/>
      <c r="D54" s="56"/>
      <c r="F54" s="13"/>
    </row>
    <row r="55" spans="1:8">
      <c r="A55" s="47"/>
      <c r="B55"/>
      <c r="C55" s="49"/>
      <c r="D55" s="57"/>
      <c r="F55" s="13"/>
    </row>
    <row r="56" spans="1:8" ht="26.25">
      <c r="A56" s="55" t="s">
        <v>37</v>
      </c>
      <c r="B56"/>
      <c r="C56" s="49"/>
      <c r="D56" s="57"/>
      <c r="F56" s="13"/>
    </row>
    <row r="57" spans="1:8">
      <c r="A57" s="51" t="s">
        <v>153</v>
      </c>
      <c r="B57" s="34">
        <v>957</v>
      </c>
      <c r="C57" s="49"/>
      <c r="D57" s="57">
        <v>179</v>
      </c>
      <c r="F57" s="13"/>
    </row>
    <row r="58" spans="1:8" ht="18" customHeight="1">
      <c r="A58" s="51" t="s">
        <v>92</v>
      </c>
      <c r="B58" s="34">
        <v>-21854</v>
      </c>
      <c r="C58" s="49"/>
      <c r="D58" s="57">
        <v>-21388</v>
      </c>
      <c r="F58" s="13"/>
    </row>
    <row r="59" spans="1:8" ht="15.75" thickBot="1">
      <c r="A59" s="51" t="s">
        <v>93</v>
      </c>
      <c r="B59" s="113">
        <v>-501</v>
      </c>
      <c r="C59" s="92"/>
      <c r="D59" s="113" t="s">
        <v>103</v>
      </c>
      <c r="F59" s="13"/>
    </row>
    <row r="60" spans="1:8" ht="26.25">
      <c r="A60" s="105" t="s">
        <v>94</v>
      </c>
      <c r="B60" s="128">
        <f>SUM(B57:B59)</f>
        <v>-21398</v>
      </c>
      <c r="C60" s="127"/>
      <c r="D60" s="128">
        <f>SUM(D56:D59)</f>
        <v>-21209</v>
      </c>
      <c r="F60" s="13"/>
      <c r="H60" t="s">
        <v>48</v>
      </c>
    </row>
    <row r="61" spans="1:8" ht="27" thickBot="1">
      <c r="A61" s="121" t="s">
        <v>38</v>
      </c>
      <c r="B61" s="113">
        <v>1678</v>
      </c>
      <c r="C61" s="74"/>
      <c r="D61" s="113">
        <v>36416</v>
      </c>
      <c r="F61" s="13"/>
    </row>
    <row r="62" spans="1:8" ht="24.75">
      <c r="A62" s="153" t="s">
        <v>154</v>
      </c>
      <c r="B62" s="128">
        <f>B32+B41+B60+B61</f>
        <v>-190508</v>
      </c>
      <c r="C62" s="74"/>
      <c r="D62" s="128">
        <f>D32+D41+D60+D61</f>
        <v>562061</v>
      </c>
      <c r="F62" s="13"/>
    </row>
    <row r="63" spans="1:8" ht="26.25">
      <c r="A63" s="51" t="s">
        <v>95</v>
      </c>
      <c r="B63" s="120">
        <v>1117220</v>
      </c>
      <c r="C63" s="74"/>
      <c r="D63" s="127">
        <v>261492</v>
      </c>
      <c r="F63" s="13" t="b">
        <f>B63='f1'!D12</f>
        <v>1</v>
      </c>
    </row>
    <row r="64" spans="1:8">
      <c r="B64" s="104"/>
    </row>
    <row r="65" spans="1:6" ht="26.25">
      <c r="A65" s="51" t="s">
        <v>96</v>
      </c>
      <c r="B65" s="120">
        <v>926712</v>
      </c>
      <c r="C65" s="74"/>
      <c r="D65" s="127">
        <v>823553</v>
      </c>
      <c r="F65" s="13" t="b">
        <f>B65='f1'!B12</f>
        <v>1</v>
      </c>
    </row>
    <row r="66" spans="1:6">
      <c r="B66"/>
      <c r="C66" s="61"/>
      <c r="D66" s="61"/>
    </row>
    <row r="67" spans="1:6">
      <c r="A67" s="32" t="s">
        <v>23</v>
      </c>
      <c r="B67"/>
      <c r="C67" s="62"/>
      <c r="D67" s="62"/>
      <c r="E67" s="13"/>
    </row>
    <row r="68" spans="1:6">
      <c r="A68" s="38"/>
      <c r="B68"/>
      <c r="C68" s="38"/>
      <c r="D68" s="40"/>
    </row>
    <row r="69" spans="1:6">
      <c r="A69" s="38"/>
      <c r="B69"/>
      <c r="C69" s="38"/>
      <c r="D69" s="40"/>
    </row>
    <row r="70" spans="1:6">
      <c r="A70" s="22" t="s">
        <v>24</v>
      </c>
      <c r="B70" t="s">
        <v>51</v>
      </c>
      <c r="C70" s="24"/>
      <c r="D70" s="67" t="s">
        <v>51</v>
      </c>
    </row>
    <row r="71" spans="1:6">
      <c r="A71" s="16" t="s">
        <v>60</v>
      </c>
      <c r="B71" s="86" t="s">
        <v>65</v>
      </c>
      <c r="C71" s="83"/>
      <c r="D71" s="110" t="s">
        <v>155</v>
      </c>
    </row>
    <row r="72" spans="1:6">
      <c r="A72" s="32" t="s">
        <v>63</v>
      </c>
      <c r="B72" s="86" t="s">
        <v>66</v>
      </c>
      <c r="C72" s="83"/>
      <c r="D72" s="110" t="s">
        <v>156</v>
      </c>
    </row>
    <row r="73" spans="1:6" ht="14.25" customHeight="1">
      <c r="A73" s="32"/>
      <c r="B73" s="90" t="s">
        <v>64</v>
      </c>
      <c r="C73" s="83"/>
      <c r="D73" s="110"/>
    </row>
    <row r="74" spans="1:6">
      <c r="A74" s="32"/>
      <c r="B74" s="91"/>
      <c r="C74" s="83"/>
      <c r="D74" s="16"/>
    </row>
    <row r="75" spans="1:6">
      <c r="A75" s="32"/>
      <c r="B75" s="91"/>
      <c r="C75" s="83"/>
      <c r="D75" s="16"/>
    </row>
  </sheetData>
  <mergeCells count="6">
    <mergeCell ref="A45:D45"/>
    <mergeCell ref="A46:D46"/>
    <mergeCell ref="A1:D1"/>
    <mergeCell ref="A2:D2"/>
    <mergeCell ref="A3:D3"/>
    <mergeCell ref="A44:D4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f1</vt:lpstr>
      <vt:lpstr>f2</vt:lpstr>
      <vt:lpstr>Движение капитала</vt:lpstr>
      <vt:lpstr>Движен денеж сред</vt:lpstr>
      <vt:lpstr>'f1'!Область_печати</vt:lpstr>
      <vt:lpstr>'f2'!Область_печати</vt:lpstr>
      <vt:lpstr>'Движен денеж сред'!Область_печати</vt:lpstr>
      <vt:lpstr>'Движение капитала'!Область_печати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2023-11-10T08:48:34Z</dcterms:modified>
</cp:coreProperties>
</file>