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f1" sheetId="1" r:id="rId1"/>
    <sheet name="f2" sheetId="2" r:id="rId2"/>
    <sheet name="Движение капитала" sheetId="3" r:id="rId3"/>
    <sheet name="Движен денеж сред" sheetId="4" r:id="rId4"/>
  </sheets>
  <definedNames>
    <definedName name="_xlnm.Print_Area" localSheetId="3">'Движен денеж сред'!$A$2:$F$110</definedName>
  </definedNames>
  <calcPr calcId="125725"/>
</workbook>
</file>

<file path=xl/calcChain.xml><?xml version="1.0" encoding="utf-8"?>
<calcChain xmlns="http://schemas.openxmlformats.org/spreadsheetml/2006/main">
  <c r="I14" i="3"/>
  <c r="I15"/>
  <c r="B33" i="2"/>
  <c r="G17" i="3" l="1"/>
  <c r="C26" i="1"/>
  <c r="F11" i="3" l="1"/>
  <c r="H11"/>
  <c r="I10" l="1"/>
  <c r="G10"/>
  <c r="D36" i="1" l="1"/>
  <c r="D26"/>
  <c r="E90" i="4" l="1"/>
  <c r="C36" i="1"/>
  <c r="C76" i="4" l="1"/>
  <c r="I24" i="3" l="1"/>
  <c r="C35" i="4" l="1"/>
  <c r="I17" i="3" l="1"/>
  <c r="H19"/>
  <c r="D108" i="2" l="1"/>
  <c r="B108"/>
  <c r="B100"/>
  <c r="B98" s="1"/>
  <c r="H21" i="3"/>
  <c r="H28" l="1"/>
  <c r="G27"/>
  <c r="I27" s="1"/>
  <c r="D100" i="2" l="1"/>
  <c r="D98" s="1"/>
  <c r="E35" i="4" l="1"/>
  <c r="G11" i="3" l="1"/>
  <c r="I11" s="1"/>
  <c r="G12"/>
  <c r="I12" s="1"/>
  <c r="G13"/>
  <c r="G14"/>
  <c r="G16"/>
  <c r="I16" s="1"/>
  <c r="G18"/>
  <c r="C19"/>
  <c r="D19"/>
  <c r="E19"/>
  <c r="F19"/>
  <c r="C90" i="4"/>
  <c r="E76"/>
  <c r="E22"/>
  <c r="C22"/>
  <c r="C28" i="3"/>
  <c r="D28"/>
  <c r="E28"/>
  <c r="G22"/>
  <c r="I22" s="1"/>
  <c r="G23"/>
  <c r="I23" s="1"/>
  <c r="G24"/>
  <c r="G25"/>
  <c r="I25" s="1"/>
  <c r="G26"/>
  <c r="D29" i="2"/>
  <c r="B29"/>
  <c r="D15"/>
  <c r="D19" s="1"/>
  <c r="B15"/>
  <c r="D43" i="1"/>
  <c r="D45" s="1"/>
  <c r="D46" s="1"/>
  <c r="C43"/>
  <c r="D31" i="2" l="1"/>
  <c r="D36" s="1"/>
  <c r="D40" s="1"/>
  <c r="I26" i="3"/>
  <c r="I13"/>
  <c r="D96" i="2" s="1"/>
  <c r="D102" s="1"/>
  <c r="B96"/>
  <c r="B102" s="1"/>
  <c r="B19"/>
  <c r="B31" s="1"/>
  <c r="B36" s="1"/>
  <c r="C45" i="1"/>
  <c r="C36" i="4"/>
  <c r="C40" s="1"/>
  <c r="C94" s="1"/>
  <c r="E36"/>
  <c r="E40" s="1"/>
  <c r="E94" s="1"/>
  <c r="D88" i="2" l="1"/>
  <c r="D104" s="1"/>
  <c r="D107" s="1"/>
  <c r="D42"/>
  <c r="C46" i="1"/>
  <c r="D110" i="2" l="1"/>
  <c r="B40" l="1"/>
  <c r="B42" s="1"/>
  <c r="B44" l="1"/>
  <c r="B88"/>
  <c r="B104" s="1"/>
  <c r="G21" i="3" l="1"/>
  <c r="I21" s="1"/>
  <c r="F21"/>
  <c r="F28" s="1"/>
  <c r="B110" i="2"/>
  <c r="B107"/>
  <c r="G20" i="3"/>
  <c r="B28"/>
  <c r="G28" l="1"/>
  <c r="I20"/>
  <c r="I28" s="1"/>
  <c r="B19"/>
  <c r="G19" s="1"/>
  <c r="I19" s="1"/>
</calcChain>
</file>

<file path=xl/sharedStrings.xml><?xml version="1.0" encoding="utf-8"?>
<sst xmlns="http://schemas.openxmlformats.org/spreadsheetml/2006/main" count="273" uniqueCount="167">
  <si>
    <t>АКЦИОНЕРНОЕ ОБЩЕСТВО  "БАНК ЦЕНТРКРЕДИТ"</t>
  </si>
  <si>
    <t>АКТИВЫ:</t>
  </si>
  <si>
    <t>Денежные средства и их эквиваленты</t>
  </si>
  <si>
    <t>Финансовые активы, отражаемые по справедливой стоимости через прибыли или убытки</t>
  </si>
  <si>
    <t>Инвестиции, имеющиеся в  наличии для продажи</t>
  </si>
  <si>
    <t>Инвестиции, удерживаемые до погашения</t>
  </si>
  <si>
    <t>Средства в банках</t>
  </si>
  <si>
    <t>Ссуды, предоставленные клиентам и банкам</t>
  </si>
  <si>
    <t>Требования по текущему налогу на прибыль</t>
  </si>
  <si>
    <t>Требования по отложенному налогу на прибыль</t>
  </si>
  <si>
    <t>Прочие активы</t>
  </si>
  <si>
    <t>Основные средства и нематериальные активы</t>
  </si>
  <si>
    <t>ИТОГО АКТИВЫ</t>
  </si>
  <si>
    <t>ОБЯЗАТЕЛЬСТВА И  КАПИТАЛ</t>
  </si>
  <si>
    <t>ОБЯЗАТЕЛЬСТВА:</t>
  </si>
  <si>
    <t>Средства и ссуды банков и финансовых организаций</t>
  </si>
  <si>
    <t>Средства клиентов и банков</t>
  </si>
  <si>
    <t>Выпущенные долговые ценные бумаги</t>
  </si>
  <si>
    <t>Прочие обязательства</t>
  </si>
  <si>
    <t>Субординированные облигации</t>
  </si>
  <si>
    <t>Итого обязательства:</t>
  </si>
  <si>
    <t>КАПИТАЛ:</t>
  </si>
  <si>
    <t>Капитал, относящийся к акционерам материнского Банка:</t>
  </si>
  <si>
    <t>Уставный капитал</t>
  </si>
  <si>
    <t>Фонд переоценки инвестиций, имеющихся в наличии для продажи</t>
  </si>
  <si>
    <t>Нераспределенная прибыль</t>
  </si>
  <si>
    <t>Итого капитал, относящийся к акционерам материнского Банка</t>
  </si>
  <si>
    <t>Неконтрольные доли владения</t>
  </si>
  <si>
    <t>Итого  капитал</t>
  </si>
  <si>
    <t>ИТОГО ОБЯЗАТЕЛЬСТВА И КАПИТАЛ</t>
  </si>
  <si>
    <t>Процентный доход</t>
  </si>
  <si>
    <t>Процентный расход</t>
  </si>
  <si>
    <t>ЧИСТЫЙ ПРОЦЕНТНЫЙ ДОХОД ДО ФОРМИРОВАНИЯ РЕЗЕРВОВ НА ОБЕСЦЕНЕНИЕ  ПРОЦЕНТНЫХ АКТИВОВ ПО КОТОРЫМ НАЧИСЛЯЮТСЯ ПРОЦЕНТЫ</t>
  </si>
  <si>
    <t>Формирование резервов на обесценение активов, по которым начисляются проценты</t>
  </si>
  <si>
    <t>ЧИСТЫЙ ПРОЦЕНТНЫЙ ДОХОД</t>
  </si>
  <si>
    <t>Чистые реализованные убытки от выбытия и обесценения инвестиций, имеющихся в наличии для продажи</t>
  </si>
  <si>
    <t>Чистая прибыль по операциям с иностранной валютой</t>
  </si>
  <si>
    <t>Доходы по услугам и комиссии полученные</t>
  </si>
  <si>
    <t>Расходы по услугам и комиссии уплаченные</t>
  </si>
  <si>
    <t>Формирование резервов под обесценение по прочим операциям</t>
  </si>
  <si>
    <t>ЧИСТЫЕ НЕПРОЦЕНТНЫЕ ДОХОДЫ</t>
  </si>
  <si>
    <t>ОПЕРАЦИОННЫЕ ДОХОДЫ</t>
  </si>
  <si>
    <t>ОПЕРАЦИОННЫЕ РАСХОДЫ</t>
  </si>
  <si>
    <t>ОПЕРАЦИОННАЯ ПРИБЫЛЬ ДО НАЛОГООБЛОЖЕНИЯ</t>
  </si>
  <si>
    <t>Расходы по налогу на прибыль</t>
  </si>
  <si>
    <t>ЧИСТАЯ ПРИБЫЛЬ</t>
  </si>
  <si>
    <t>Относящаяся к:</t>
  </si>
  <si>
    <t>Акционерам материнского Банка</t>
  </si>
  <si>
    <t>Неконтрольным долям владения</t>
  </si>
  <si>
    <t>(в миллионах казахстанских тенге)</t>
  </si>
  <si>
    <t>От имени Правления Группы:</t>
  </si>
  <si>
    <t>________________________</t>
  </si>
  <si>
    <t>__________________</t>
  </si>
  <si>
    <t xml:space="preserve">  АКЦИОНЕРНОЕ ОБЩЕСТВО "БАНК ЦЕНТРКРЕДИТ"</t>
  </si>
  <si>
    <t xml:space="preserve">Уставный капитал </t>
  </si>
  <si>
    <t xml:space="preserve">Фонд переоценки инвестиций, имеющихся в наличии для продажи </t>
  </si>
  <si>
    <t>Специальный резерв</t>
  </si>
  <si>
    <t>Итого капитал</t>
  </si>
  <si>
    <t>-</t>
  </si>
  <si>
    <t>Чистый (убыток)/прибыль</t>
  </si>
  <si>
    <t>Чистое изменение справедливой стоимости инвестиций, имеющихся в наличии для продажи</t>
  </si>
  <si>
    <t>Перевод в специальный резерв</t>
  </si>
  <si>
    <t>Выкуп собственнных акций</t>
  </si>
  <si>
    <t>Изменение неконтрольных долей владения</t>
  </si>
  <si>
    <t>АКЦИОНЕРНОЕ ОБЩЕСТВО «БАНК ЦЕНТРКРЕДИТ»</t>
  </si>
  <si>
    <t>ДВИЖЕНИЕ ДЕНЕЖНЫХ СРЕДСТВ ОТ ОПЕРАЦИОННОЙ ДЕЯТЕЛЬНОСТИ:</t>
  </si>
  <si>
    <t xml:space="preserve">Доходы, полученные по услугам и комиссии полученные  </t>
  </si>
  <si>
    <t>Расходы, уплаченные по услугам и комиссии уплаченные</t>
  </si>
  <si>
    <t>Операционные расходы уплаченные</t>
  </si>
  <si>
    <t xml:space="preserve">Приток/(отток) денежных средств от операционной деятельности до изменения операционных активов и обязательств </t>
  </si>
  <si>
    <t>(Увеличение)/уменьшение операционных активов:</t>
  </si>
  <si>
    <t xml:space="preserve">Средства в банках </t>
  </si>
  <si>
    <t xml:space="preserve">Прочие активы </t>
  </si>
  <si>
    <t xml:space="preserve">Увеличение/(уменьшение) операционных обязательств: </t>
  </si>
  <si>
    <t xml:space="preserve">Средства клиентов и банков </t>
  </si>
  <si>
    <t xml:space="preserve">Прочие обязательства </t>
  </si>
  <si>
    <t>Приток/(отток) денежных средств от операционной деятельности до налогообложения</t>
  </si>
  <si>
    <t>Налог на прибыль уплаченный</t>
  </si>
  <si>
    <t>Чистый приток/(отток)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</si>
  <si>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</si>
  <si>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</si>
  <si>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</si>
  <si>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 xml:space="preserve">Поступления от продажи инвестиций, имеющихся в наличии для продажи </t>
  </si>
  <si>
    <t>Приобретение инвестиций, имеющихся в наличии для продажи</t>
  </si>
  <si>
    <t>Поступления от погашения инвестиций, удерживаемых до погашения</t>
  </si>
  <si>
    <t>Приобретение инвестиций, удерживаемых до погашения</t>
  </si>
  <si>
    <t>Чистый (отток) /приток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</si>
  <si>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</si>
  <si>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увеличения уставного капитала в форме простых и привилегированных акции</t>
  </si>
  <si>
    <t>(Выкуп)/продажа собственных акций</t>
  </si>
  <si>
    <t>Поступления от выпущенных долговых ценных бумаг</t>
  </si>
  <si>
    <t xml:space="preserve">Чистый (отток)/приток денежных средств от финансовой деятельности </t>
  </si>
  <si>
    <t>Влияние изменения курса иностранных валют по отношению к денежным средствам и их эквивалентам</t>
  </si>
  <si>
    <t>ДЕНЕЖНЫЕ СРЕДСТВА И ИХ ЭКВИВАЛЕНТЫ, на начало периода</t>
  </si>
  <si>
    <t>ДЕНЕЖНЫЕ СРЕДСТВА И ИХ ЭКВИВАЛЕНТЫ, на конец периода</t>
  </si>
  <si>
    <t>Курсовая разница, возникшая при пересчете зарубежной деятельности</t>
  </si>
  <si>
    <t>Фонд/(дефицит) курсовых разниц</t>
  </si>
  <si>
    <t>Выплата дивидендов</t>
  </si>
  <si>
    <t>Обязательные резервы</t>
  </si>
  <si>
    <t>31 декабря</t>
  </si>
  <si>
    <t>Фонд курсовых разниц</t>
  </si>
  <si>
    <t>Выкуп собственных акций</t>
  </si>
  <si>
    <t>ЧИСТОЕ УМЕНЬШЕНИЕ/УВЕЛИЧЕНИЕ ДЕНЕЖНЫХ СРЕДСТВ И ИХ ЭКВИВАЛЕНТОВ</t>
  </si>
  <si>
    <t>Обязательства по отложенному налогу на прибыль</t>
  </si>
  <si>
    <t>Прочие доходы/расходы</t>
  </si>
  <si>
    <t>Чистая прибыль/убыток по операциям с финансовыми активами и обязательствами, отражаемыми по справедливой стоимости через прибыли или убытки</t>
  </si>
  <si>
    <t>31 декабря 2014 года</t>
  </si>
  <si>
    <t>Проценты полученные</t>
  </si>
  <si>
    <t>Проценты уплаченные</t>
  </si>
  <si>
    <t>Прочие доходы/расходы полученные/уплаченные</t>
  </si>
  <si>
    <t xml:space="preserve">Изменение операционных активов и обязательств: </t>
  </si>
  <si>
    <t>Погашение долговых ценных бумаг</t>
  </si>
  <si>
    <t>Чистая прибыль</t>
  </si>
  <si>
    <t>ПРОЧИЙ СОВОКУПНЫЙ УБЫТОК/ДОХОД</t>
  </si>
  <si>
    <t>Статьи, которые в последствии не будут реклассифицированы в состоав прибылей</t>
  </si>
  <si>
    <t>или убытков:</t>
  </si>
  <si>
    <t>Курсовая разница возникшая при пересчете зарубежной деятельности</t>
  </si>
  <si>
    <t>Чистое изменение справедливой стоимости инвестиций,</t>
  </si>
  <si>
    <t>имеющихся в наличии для продажи</t>
  </si>
  <si>
    <t>Прибыль/убыток, переведенный в отчет о прибылях и убытках от продажи</t>
  </si>
  <si>
    <t>инвестиций,имеющихся в наличии для продажи</t>
  </si>
  <si>
    <t>Прочий совокупный доход/убыток за год, за вычетом налога на прибыль</t>
  </si>
  <si>
    <t>ИТОГО СОВОКУПНЫЙ УБЫТОК/ДОХОД</t>
  </si>
  <si>
    <t>Относящийся к:</t>
  </si>
  <si>
    <t>2015 года</t>
  </si>
  <si>
    <t>Изменение доли</t>
  </si>
  <si>
    <t>Выкуп акций у миноритариев</t>
  </si>
  <si>
    <t>Погашение выпущенных субординированных облигаций</t>
  </si>
  <si>
    <t>Активы для продажи</t>
  </si>
  <si>
    <t>Обязательства для продажи</t>
  </si>
  <si>
    <t>ИТОГО ЧИСТАЯ ПРИБЫЛЬ</t>
  </si>
  <si>
    <t>31 декабря 2015 года</t>
  </si>
  <si>
    <t>Поступления от выпущенных субординированных облигаций</t>
  </si>
  <si>
    <t>2016 года</t>
  </si>
  <si>
    <t xml:space="preserve">ОБ ИЗМЕНЕНИЯХ В КАПИТАЛЕ, ЗА </t>
  </si>
  <si>
    <t>Изменение по событиям прошлых лет</t>
  </si>
  <si>
    <t>______________________</t>
  </si>
  <si>
    <t>Янг Джин Хван</t>
  </si>
  <si>
    <t>Управляющий директор</t>
  </si>
  <si>
    <t>закончившиеся</t>
  </si>
  <si>
    <t>Прекращенная деятельность</t>
  </si>
  <si>
    <t xml:space="preserve">АУДИРОВАННЫЙ КОНСОЛИДИРОВАННЫЙ ОТЧЕТ О ПРИБЫЛЯХ И УБЫТКАХ ЗА </t>
  </si>
  <si>
    <t>Поступления от продажи АО БЦК Москва</t>
  </si>
  <si>
    <t>И.О. Председателя Правления</t>
  </si>
  <si>
    <t>ПО СОСТОЯНИЮ ЗА 30 СЕНТЯБРЯ 2016 ГОДА</t>
  </si>
  <si>
    <t>30 сентября</t>
  </si>
  <si>
    <t>М.К. Альжанов</t>
  </si>
  <si>
    <t>А.Т. Нургалиева</t>
  </si>
  <si>
    <t>Главный бухгалтер</t>
  </si>
  <si>
    <t xml:space="preserve">30 СЕНТЯБРЯ 2016 ГОДА  </t>
  </si>
  <si>
    <t>Девять месяцев</t>
  </si>
  <si>
    <t xml:space="preserve">Девять месяцев </t>
  </si>
  <si>
    <t xml:space="preserve">30 СЕНТЯБРЯ  2016 ГОДА </t>
  </si>
  <si>
    <t>30 сентября 2015 года</t>
  </si>
  <si>
    <t>30 сентября 2016 года</t>
  </si>
  <si>
    <t>30 сентября 2016 ГОДА</t>
  </si>
  <si>
    <t xml:space="preserve">НЕАУДИРОВАННЫЙ КОНСОЛИДИРОВАННЫЙ ОТЧЕТ О ФИНАНСОВОМ ПОЛОЖЕНИИ </t>
  </si>
  <si>
    <t xml:space="preserve">НЕАУДИРОВАННЫЙ КОНСОЛИДИРОВАННЫЙ ОТЧЕТ О ПРИБЫЛЯХ И УБЫТКАХ ЗА </t>
  </si>
  <si>
    <t>НЕАУДИРОВАННЫЙ КОНСОЛИДИРОВАННЫЙ ОТЧЕТ</t>
  </si>
  <si>
    <t xml:space="preserve">НЕАУДИРОВАННЫЙ КОНСОЛИДИРОВАННЫЙ ОТЧЕТ О ДВИЖЕНИИ ДЕНЕЖНЫХ СРЕДСТВ ЗА </t>
  </si>
  <si>
    <t>В.С. Ли</t>
  </si>
  <si>
    <t>Председатель Правления</t>
  </si>
  <si>
    <t>ПРИБЫЛЬ/(УБЫТОК) НА ОДНУ АКЦИЮ</t>
  </si>
  <si>
    <t>Базовая (тенге)</t>
  </si>
  <si>
    <t>Разводная (тенге)</t>
  </si>
  <si>
    <t>Балансовая стоимость одной простой акции (тенге)</t>
  </si>
  <si>
    <t>Балансовая стоимость одной привилегированной акции (тенге)</t>
  </si>
</sst>
</file>

<file path=xl/styles.xml><?xml version="1.0" encoding="utf-8"?>
<styleSheet xmlns="http://schemas.openxmlformats.org/spreadsheetml/2006/main">
  <numFmts count="29">
    <numFmt numFmtId="41" formatCode="_-* #,##0_р_._-;\-* #,##0_р_._-;_-* &quot;-&quot;_р_._-;_-@_-"/>
    <numFmt numFmtId="43" formatCode="_-* #,##0.00_р_._-;\-* #,##0.00_р_._-;_-* &quot;-&quot;??_р_._-;_-@_-"/>
    <numFmt numFmtId="164" formatCode="_(* #,##0_);_(* \(#,##0\);_(* &quot;-&quot;??_);_(@_)"/>
    <numFmt numFmtId="165" formatCode="_(* #,##0.0_);_(* \(#,##0.00\);_(* &quot;-&quot;??_);_(@_)"/>
    <numFmt numFmtId="166" formatCode="General_)"/>
    <numFmt numFmtId="167" formatCode="0.000"/>
    <numFmt numFmtId="168" formatCode="#,##0.0_);\(#,##0.0\)"/>
    <numFmt numFmtId="169" formatCode="#,##0.000_);\(#,##0.000\)"/>
    <numFmt numFmtId="170" formatCode="&quot;$&quot;#,\);\(&quot;$&quot;#,##0\)"/>
    <numFmt numFmtId="171" formatCode="_-* #,##0\ _F_-;\-* #,##0\ _F_-;_-* &quot;-&quot;\ _F_-;_-@_-"/>
    <numFmt numFmtId="172" formatCode="_ * #,##0.00_ ;_ * \-#,##0.00_ ;_ * &quot;-&quot;??_ ;_ @_ "/>
    <numFmt numFmtId="173" formatCode="_-* #,##0.00[$€-1]_-;\-* #,##0.00[$€-1]_-;_-* &quot;-&quot;??[$€-1]_-"/>
    <numFmt numFmtId="174" formatCode="&quot;$&quot;#,##0\ ;\-&quot;$&quot;#,##0"/>
    <numFmt numFmtId="175" formatCode="&quot;$&quot;#,##0.00\ ;\(&quot;$&quot;#,##0.00\)"/>
    <numFmt numFmtId="176" formatCode="0.00_)"/>
    <numFmt numFmtId="177" formatCode="0%_);\(0%\)"/>
    <numFmt numFmtId="178" formatCode="\60\4\7\:"/>
    <numFmt numFmtId="179" formatCode="&quot;$&quot;#,\);\(&quot;$&quot;#,\)"/>
    <numFmt numFmtId="180" formatCode="&quot;$&quot;#,;\(&quot;$&quot;#,\)"/>
    <numFmt numFmtId="181" formatCode="_(&quot;$&quot;* #,##0.00_);_(&quot;$&quot;* \(#,##0.00\);_(&quot;$&quot;* &quot;-&quot;??_);_(@_)"/>
    <numFmt numFmtId="182" formatCode="_-* #,##0\ _р_._-;\-* #,##0\ _р_._-;_-* &quot;-&quot;\ _р_._-;_-@_-"/>
    <numFmt numFmtId="183" formatCode="_-* #,##0.00\ _р_._-;\-* #,##0.00\ _р_._-;_-* &quot;-&quot;??\ _р_._-;_-@_-"/>
    <numFmt numFmtId="184" formatCode="dd/mm/yy;@"/>
    <numFmt numFmtId="185" formatCode="_(* #,##0.00_);_(* \(#,##0.00\);_(* &quot;-&quot;??_);_(@_)"/>
    <numFmt numFmtId="186" formatCode="[$€-2]\ ###,000_);[Red]\([$€-2]\ ###,000\)"/>
    <numFmt numFmtId="187" formatCode="#,##0;\(#,##0\)\ "/>
    <numFmt numFmtId="188" formatCode="#,##0.0"/>
    <numFmt numFmtId="189" formatCode="#,##0;\(#,##0\);\-"/>
    <numFmt numFmtId="190" formatCode="#,##0.00;\(#,##0.00\)\ "/>
  </numFmts>
  <fonts count="4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i/>
      <sz val="16"/>
      <name val="Helv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0"/>
      <name val="Helv"/>
    </font>
    <font>
      <b/>
      <sz val="10"/>
      <color indexed="10"/>
      <name val="Arial"/>
      <family val="2"/>
    </font>
    <font>
      <sz val="11"/>
      <color indexed="8"/>
      <name val="Times New Roman"/>
      <family val="2"/>
      <charset val="204"/>
    </font>
    <font>
      <sz val="10"/>
      <name val="Courier"/>
      <family val="3"/>
    </font>
    <font>
      <sz val="10"/>
      <name val="Arial Cy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vertical="center"/>
    </xf>
    <xf numFmtId="164" fontId="5" fillId="0" borderId="0">
      <alignment horizontal="right" vertical="center"/>
    </xf>
    <xf numFmtId="165" fontId="6" fillId="0" borderId="0" applyFill="0" applyBorder="0" applyAlignment="0"/>
    <xf numFmtId="166" fontId="6" fillId="0" borderId="0" applyFill="0" applyBorder="0" applyAlignment="0"/>
    <xf numFmtId="167" fontId="6" fillId="0" borderId="0" applyFill="0" applyBorder="0" applyAlignment="0"/>
    <xf numFmtId="168" fontId="7" fillId="0" borderId="0" applyFill="0" applyBorder="0" applyAlignment="0"/>
    <xf numFmtId="169" fontId="7" fillId="0" borderId="0" applyFill="0" applyBorder="0" applyAlignment="0"/>
    <xf numFmtId="165" fontId="6" fillId="0" borderId="0" applyFill="0" applyBorder="0" applyAlignment="0"/>
    <xf numFmtId="170" fontId="7" fillId="0" borderId="0" applyFill="0" applyBorder="0" applyAlignment="0"/>
    <xf numFmtId="166" fontId="6" fillId="0" borderId="0" applyFill="0" applyBorder="0" applyAlignment="0"/>
    <xf numFmtId="0" fontId="8" fillId="0" borderId="1">
      <alignment horizontal="center"/>
    </xf>
    <xf numFmtId="165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4" fontId="9" fillId="0" borderId="0" applyFill="0" applyBorder="0" applyAlignment="0"/>
    <xf numFmtId="38" fontId="10" fillId="0" borderId="2">
      <alignment vertical="center"/>
    </xf>
    <xf numFmtId="165" fontId="6" fillId="0" borderId="0" applyFill="0" applyBorder="0" applyAlignment="0"/>
    <xf numFmtId="166" fontId="6" fillId="0" borderId="0" applyFill="0" applyBorder="0" applyAlignment="0"/>
    <xf numFmtId="165" fontId="6" fillId="0" borderId="0" applyFill="0" applyBorder="0" applyAlignment="0"/>
    <xf numFmtId="170" fontId="7" fillId="0" borderId="0" applyFill="0" applyBorder="0" applyAlignment="0"/>
    <xf numFmtId="166" fontId="6" fillId="0" borderId="0" applyFill="0" applyBorder="0" applyAlignment="0"/>
    <xf numFmtId="173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14" fontId="12" fillId="3" borderId="5">
      <alignment horizontal="center" vertical="center" wrapText="1"/>
    </xf>
    <xf numFmtId="10" fontId="4" fillId="4" borderId="6" applyNumberFormat="0" applyBorder="0" applyAlignment="0" applyProtection="0"/>
    <xf numFmtId="174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5" fontId="6" fillId="0" borderId="0" applyFill="0" applyBorder="0" applyAlignment="0"/>
    <xf numFmtId="166" fontId="6" fillId="0" borderId="0" applyFill="0" applyBorder="0" applyAlignment="0"/>
    <xf numFmtId="165" fontId="6" fillId="0" borderId="0" applyFill="0" applyBorder="0" applyAlignment="0"/>
    <xf numFmtId="170" fontId="7" fillId="0" borderId="0" applyFill="0" applyBorder="0" applyAlignment="0"/>
    <xf numFmtId="166" fontId="6" fillId="0" borderId="0" applyFill="0" applyBorder="0" applyAlignment="0"/>
    <xf numFmtId="176" fontId="1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6" fillId="5" borderId="0"/>
    <xf numFmtId="177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ill="0" applyBorder="0" applyAlignment="0"/>
    <xf numFmtId="166" fontId="6" fillId="0" borderId="0" applyFill="0" applyBorder="0" applyAlignment="0"/>
    <xf numFmtId="165" fontId="6" fillId="0" borderId="0" applyFill="0" applyBorder="0" applyAlignment="0"/>
    <xf numFmtId="170" fontId="7" fillId="0" borderId="0" applyFill="0" applyBorder="0" applyAlignment="0"/>
    <xf numFmtId="166" fontId="6" fillId="0" borderId="0" applyFill="0" applyBorder="0" applyAlignment="0"/>
    <xf numFmtId="0" fontId="17" fillId="0" borderId="0"/>
    <xf numFmtId="0" fontId="18" fillId="0" borderId="0"/>
    <xf numFmtId="49" fontId="9" fillId="0" borderId="0" applyFill="0" applyBorder="0" applyAlignment="0"/>
    <xf numFmtId="179" fontId="7" fillId="0" borderId="0" applyFill="0" applyBorder="0" applyAlignment="0"/>
    <xf numFmtId="180" fontId="7" fillId="0" borderId="0" applyFill="0" applyBorder="0" applyAlignment="0"/>
    <xf numFmtId="0" fontId="19" fillId="0" borderId="0" applyFill="0" applyBorder="0" applyProtection="0">
      <alignment horizontal="left" vertical="top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6" fillId="0" borderId="0"/>
    <xf numFmtId="39" fontId="7" fillId="0" borderId="0"/>
    <xf numFmtId="39" fontId="21" fillId="0" borderId="0"/>
    <xf numFmtId="0" fontId="3" fillId="0" borderId="0"/>
    <xf numFmtId="39" fontId="7" fillId="0" borderId="0"/>
    <xf numFmtId="0" fontId="22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1" fontId="2" fillId="0" borderId="0" applyFont="0" applyFill="0" applyBorder="0" applyAlignment="0" applyProtection="0"/>
    <xf numFmtId="184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4" fontId="23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3" fillId="0" borderId="0"/>
  </cellStyleXfs>
  <cellXfs count="134">
    <xf numFmtId="0" fontId="0" fillId="0" borderId="0" xfId="0"/>
    <xf numFmtId="0" fontId="26" fillId="0" borderId="0" xfId="0" applyFont="1"/>
    <xf numFmtId="0" fontId="27" fillId="0" borderId="0" xfId="0" applyFont="1"/>
    <xf numFmtId="3" fontId="27" fillId="0" borderId="0" xfId="0" applyNumberFormat="1" applyFont="1"/>
    <xf numFmtId="0" fontId="28" fillId="0" borderId="0" xfId="86" applyFont="1"/>
    <xf numFmtId="3" fontId="28" fillId="0" borderId="0" xfId="0" applyNumberFormat="1" applyFont="1"/>
    <xf numFmtId="0" fontId="30" fillId="0" borderId="0" xfId="86" applyNumberFormat="1" applyFont="1" applyBorder="1" applyAlignment="1">
      <alignment horizontal="center" vertical="center"/>
    </xf>
    <xf numFmtId="0" fontId="30" fillId="0" borderId="0" xfId="86" applyNumberFormat="1" applyFont="1" applyBorder="1" applyAlignment="1">
      <alignment horizontal="center" vertical="center" wrapText="1"/>
    </xf>
    <xf numFmtId="0" fontId="30" fillId="0" borderId="0" xfId="86" applyFont="1" applyFill="1" applyBorder="1" applyAlignment="1">
      <alignment wrapText="1"/>
    </xf>
    <xf numFmtId="189" fontId="30" fillId="0" borderId="0" xfId="86" applyNumberFormat="1" applyFont="1" applyFill="1" applyBorder="1" applyAlignment="1">
      <alignment horizontal="center"/>
    </xf>
    <xf numFmtId="189" fontId="31" fillId="0" borderId="0" xfId="86" applyNumberFormat="1" applyFont="1" applyFill="1" applyBorder="1" applyAlignment="1">
      <alignment horizontal="center"/>
    </xf>
    <xf numFmtId="189" fontId="33" fillId="0" borderId="0" xfId="86" applyNumberFormat="1" applyFont="1" applyFill="1" applyBorder="1"/>
    <xf numFmtId="189" fontId="33" fillId="0" borderId="0" xfId="86" applyNumberFormat="1" applyFont="1" applyFill="1" applyBorder="1" applyAlignment="1">
      <alignment horizontal="right"/>
    </xf>
    <xf numFmtId="189" fontId="34" fillId="0" borderId="0" xfId="86" applyNumberFormat="1" applyFont="1" applyFill="1" applyBorder="1"/>
    <xf numFmtId="189" fontId="34" fillId="0" borderId="0" xfId="86" applyNumberFormat="1" applyFont="1" applyFill="1" applyBorder="1" applyAlignment="1">
      <alignment horizontal="right"/>
    </xf>
    <xf numFmtId="189" fontId="33" fillId="0" borderId="7" xfId="86" applyNumberFormat="1" applyFont="1" applyFill="1" applyBorder="1"/>
    <xf numFmtId="189" fontId="1" fillId="0" borderId="0" xfId="76" applyNumberFormat="1" applyFont="1"/>
    <xf numFmtId="188" fontId="28" fillId="0" borderId="0" xfId="86" applyNumberFormat="1" applyFont="1" applyBorder="1" applyAlignment="1">
      <alignment horizontal="right"/>
    </xf>
    <xf numFmtId="0" fontId="0" fillId="0" borderId="0" xfId="0" applyFill="1"/>
    <xf numFmtId="3" fontId="1" fillId="0" borderId="0" xfId="76" applyNumberFormat="1" applyFont="1" applyFill="1"/>
    <xf numFmtId="188" fontId="28" fillId="0" borderId="0" xfId="86" applyNumberFormat="1" applyFont="1" applyFill="1" applyBorder="1" applyAlignment="1">
      <alignment horizontal="right"/>
    </xf>
    <xf numFmtId="0" fontId="28" fillId="0" borderId="0" xfId="86" applyFont="1" applyFill="1"/>
    <xf numFmtId="189" fontId="1" fillId="0" borderId="0" xfId="76" applyNumberFormat="1" applyFont="1" applyFill="1"/>
    <xf numFmtId="187" fontId="0" fillId="0" borderId="0" xfId="0" applyNumberFormat="1"/>
    <xf numFmtId="2" fontId="32" fillId="0" borderId="0" xfId="86" applyNumberFormat="1" applyFont="1" applyFill="1" applyBorder="1" applyAlignment="1">
      <alignment wrapText="1"/>
    </xf>
    <xf numFmtId="2" fontId="30" fillId="0" borderId="0" xfId="86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2" fontId="26" fillId="0" borderId="0" xfId="0" applyNumberFormat="1" applyFont="1" applyAlignment="1">
      <alignment wrapText="1"/>
    </xf>
    <xf numFmtId="187" fontId="27" fillId="0" borderId="0" xfId="0" applyNumberFormat="1" applyFont="1"/>
    <xf numFmtId="0" fontId="37" fillId="0" borderId="0" xfId="0" applyFont="1"/>
    <xf numFmtId="0" fontId="38" fillId="0" borderId="0" xfId="0" applyFont="1" applyFill="1"/>
    <xf numFmtId="0" fontId="38" fillId="0" borderId="0" xfId="0" applyFont="1" applyAlignment="1"/>
    <xf numFmtId="0" fontId="38" fillId="0" borderId="0" xfId="0" applyFont="1" applyFill="1" applyAlignment="1"/>
    <xf numFmtId="0" fontId="38" fillId="0" borderId="0" xfId="0" applyFont="1" applyFill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0" fontId="34" fillId="0" borderId="0" xfId="0" applyFont="1"/>
    <xf numFmtId="0" fontId="38" fillId="0" borderId="0" xfId="0" applyFont="1" applyFill="1" applyAlignment="1">
      <alignment horizontal="center"/>
    </xf>
    <xf numFmtId="0" fontId="34" fillId="0" borderId="0" xfId="0" applyFont="1" applyFill="1"/>
    <xf numFmtId="0" fontId="29" fillId="0" borderId="0" xfId="77" applyFont="1" applyAlignment="1" applyProtection="1">
      <alignment vertical="center"/>
      <protection locked="0"/>
    </xf>
    <xf numFmtId="0" fontId="29" fillId="0" borderId="0" xfId="77" applyFont="1" applyAlignment="1" applyProtection="1">
      <alignment horizontal="center"/>
      <protection locked="0"/>
    </xf>
    <xf numFmtId="0" fontId="23" fillId="0" borderId="0" xfId="77" applyFont="1" applyAlignment="1" applyProtection="1">
      <alignment horizontal="left" vertical="center" wrapText="1"/>
      <protection locked="0"/>
    </xf>
    <xf numFmtId="0" fontId="23" fillId="0" borderId="0" xfId="77" applyFont="1" applyAlignment="1" applyProtection="1">
      <alignment horizontal="center" wrapText="1"/>
      <protection locked="0"/>
    </xf>
    <xf numFmtId="3" fontId="34" fillId="0" borderId="0" xfId="0" applyNumberFormat="1" applyFont="1" applyFill="1"/>
    <xf numFmtId="0" fontId="23" fillId="0" borderId="0" xfId="77" applyFont="1" applyAlignment="1" applyProtection="1">
      <alignment horizontal="center"/>
      <protection locked="0"/>
    </xf>
    <xf numFmtId="0" fontId="23" fillId="0" borderId="0" xfId="77" applyFont="1" applyAlignment="1" applyProtection="1">
      <alignment vertical="center" wrapText="1"/>
      <protection locked="0"/>
    </xf>
    <xf numFmtId="3" fontId="23" fillId="0" borderId="9" xfId="77" applyNumberFormat="1" applyFont="1" applyFill="1" applyBorder="1" applyAlignment="1" applyProtection="1">
      <alignment horizontal="right" vertical="center"/>
      <protection locked="0"/>
    </xf>
    <xf numFmtId="0" fontId="29" fillId="0" borderId="0" xfId="77" applyFont="1" applyAlignment="1" applyProtection="1">
      <alignment vertical="center" wrapText="1"/>
      <protection locked="0"/>
    </xf>
    <xf numFmtId="3" fontId="23" fillId="0" borderId="0" xfId="77" applyNumberFormat="1" applyFont="1" applyFill="1" applyAlignment="1" applyProtection="1">
      <alignment horizontal="right" vertical="center"/>
      <protection locked="0"/>
    </xf>
    <xf numFmtId="3" fontId="23" fillId="0" borderId="4" xfId="77" applyNumberFormat="1" applyFont="1" applyFill="1" applyBorder="1" applyAlignment="1" applyProtection="1">
      <alignment horizontal="right" vertical="center"/>
      <protection locked="0"/>
    </xf>
    <xf numFmtId="187" fontId="23" fillId="0" borderId="0" xfId="0" applyNumberFormat="1" applyFont="1" applyFill="1"/>
    <xf numFmtId="3" fontId="23" fillId="0" borderId="8" xfId="77" applyNumberFormat="1" applyFont="1" applyFill="1" applyBorder="1" applyAlignment="1" applyProtection="1">
      <alignment horizontal="right" vertical="center"/>
      <protection locked="0"/>
    </xf>
    <xf numFmtId="3" fontId="23" fillId="0" borderId="10" xfId="77" applyNumberFormat="1" applyFont="1" applyFill="1" applyBorder="1" applyAlignment="1" applyProtection="1">
      <alignment horizontal="right" vertical="center"/>
      <protection locked="0"/>
    </xf>
    <xf numFmtId="0" fontId="38" fillId="0" borderId="0" xfId="0" applyFont="1"/>
    <xf numFmtId="0" fontId="23" fillId="0" borderId="0" xfId="86" applyFont="1" applyBorder="1"/>
    <xf numFmtId="187" fontId="34" fillId="0" borderId="0" xfId="0" applyNumberFormat="1" applyFont="1" applyFill="1" applyAlignment="1">
      <alignment horizontal="right"/>
    </xf>
    <xf numFmtId="187" fontId="34" fillId="0" borderId="8" xfId="0" applyNumberFormat="1" applyFont="1" applyFill="1" applyBorder="1" applyAlignment="1">
      <alignment horizontal="right"/>
    </xf>
    <xf numFmtId="0" fontId="23" fillId="0" borderId="0" xfId="86" applyFont="1" applyFill="1" applyBorder="1" applyAlignment="1">
      <alignment horizontal="right"/>
    </xf>
    <xf numFmtId="0" fontId="23" fillId="0" borderId="0" xfId="86" applyFont="1" applyBorder="1" applyAlignment="1">
      <alignment wrapText="1"/>
    </xf>
    <xf numFmtId="3" fontId="29" fillId="0" borderId="8" xfId="86" applyNumberFormat="1" applyFont="1" applyFill="1" applyBorder="1" applyAlignment="1">
      <alignment horizontal="right"/>
    </xf>
    <xf numFmtId="0" fontId="23" fillId="0" borderId="0" xfId="86" applyFont="1" applyBorder="1" applyAlignment="1">
      <alignment vertical="center" wrapText="1"/>
    </xf>
    <xf numFmtId="187" fontId="29" fillId="0" borderId="8" xfId="86" applyNumberFormat="1" applyFont="1" applyFill="1" applyBorder="1" applyAlignment="1">
      <alignment horizontal="right"/>
    </xf>
    <xf numFmtId="187" fontId="34" fillId="0" borderId="0" xfId="0" applyNumberFormat="1" applyFont="1" applyFill="1" applyBorder="1" applyAlignment="1">
      <alignment horizontal="right"/>
    </xf>
    <xf numFmtId="3" fontId="23" fillId="0" borderId="0" xfId="86" applyNumberFormat="1" applyFont="1" applyFill="1" applyBorder="1" applyAlignment="1">
      <alignment horizontal="right"/>
    </xf>
    <xf numFmtId="0" fontId="23" fillId="0" borderId="0" xfId="86" applyFont="1"/>
    <xf numFmtId="0" fontId="23" fillId="0" borderId="0" xfId="86" applyFont="1" applyFill="1" applyAlignment="1">
      <alignment horizontal="right"/>
    </xf>
    <xf numFmtId="187" fontId="38" fillId="0" borderId="8" xfId="0" applyNumberFormat="1" applyFont="1" applyFill="1" applyBorder="1" applyAlignment="1">
      <alignment horizontal="right"/>
    </xf>
    <xf numFmtId="187" fontId="23" fillId="0" borderId="8" xfId="86" applyNumberFormat="1" applyFont="1" applyFill="1" applyBorder="1" applyAlignment="1">
      <alignment horizontal="right"/>
    </xf>
    <xf numFmtId="187" fontId="23" fillId="0" borderId="0" xfId="86" applyNumberFormat="1" applyFont="1" applyFill="1" applyBorder="1" applyAlignment="1">
      <alignment horizontal="right"/>
    </xf>
    <xf numFmtId="0" fontId="23" fillId="0" borderId="0" xfId="86" applyFont="1" applyFill="1"/>
    <xf numFmtId="188" fontId="23" fillId="0" borderId="0" xfId="86" applyNumberFormat="1" applyFont="1" applyFill="1" applyBorder="1" applyAlignment="1">
      <alignment horizontal="right"/>
    </xf>
    <xf numFmtId="0" fontId="29" fillId="0" borderId="0" xfId="52" applyFont="1" applyFill="1"/>
    <xf numFmtId="3" fontId="23" fillId="0" borderId="0" xfId="86" applyNumberFormat="1" applyFont="1" applyFill="1" applyBorder="1" applyAlignment="1">
      <alignment horizontal="left" vertical="top" wrapText="1"/>
    </xf>
    <xf numFmtId="0" fontId="29" fillId="0" borderId="0" xfId="52" applyFont="1" applyFill="1" applyAlignment="1">
      <alignment horizontal="left" vertical="top"/>
    </xf>
    <xf numFmtId="0" fontId="29" fillId="0" borderId="0" xfId="52" applyFont="1" applyFill="1" applyAlignment="1">
      <alignment horizontal="right"/>
    </xf>
    <xf numFmtId="187" fontId="34" fillId="0" borderId="0" xfId="0" applyNumberFormat="1" applyFont="1" applyFill="1"/>
    <xf numFmtId="0" fontId="39" fillId="0" borderId="0" xfId="0" applyFont="1"/>
    <xf numFmtId="0" fontId="39" fillId="0" borderId="0" xfId="0" applyFont="1" applyFill="1"/>
    <xf numFmtId="0" fontId="38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4" fillId="0" borderId="0" xfId="0" applyFont="1" applyFill="1" applyAlignment="1">
      <alignment horizontal="left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left" wrapText="1" indent="1"/>
    </xf>
    <xf numFmtId="0" fontId="34" fillId="0" borderId="0" xfId="0" applyFont="1" applyAlignment="1">
      <alignment horizontal="center" wrapText="1"/>
    </xf>
    <xf numFmtId="187" fontId="34" fillId="0" borderId="0" xfId="0" applyNumberFormat="1" applyFont="1"/>
    <xf numFmtId="187" fontId="34" fillId="0" borderId="0" xfId="0" applyNumberFormat="1" applyFont="1" applyFill="1" applyAlignment="1">
      <alignment horizontal="right" wrapText="1"/>
    </xf>
    <xf numFmtId="0" fontId="34" fillId="0" borderId="0" xfId="0" applyFont="1" applyFill="1" applyAlignment="1">
      <alignment horizontal="center" wrapText="1"/>
    </xf>
    <xf numFmtId="187" fontId="34" fillId="0" borderId="5" xfId="0" applyNumberFormat="1" applyFont="1" applyFill="1" applyBorder="1" applyAlignment="1">
      <alignment horizontal="right" wrapText="1"/>
    </xf>
    <xf numFmtId="0" fontId="34" fillId="0" borderId="0" xfId="0" applyFont="1" applyAlignment="1">
      <alignment horizontal="left" wrapText="1" indent="4"/>
    </xf>
    <xf numFmtId="187" fontId="40" fillId="0" borderId="0" xfId="0" applyNumberFormat="1" applyFont="1" applyFill="1" applyAlignment="1">
      <alignment horizontal="right" wrapText="1"/>
    </xf>
    <xf numFmtId="0" fontId="34" fillId="0" borderId="0" xfId="0" applyFont="1" applyAlignment="1">
      <alignment horizontal="left" wrapText="1"/>
    </xf>
    <xf numFmtId="187" fontId="38" fillId="0" borderId="0" xfId="0" applyNumberFormat="1" applyFont="1" applyAlignment="1">
      <alignment horizontal="right" wrapText="1"/>
    </xf>
    <xf numFmtId="187" fontId="38" fillId="0" borderId="0" xfId="0" applyNumberFormat="1" applyFont="1" applyFill="1" applyAlignment="1">
      <alignment horizontal="right" wrapText="1"/>
    </xf>
    <xf numFmtId="0" fontId="34" fillId="0" borderId="0" xfId="0" applyFont="1" applyAlignment="1">
      <alignment horizontal="left" wrapText="1" indent="3"/>
    </xf>
    <xf numFmtId="0" fontId="34" fillId="0" borderId="0" xfId="0" applyFont="1" applyAlignment="1">
      <alignment horizontal="left" wrapText="1" indent="5"/>
    </xf>
    <xf numFmtId="187" fontId="38" fillId="0" borderId="5" xfId="0" applyNumberFormat="1" applyFont="1" applyBorder="1" applyAlignment="1">
      <alignment horizontal="right" wrapText="1"/>
    </xf>
    <xf numFmtId="187" fontId="38" fillId="0" borderId="5" xfId="0" applyNumberFormat="1" applyFont="1" applyFill="1" applyBorder="1" applyAlignment="1">
      <alignment horizontal="right" wrapText="1"/>
    </xf>
    <xf numFmtId="0" fontId="38" fillId="0" borderId="0" xfId="0" applyFont="1" applyAlignment="1">
      <alignment horizontal="left" wrapText="1" indent="1"/>
    </xf>
    <xf numFmtId="0" fontId="34" fillId="0" borderId="0" xfId="0" applyFont="1" applyAlignment="1">
      <alignment horizontal="left" wrapText="1" indent="2"/>
    </xf>
    <xf numFmtId="187" fontId="38" fillId="0" borderId="0" xfId="0" applyNumberFormat="1" applyFont="1" applyFill="1" applyBorder="1" applyAlignment="1">
      <alignment horizontal="right" wrapText="1"/>
    </xf>
    <xf numFmtId="187" fontId="39" fillId="0" borderId="0" xfId="0" applyNumberFormat="1" applyFont="1" applyFill="1" applyAlignment="1">
      <alignment horizontal="right" wrapText="1"/>
    </xf>
    <xf numFmtId="0" fontId="38" fillId="0" borderId="0" xfId="0" applyFont="1" applyAlignment="1">
      <alignment horizontal="left" wrapText="1"/>
    </xf>
    <xf numFmtId="0" fontId="41" fillId="0" borderId="0" xfId="0" applyFont="1" applyAlignment="1">
      <alignment horizontal="left" wrapText="1"/>
    </xf>
    <xf numFmtId="187" fontId="39" fillId="0" borderId="5" xfId="0" applyNumberFormat="1" applyFont="1" applyFill="1" applyBorder="1" applyAlignment="1">
      <alignment horizontal="right" wrapText="1"/>
    </xf>
    <xf numFmtId="188" fontId="23" fillId="0" borderId="0" xfId="86" applyNumberFormat="1" applyFont="1" applyBorder="1" applyAlignment="1">
      <alignment horizontal="right"/>
    </xf>
    <xf numFmtId="188" fontId="42" fillId="0" borderId="0" xfId="86" applyNumberFormat="1" applyFont="1" applyBorder="1" applyAlignment="1">
      <alignment horizontal="right"/>
    </xf>
    <xf numFmtId="0" fontId="38" fillId="0" borderId="0" xfId="0" applyFont="1" applyFill="1" applyAlignment="1">
      <alignment horizontal="right"/>
    </xf>
    <xf numFmtId="0" fontId="34" fillId="0" borderId="0" xfId="0" applyFont="1" applyFill="1" applyAlignment="1">
      <alignment horizontal="right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187" fontId="34" fillId="0" borderId="5" xfId="0" applyNumberFormat="1" applyFont="1" applyBorder="1" applyAlignment="1">
      <alignment horizontal="right" wrapText="1"/>
    </xf>
    <xf numFmtId="187" fontId="34" fillId="0" borderId="0" xfId="0" applyNumberFormat="1" applyFont="1" applyFill="1" applyAlignment="1">
      <alignment horizontal="right" wrapText="1"/>
    </xf>
    <xf numFmtId="3" fontId="23" fillId="0" borderId="0" xfId="77" applyNumberFormat="1" applyFont="1" applyFill="1" applyAlignment="1" applyProtection="1">
      <alignment horizontal="center"/>
      <protection locked="0"/>
    </xf>
    <xf numFmtId="187" fontId="23" fillId="0" borderId="0" xfId="0" applyNumberFormat="1" applyFont="1" applyAlignment="1">
      <alignment horizontal="right" wrapText="1"/>
    </xf>
    <xf numFmtId="0" fontId="34" fillId="0" borderId="0" xfId="0" applyFont="1" applyAlignment="1">
      <alignment wrapText="1"/>
    </xf>
    <xf numFmtId="187" fontId="34" fillId="0" borderId="0" xfId="0" applyNumberFormat="1" applyFont="1" applyFill="1" applyAlignment="1">
      <alignment horizontal="right" wrapText="1"/>
    </xf>
    <xf numFmtId="187" fontId="34" fillId="0" borderId="0" xfId="0" applyNumberFormat="1" applyFont="1" applyAlignment="1">
      <alignment horizontal="right" wrapText="1"/>
    </xf>
    <xf numFmtId="187" fontId="34" fillId="0" borderId="0" xfId="0" applyNumberFormat="1" applyFont="1" applyFill="1" applyAlignment="1">
      <alignment horizontal="right" wrapText="1"/>
    </xf>
    <xf numFmtId="187" fontId="34" fillId="0" borderId="5" xfId="0" applyNumberFormat="1" applyFont="1" applyFill="1" applyBorder="1" applyAlignment="1">
      <alignment horizontal="right" wrapText="1"/>
    </xf>
    <xf numFmtId="187" fontId="34" fillId="0" borderId="5" xfId="0" applyNumberFormat="1" applyFont="1" applyBorder="1" applyAlignment="1">
      <alignment horizontal="right" wrapText="1"/>
    </xf>
    <xf numFmtId="187" fontId="34" fillId="0" borderId="5" xfId="0" applyNumberFormat="1" applyFont="1" applyFill="1" applyBorder="1" applyAlignment="1">
      <alignment wrapText="1"/>
    </xf>
    <xf numFmtId="0" fontId="34" fillId="0" borderId="0" xfId="0" applyFont="1" applyAlignment="1">
      <alignment wrapText="1"/>
    </xf>
    <xf numFmtId="187" fontId="23" fillId="0" borderId="0" xfId="0" applyNumberFormat="1" applyFont="1" applyFill="1" applyAlignment="1">
      <alignment horizontal="right" wrapText="1"/>
    </xf>
    <xf numFmtId="188" fontId="23" fillId="0" borderId="0" xfId="86" applyNumberFormat="1" applyFont="1" applyBorder="1" applyAlignment="1">
      <alignment horizontal="left"/>
    </xf>
    <xf numFmtId="187" fontId="39" fillId="0" borderId="0" xfId="0" applyNumberFormat="1" applyFont="1" applyFill="1"/>
    <xf numFmtId="188" fontId="42" fillId="0" borderId="0" xfId="86" applyNumberFormat="1" applyFont="1" applyFill="1" applyBorder="1" applyAlignment="1">
      <alignment horizontal="right"/>
    </xf>
    <xf numFmtId="0" fontId="34" fillId="0" borderId="0" xfId="0" applyFont="1" applyAlignment="1">
      <alignment horizontal="center" wrapText="1"/>
    </xf>
    <xf numFmtId="190" fontId="34" fillId="0" borderId="0" xfId="0" applyNumberFormat="1" applyFont="1" applyFill="1" applyAlignment="1">
      <alignment horizontal="right"/>
    </xf>
    <xf numFmtId="2" fontId="23" fillId="0" borderId="0" xfId="86" applyNumberFormat="1" applyFont="1" applyFill="1"/>
    <xf numFmtId="3" fontId="23" fillId="0" borderId="0" xfId="77" applyNumberFormat="1" applyFont="1" applyFill="1" applyBorder="1" applyAlignment="1" applyProtection="1">
      <alignment horizontal="right" vertical="center"/>
      <protection locked="0"/>
    </xf>
    <xf numFmtId="0" fontId="38" fillId="0" borderId="0" xfId="0" applyFont="1" applyAlignment="1">
      <alignment horizontal="left"/>
    </xf>
    <xf numFmtId="0" fontId="38" fillId="0" borderId="8" xfId="0" applyFont="1" applyBorder="1" applyAlignment="1">
      <alignment horizontal="left"/>
    </xf>
    <xf numFmtId="0" fontId="29" fillId="0" borderId="0" xfId="76" applyFont="1" applyAlignment="1">
      <alignment horizontal="center"/>
    </xf>
    <xf numFmtId="0" fontId="34" fillId="0" borderId="0" xfId="0" applyFont="1" applyAlignment="1">
      <alignment horizontal="center" wrapText="1"/>
    </xf>
  </cellXfs>
  <cellStyles count="113">
    <cellStyle name="19990216" xfId="1"/>
    <cellStyle name="19990216 3" xfId="2"/>
    <cellStyle name="19990216_Расшифровка1" xfId="3"/>
    <cellStyle name="C08_Table text" xfId="4"/>
    <cellStyle name="C19_Regular figs" xfId="5"/>
    <cellStyle name="Calc Currency (0)" xfId="6"/>
    <cellStyle name="Calc Currency (2)" xfId="7"/>
    <cellStyle name="Calc Percent (0)" xfId="8"/>
    <cellStyle name="Calc Percent (1)" xfId="9"/>
    <cellStyle name="Calc Percent (2)" xfId="10"/>
    <cellStyle name="Calc Units (0)" xfId="11"/>
    <cellStyle name="Calc Units (1)" xfId="12"/>
    <cellStyle name="Calc Units (2)" xfId="13"/>
    <cellStyle name="Column_Title" xfId="14"/>
    <cellStyle name="Comma [00]" xfId="15"/>
    <cellStyle name="Comma 2" xfId="16"/>
    <cellStyle name="Comma 3" xfId="17"/>
    <cellStyle name="Comma 3 2" xfId="18"/>
    <cellStyle name="Comma 3 3" xfId="19"/>
    <cellStyle name="Comma 4" xfId="20"/>
    <cellStyle name="Comma 5" xfId="21"/>
    <cellStyle name="Comma 6" xfId="22"/>
    <cellStyle name="Comma 7" xfId="23"/>
    <cellStyle name="Comma 8" xfId="24"/>
    <cellStyle name="Comma_CF KKF2BV" xfId="25"/>
    <cellStyle name="Currency [00]" xfId="26"/>
    <cellStyle name="Date Short" xfId="27"/>
    <cellStyle name="DELTA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Euro" xfId="34"/>
    <cellStyle name="Grey" xfId="35"/>
    <cellStyle name="Header1" xfId="36"/>
    <cellStyle name="Header2" xfId="37"/>
    <cellStyle name="Heading" xfId="38"/>
    <cellStyle name="Input [yellow]" xfId="39"/>
    <cellStyle name="International" xfId="40"/>
    <cellStyle name="International1" xfId="41"/>
    <cellStyle name="Link Currency (0)" xfId="42"/>
    <cellStyle name="Link Currency (2)" xfId="43"/>
    <cellStyle name="Link Units (0)" xfId="44"/>
    <cellStyle name="Link Units (1)" xfId="45"/>
    <cellStyle name="Link Units (2)" xfId="46"/>
    <cellStyle name="Normal - Style1" xfId="47"/>
    <cellStyle name="Normal 2" xfId="48"/>
    <cellStyle name="Normal 3" xfId="49"/>
    <cellStyle name="Normal 4" xfId="50"/>
    <cellStyle name="Normal_CF KKF2BV" xfId="51"/>
    <cellStyle name="Normal_Worksheet in TB LS Blank Leadsheet Excel Template - Used by Trial Balance to Create Leadsheets" xfId="52"/>
    <cellStyle name="paint" xfId="53"/>
    <cellStyle name="Percent (0)" xfId="54"/>
    <cellStyle name="Percent [0]" xfId="55"/>
    <cellStyle name="Percent [00]" xfId="56"/>
    <cellStyle name="Percent [2]" xfId="57"/>
    <cellStyle name="Percent 2" xfId="58"/>
    <cellStyle name="Percent 3" xfId="59"/>
    <cellStyle name="PrePop Currency (0)" xfId="60"/>
    <cellStyle name="PrePop Currency (2)" xfId="61"/>
    <cellStyle name="PrePop Units (0)" xfId="62"/>
    <cellStyle name="PrePop Units (1)" xfId="63"/>
    <cellStyle name="PrePop Units (2)" xfId="64"/>
    <cellStyle name="Standaard_Blad1 (2)" xfId="65"/>
    <cellStyle name="Style 1" xfId="66"/>
    <cellStyle name="Text Indent A" xfId="67"/>
    <cellStyle name="Text Indent B" xfId="68"/>
    <cellStyle name="Text Indent C" xfId="69"/>
    <cellStyle name="Tickmark" xfId="70"/>
    <cellStyle name="Денежный 2" xfId="71"/>
    <cellStyle name="Денежный 2 2" xfId="72"/>
    <cellStyle name="Денежный 3" xfId="73"/>
    <cellStyle name="Обычный" xfId="0" builtinId="0"/>
    <cellStyle name="Обычный 10" xfId="74"/>
    <cellStyle name="Обычный 10 2" xfId="75"/>
    <cellStyle name="Обычный 12" xfId="76"/>
    <cellStyle name="Обычный 2" xfId="77"/>
    <cellStyle name="Обычный 2 2" xfId="78"/>
    <cellStyle name="Обычный 2 2 2" xfId="79"/>
    <cellStyle name="Обычный 2 2 2 2" xfId="80"/>
    <cellStyle name="Обычный 2 2 2 3" xfId="81"/>
    <cellStyle name="Обычный 2 2 3" xfId="82"/>
    <cellStyle name="Обычный 2 3" xfId="83"/>
    <cellStyle name="Обычный 2 4" xfId="84"/>
    <cellStyle name="Обычный 3" xfId="85"/>
    <cellStyle name="Обычный 3 2" xfId="86"/>
    <cellStyle name="Обычный 4" xfId="87"/>
    <cellStyle name="Обычный 5" xfId="88"/>
    <cellStyle name="Обычный 6" xfId="89"/>
    <cellStyle name="Обычный 7" xfId="90"/>
    <cellStyle name="Обычный 8" xfId="91"/>
    <cellStyle name="Обычный 9" xfId="92"/>
    <cellStyle name="Процентный 2" xfId="93"/>
    <cellStyle name="Процентный 3" xfId="94"/>
    <cellStyle name="Стиль 1" xfId="95"/>
    <cellStyle name="Тысячи [0]_010SN05" xfId="96"/>
    <cellStyle name="Тысячи_010SN05" xfId="97"/>
    <cellStyle name="Финансовый [0] 2" xfId="98"/>
    <cellStyle name="Финансовый 10" xfId="99"/>
    <cellStyle name="Финансовый 11" xfId="100"/>
    <cellStyle name="Финансовый 2 2" xfId="101"/>
    <cellStyle name="Финансовый 2 3" xfId="102"/>
    <cellStyle name="Финансовый 2 4" xfId="103"/>
    <cellStyle name="Финансовый 3" xfId="104"/>
    <cellStyle name="Финансовый 4" xfId="105"/>
    <cellStyle name="Финансовый 5" xfId="106"/>
    <cellStyle name="Финансовый 6" xfId="107"/>
    <cellStyle name="Финансовый 7" xfId="108"/>
    <cellStyle name="Финансовый 8" xfId="109"/>
    <cellStyle name="Финансовый 9" xfId="110"/>
    <cellStyle name="쉼표 [0]_WP_Investments &amp; Derivatives(0717)" xfId="111"/>
    <cellStyle name="표준_fair value market rates 6m 2008" xfId="1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69"/>
  <sheetViews>
    <sheetView tabSelected="1" topLeftCell="A16" zoomScaleNormal="100" workbookViewId="0">
      <selection activeCell="D43" sqref="D43"/>
    </sheetView>
  </sheetViews>
  <sheetFormatPr defaultRowHeight="12.75"/>
  <cols>
    <col min="1" max="1" width="54" style="36" customWidth="1"/>
    <col min="2" max="2" width="9.140625" style="36"/>
    <col min="3" max="3" width="23.85546875" style="38" bestFit="1" customWidth="1"/>
    <col min="4" max="4" width="19.140625" style="38" bestFit="1" customWidth="1"/>
    <col min="5" max="6" width="10" style="2" bestFit="1" customWidth="1"/>
    <col min="7" max="16384" width="9.140625" style="2"/>
  </cols>
  <sheetData>
    <row r="1" spans="1:7">
      <c r="A1" s="130" t="s">
        <v>0</v>
      </c>
      <c r="B1" s="130"/>
      <c r="C1" s="130"/>
      <c r="D1" s="30"/>
    </row>
    <row r="2" spans="1:7">
      <c r="A2" s="31" t="s">
        <v>156</v>
      </c>
      <c r="B2" s="31"/>
      <c r="C2" s="32"/>
      <c r="D2" s="33"/>
    </row>
    <row r="3" spans="1:7">
      <c r="A3" s="130" t="s">
        <v>144</v>
      </c>
      <c r="B3" s="130"/>
      <c r="C3" s="32"/>
      <c r="D3" s="33"/>
    </row>
    <row r="4" spans="1:7">
      <c r="A4" s="131" t="s">
        <v>49</v>
      </c>
      <c r="B4" s="131"/>
      <c r="C4" s="131"/>
      <c r="D4" s="131"/>
    </row>
    <row r="5" spans="1:7">
      <c r="A5" s="34"/>
      <c r="B5" s="34"/>
      <c r="C5" s="35"/>
      <c r="D5" s="35"/>
    </row>
    <row r="6" spans="1:7">
      <c r="A6" s="34"/>
      <c r="B6" s="34"/>
      <c r="C6" s="35"/>
      <c r="D6" s="35"/>
    </row>
    <row r="7" spans="1:7">
      <c r="C7" s="106"/>
      <c r="D7" s="106"/>
    </row>
    <row r="8" spans="1:7">
      <c r="C8" s="106"/>
      <c r="D8" s="106"/>
    </row>
    <row r="9" spans="1:7">
      <c r="C9" s="106" t="s">
        <v>150</v>
      </c>
      <c r="D9" s="106" t="s">
        <v>99</v>
      </c>
    </row>
    <row r="10" spans="1:7">
      <c r="C10" s="106" t="s">
        <v>139</v>
      </c>
      <c r="D10" s="106" t="s">
        <v>124</v>
      </c>
    </row>
    <row r="11" spans="1:7">
      <c r="C11" s="106" t="s">
        <v>145</v>
      </c>
      <c r="D11" s="37"/>
    </row>
    <row r="12" spans="1:7">
      <c r="C12" s="106" t="s">
        <v>133</v>
      </c>
      <c r="F12" s="3"/>
    </row>
    <row r="13" spans="1:7">
      <c r="A13" s="39" t="s">
        <v>1</v>
      </c>
      <c r="B13" s="40"/>
      <c r="C13" s="112"/>
    </row>
    <row r="14" spans="1:7">
      <c r="A14" s="41" t="s">
        <v>2</v>
      </c>
      <c r="B14" s="42"/>
      <c r="C14" s="43">
        <v>198790</v>
      </c>
      <c r="D14" s="43">
        <v>242123</v>
      </c>
      <c r="E14" s="3"/>
      <c r="F14" s="3"/>
    </row>
    <row r="15" spans="1:7">
      <c r="A15" s="41" t="s">
        <v>98</v>
      </c>
      <c r="B15" s="42"/>
      <c r="C15" s="43">
        <v>12312</v>
      </c>
      <c r="D15" s="43">
        <v>15951</v>
      </c>
      <c r="E15" s="3"/>
      <c r="F15" s="3"/>
      <c r="G15" s="29"/>
    </row>
    <row r="16" spans="1:7" ht="25.5">
      <c r="A16" s="41" t="s">
        <v>3</v>
      </c>
      <c r="B16" s="42"/>
      <c r="C16" s="43">
        <v>79189</v>
      </c>
      <c r="D16" s="43">
        <v>103750</v>
      </c>
      <c r="E16" s="3"/>
      <c r="F16" s="3"/>
    </row>
    <row r="17" spans="1:8">
      <c r="A17" s="41" t="s">
        <v>4</v>
      </c>
      <c r="B17" s="42"/>
      <c r="C17" s="43">
        <v>74704</v>
      </c>
      <c r="D17" s="43">
        <v>96680</v>
      </c>
      <c r="E17" s="3"/>
      <c r="F17" s="3"/>
    </row>
    <row r="18" spans="1:8">
      <c r="A18" s="41" t="s">
        <v>5</v>
      </c>
      <c r="B18" s="44"/>
      <c r="C18" s="43">
        <v>26682</v>
      </c>
      <c r="D18" s="43">
        <v>6610</v>
      </c>
      <c r="E18" s="3"/>
      <c r="F18" s="3"/>
    </row>
    <row r="19" spans="1:8">
      <c r="A19" s="41" t="s">
        <v>6</v>
      </c>
      <c r="B19" s="44"/>
      <c r="C19" s="43">
        <v>10321</v>
      </c>
      <c r="D19" s="43">
        <v>10173</v>
      </c>
      <c r="E19" s="3"/>
      <c r="F19" s="3"/>
    </row>
    <row r="20" spans="1:8">
      <c r="A20" s="41" t="s">
        <v>7</v>
      </c>
      <c r="B20" s="42"/>
      <c r="C20" s="43">
        <v>824857</v>
      </c>
      <c r="D20" s="43">
        <v>891980</v>
      </c>
      <c r="E20" s="3"/>
      <c r="F20" s="3"/>
      <c r="H20" s="3"/>
    </row>
    <row r="21" spans="1:8">
      <c r="A21" s="41" t="s">
        <v>8</v>
      </c>
      <c r="B21" s="44"/>
      <c r="C21" s="43">
        <v>50</v>
      </c>
      <c r="D21" s="43">
        <v>148</v>
      </c>
      <c r="E21" s="3"/>
      <c r="F21" s="3"/>
    </row>
    <row r="22" spans="1:8">
      <c r="A22" s="41" t="s">
        <v>9</v>
      </c>
      <c r="B22" s="44"/>
      <c r="D22" s="43"/>
      <c r="E22" s="3"/>
      <c r="F22" s="3"/>
    </row>
    <row r="23" spans="1:8">
      <c r="A23" s="41" t="s">
        <v>10</v>
      </c>
      <c r="B23" s="44"/>
      <c r="C23" s="43">
        <v>44237</v>
      </c>
      <c r="D23" s="43">
        <v>29048</v>
      </c>
      <c r="E23" s="3"/>
      <c r="F23" s="3"/>
    </row>
    <row r="24" spans="1:8">
      <c r="A24" s="41" t="s">
        <v>11</v>
      </c>
      <c r="B24" s="42"/>
      <c r="C24" s="43">
        <v>32430</v>
      </c>
      <c r="D24" s="43">
        <v>33370</v>
      </c>
      <c r="E24" s="3"/>
      <c r="F24" s="3"/>
    </row>
    <row r="25" spans="1:8">
      <c r="A25" s="41" t="s">
        <v>128</v>
      </c>
      <c r="B25" s="42"/>
      <c r="C25" s="43"/>
      <c r="D25" s="43">
        <v>12578</v>
      </c>
      <c r="E25" s="3"/>
      <c r="F25" s="3"/>
    </row>
    <row r="26" spans="1:8" ht="13.5" thickBot="1">
      <c r="A26" s="45" t="s">
        <v>12</v>
      </c>
      <c r="B26" s="44"/>
      <c r="C26" s="46">
        <f>SUM(C14:C25)</f>
        <v>1303572</v>
      </c>
      <c r="D26" s="46">
        <f>SUM(D14:D25)</f>
        <v>1442411</v>
      </c>
      <c r="E26" s="3"/>
      <c r="F26" s="3"/>
    </row>
    <row r="27" spans="1:8" ht="13.5" thickTop="1">
      <c r="A27" s="47" t="s">
        <v>13</v>
      </c>
      <c r="B27" s="40"/>
      <c r="C27" s="48"/>
      <c r="D27" s="48"/>
      <c r="F27" s="3"/>
    </row>
    <row r="28" spans="1:8">
      <c r="A28" s="45" t="s">
        <v>14</v>
      </c>
      <c r="B28" s="44"/>
      <c r="C28" s="48"/>
      <c r="D28" s="48"/>
      <c r="F28" s="3"/>
    </row>
    <row r="29" spans="1:8">
      <c r="A29" s="41" t="s">
        <v>15</v>
      </c>
      <c r="B29" s="44"/>
      <c r="C29" s="43">
        <v>97422</v>
      </c>
      <c r="D29" s="43">
        <v>181548</v>
      </c>
      <c r="E29" s="3"/>
      <c r="F29" s="3"/>
    </row>
    <row r="30" spans="1:8">
      <c r="A30" s="41" t="s">
        <v>16</v>
      </c>
      <c r="B30" s="44"/>
      <c r="C30" s="43">
        <v>1008141</v>
      </c>
      <c r="D30" s="43">
        <v>1060078</v>
      </c>
      <c r="E30" s="3"/>
      <c r="F30" s="3"/>
    </row>
    <row r="31" spans="1:8">
      <c r="A31" s="41" t="s">
        <v>17</v>
      </c>
      <c r="B31" s="44"/>
      <c r="C31" s="43">
        <v>25227</v>
      </c>
      <c r="D31" s="43">
        <v>26595</v>
      </c>
      <c r="E31" s="3"/>
      <c r="F31" s="3"/>
    </row>
    <row r="32" spans="1:8">
      <c r="A32" s="41" t="s">
        <v>103</v>
      </c>
      <c r="B32" s="44"/>
      <c r="C32" s="43">
        <v>752</v>
      </c>
      <c r="D32" s="43">
        <v>768</v>
      </c>
      <c r="E32" s="3"/>
      <c r="F32" s="3"/>
    </row>
    <row r="33" spans="1:6">
      <c r="A33" s="41" t="s">
        <v>18</v>
      </c>
      <c r="B33" s="44"/>
      <c r="C33" s="43">
        <v>20564</v>
      </c>
      <c r="D33" s="43">
        <v>17324</v>
      </c>
      <c r="E33" s="3"/>
      <c r="F33" s="3"/>
    </row>
    <row r="34" spans="1:6">
      <c r="A34" s="41" t="s">
        <v>19</v>
      </c>
      <c r="B34" s="44"/>
      <c r="C34" s="43">
        <v>59247</v>
      </c>
      <c r="D34" s="43">
        <v>62181</v>
      </c>
      <c r="E34" s="3"/>
      <c r="F34" s="3"/>
    </row>
    <row r="35" spans="1:6">
      <c r="A35" s="41" t="s">
        <v>129</v>
      </c>
      <c r="B35" s="44"/>
      <c r="C35" s="43"/>
      <c r="D35" s="43">
        <v>7737</v>
      </c>
      <c r="E35" s="3"/>
      <c r="F35" s="3"/>
    </row>
    <row r="36" spans="1:6">
      <c r="A36" s="41" t="s">
        <v>20</v>
      </c>
      <c r="B36" s="44"/>
      <c r="C36" s="49">
        <f>SUM(C29:C35)</f>
        <v>1211353</v>
      </c>
      <c r="D36" s="49">
        <f>SUM(D29:D35)</f>
        <v>1356231</v>
      </c>
      <c r="E36" s="3"/>
      <c r="F36" s="3"/>
    </row>
    <row r="37" spans="1:6">
      <c r="A37" s="45" t="s">
        <v>21</v>
      </c>
      <c r="B37" s="44"/>
      <c r="C37" s="48"/>
      <c r="D37" s="48"/>
      <c r="F37" s="3"/>
    </row>
    <row r="38" spans="1:6">
      <c r="A38" s="41" t="s">
        <v>22</v>
      </c>
      <c r="B38" s="44"/>
      <c r="C38" s="48"/>
      <c r="D38" s="48"/>
      <c r="F38" s="3"/>
    </row>
    <row r="39" spans="1:6">
      <c r="A39" s="41" t="s">
        <v>23</v>
      </c>
      <c r="B39" s="44"/>
      <c r="C39" s="43">
        <v>69787</v>
      </c>
      <c r="D39" s="43">
        <v>69741</v>
      </c>
      <c r="E39" s="3"/>
      <c r="F39" s="3"/>
    </row>
    <row r="40" spans="1:6" ht="25.5">
      <c r="A40" s="41" t="s">
        <v>24</v>
      </c>
      <c r="B40" s="44"/>
      <c r="C40" s="50">
        <v>-1465</v>
      </c>
      <c r="D40" s="50">
        <v>-2742</v>
      </c>
      <c r="E40" s="5"/>
      <c r="F40" s="3"/>
    </row>
    <row r="41" spans="1:6">
      <c r="A41" s="41" t="s">
        <v>100</v>
      </c>
      <c r="B41" s="44"/>
      <c r="C41" s="50"/>
      <c r="D41" s="50">
        <v>-250</v>
      </c>
      <c r="E41" s="5"/>
      <c r="F41" s="3"/>
    </row>
    <row r="42" spans="1:6">
      <c r="A42" s="41" t="s">
        <v>25</v>
      </c>
      <c r="B42" s="44"/>
      <c r="C42" s="43">
        <v>23498</v>
      </c>
      <c r="D42" s="43">
        <v>19078</v>
      </c>
      <c r="E42" s="3"/>
      <c r="F42" s="3"/>
    </row>
    <row r="43" spans="1:6">
      <c r="A43" s="41" t="s">
        <v>26</v>
      </c>
      <c r="B43" s="44"/>
      <c r="C43" s="49">
        <f>SUM(C39:C42)</f>
        <v>91820</v>
      </c>
      <c r="D43" s="49">
        <f>SUM(D39:D42)</f>
        <v>85827</v>
      </c>
      <c r="E43" s="3"/>
      <c r="F43" s="3"/>
    </row>
    <row r="44" spans="1:6">
      <c r="A44" s="41" t="s">
        <v>27</v>
      </c>
      <c r="B44" s="44"/>
      <c r="C44" s="51">
        <v>399</v>
      </c>
      <c r="D44" s="51">
        <v>353</v>
      </c>
      <c r="F44" s="3"/>
    </row>
    <row r="45" spans="1:6">
      <c r="A45" s="41" t="s">
        <v>28</v>
      </c>
      <c r="B45" s="44"/>
      <c r="C45" s="52">
        <f>C43+C44</f>
        <v>92219</v>
      </c>
      <c r="D45" s="52">
        <f>D43+D44</f>
        <v>86180</v>
      </c>
      <c r="E45" s="3"/>
      <c r="F45" s="3"/>
    </row>
    <row r="46" spans="1:6" ht="13.5" thickBot="1">
      <c r="A46" s="45" t="s">
        <v>29</v>
      </c>
      <c r="B46" s="44"/>
      <c r="C46" s="46">
        <f>C36+C45</f>
        <v>1303572</v>
      </c>
      <c r="D46" s="46">
        <f>D36+D45</f>
        <v>1442411</v>
      </c>
      <c r="E46" s="3"/>
      <c r="F46" s="3"/>
    </row>
    <row r="47" spans="1:6" ht="13.5" thickTop="1">
      <c r="A47" s="45"/>
      <c r="B47" s="44"/>
      <c r="C47" s="129"/>
      <c r="D47" s="129"/>
      <c r="E47" s="3"/>
      <c r="F47" s="3"/>
    </row>
    <row r="48" spans="1:6">
      <c r="A48" s="45" t="s">
        <v>165</v>
      </c>
      <c r="B48" s="44"/>
      <c r="C48" s="129">
        <v>479</v>
      </c>
      <c r="D48" s="129">
        <v>445</v>
      </c>
      <c r="E48" s="3"/>
      <c r="F48" s="3"/>
    </row>
    <row r="49" spans="1:4">
      <c r="A49" s="45" t="s">
        <v>166</v>
      </c>
      <c r="C49" s="43">
        <v>300</v>
      </c>
      <c r="D49" s="38">
        <v>300</v>
      </c>
    </row>
    <row r="50" spans="1:4">
      <c r="A50" s="53" t="s">
        <v>50</v>
      </c>
      <c r="C50" s="43"/>
    </row>
    <row r="51" spans="1:4">
      <c r="C51" s="43"/>
    </row>
    <row r="52" spans="1:4">
      <c r="C52" s="43"/>
    </row>
    <row r="53" spans="1:4">
      <c r="A53" s="36" t="s">
        <v>51</v>
      </c>
      <c r="B53" s="123" t="s">
        <v>136</v>
      </c>
      <c r="D53" s="38" t="s">
        <v>52</v>
      </c>
    </row>
    <row r="54" spans="1:4">
      <c r="A54" s="53" t="s">
        <v>160</v>
      </c>
      <c r="B54" s="30" t="s">
        <v>137</v>
      </c>
      <c r="D54" s="30" t="s">
        <v>147</v>
      </c>
    </row>
    <row r="55" spans="1:4">
      <c r="A55" s="53" t="s">
        <v>161</v>
      </c>
      <c r="B55" s="30" t="s">
        <v>138</v>
      </c>
      <c r="D55" s="30" t="s">
        <v>148</v>
      </c>
    </row>
    <row r="56" spans="1:4">
      <c r="D56" s="30"/>
    </row>
    <row r="65" spans="1:3">
      <c r="B65" s="53"/>
      <c r="C65" s="30"/>
    </row>
    <row r="66" spans="1:3">
      <c r="A66" s="53"/>
      <c r="B66" s="53"/>
      <c r="C66" s="30"/>
    </row>
    <row r="67" spans="1:3">
      <c r="B67" s="53"/>
    </row>
    <row r="68" spans="1:3">
      <c r="A68" s="53"/>
      <c r="B68" s="53"/>
      <c r="C68" s="30"/>
    </row>
    <row r="69" spans="1:3">
      <c r="B69" s="53"/>
    </row>
  </sheetData>
  <mergeCells count="3">
    <mergeCell ref="A1:C1"/>
    <mergeCell ref="A4:D4"/>
    <mergeCell ref="A3:B3"/>
  </mergeCells>
  <phoneticPr fontId="35" type="noConversion"/>
  <pageMargins left="0.7" right="0.7" top="0.75" bottom="0.75" header="0.3" footer="0.3"/>
  <pageSetup paperSize="9" scale="8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J123"/>
  <sheetViews>
    <sheetView topLeftCell="A17" zoomScaleNormal="100" workbookViewId="0">
      <selection activeCell="D43" sqref="D43"/>
    </sheetView>
  </sheetViews>
  <sheetFormatPr defaultRowHeight="12.75"/>
  <cols>
    <col min="1" max="1" width="62.7109375" style="36" customWidth="1"/>
    <col min="2" max="2" width="28.28515625" style="38" customWidth="1"/>
    <col min="3" max="3" width="2.42578125" style="38" customWidth="1"/>
    <col min="4" max="4" width="19.140625" style="38" bestFit="1" customWidth="1"/>
    <col min="5" max="5" width="9.140625" style="2"/>
    <col min="6" max="6" width="12.5703125" style="2" customWidth="1"/>
    <col min="7" max="16384" width="9.140625" style="2"/>
  </cols>
  <sheetData>
    <row r="1" spans="1:10">
      <c r="A1" s="130" t="s">
        <v>0</v>
      </c>
      <c r="B1" s="130"/>
      <c r="C1" s="130"/>
      <c r="D1" s="30"/>
    </row>
    <row r="2" spans="1:10" ht="12" customHeight="1">
      <c r="A2" s="31" t="s">
        <v>157</v>
      </c>
      <c r="B2" s="32"/>
      <c r="C2" s="32"/>
      <c r="D2" s="33"/>
    </row>
    <row r="3" spans="1:10">
      <c r="A3" s="130" t="s">
        <v>149</v>
      </c>
      <c r="B3" s="130"/>
      <c r="C3" s="32"/>
      <c r="D3" s="33"/>
    </row>
    <row r="4" spans="1:10">
      <c r="A4" s="131" t="s">
        <v>49</v>
      </c>
      <c r="B4" s="131"/>
      <c r="C4" s="131"/>
      <c r="D4" s="131"/>
    </row>
    <row r="6" spans="1:10">
      <c r="B6" s="106"/>
      <c r="C6" s="106"/>
      <c r="D6" s="106"/>
    </row>
    <row r="7" spans="1:10">
      <c r="B7" s="106" t="s">
        <v>151</v>
      </c>
      <c r="C7" s="106"/>
      <c r="D7" s="106" t="s">
        <v>151</v>
      </c>
    </row>
    <row r="8" spans="1:10">
      <c r="B8" s="106" t="s">
        <v>139</v>
      </c>
      <c r="C8" s="107"/>
      <c r="D8" s="106" t="s">
        <v>139</v>
      </c>
    </row>
    <row r="9" spans="1:10">
      <c r="B9" s="106" t="s">
        <v>145</v>
      </c>
      <c r="C9" s="106"/>
      <c r="D9" s="106" t="s">
        <v>145</v>
      </c>
    </row>
    <row r="10" spans="1:10">
      <c r="B10" s="106" t="s">
        <v>133</v>
      </c>
      <c r="C10" s="106"/>
      <c r="D10" s="106" t="s">
        <v>124</v>
      </c>
    </row>
    <row r="12" spans="1:10">
      <c r="A12" s="54" t="s">
        <v>30</v>
      </c>
      <c r="B12" s="55">
        <v>71775</v>
      </c>
      <c r="C12" s="55"/>
      <c r="D12" s="55">
        <v>69765</v>
      </c>
      <c r="F12" s="28"/>
      <c r="J12" s="28"/>
    </row>
    <row r="13" spans="1:10">
      <c r="A13" s="54" t="s">
        <v>31</v>
      </c>
      <c r="B13" s="56">
        <v>-51171</v>
      </c>
      <c r="C13" s="56"/>
      <c r="D13" s="56">
        <v>-37206</v>
      </c>
      <c r="F13" s="28"/>
      <c r="J13" s="28"/>
    </row>
    <row r="14" spans="1:10">
      <c r="A14" s="54"/>
      <c r="B14" s="57"/>
      <c r="C14" s="57"/>
      <c r="D14" s="57"/>
      <c r="F14" s="28"/>
      <c r="J14" s="28"/>
    </row>
    <row r="15" spans="1:10" ht="38.25">
      <c r="A15" s="58" t="s">
        <v>32</v>
      </c>
      <c r="B15" s="59">
        <f>SUM(B12:B14)</f>
        <v>20604</v>
      </c>
      <c r="C15" s="59"/>
      <c r="D15" s="59">
        <f>SUM(D12:D14)</f>
        <v>32559</v>
      </c>
      <c r="F15" s="28"/>
      <c r="J15" s="28"/>
    </row>
    <row r="16" spans="1:10">
      <c r="A16" s="54"/>
      <c r="B16" s="57"/>
      <c r="C16" s="57"/>
      <c r="D16" s="57"/>
      <c r="F16" s="28"/>
      <c r="J16" s="28"/>
    </row>
    <row r="17" spans="1:10" ht="25.5">
      <c r="A17" s="60" t="s">
        <v>33</v>
      </c>
      <c r="B17" s="55">
        <v>-11665</v>
      </c>
      <c r="C17" s="55"/>
      <c r="D17" s="55">
        <v>-22771</v>
      </c>
      <c r="F17" s="28"/>
      <c r="J17" s="28"/>
    </row>
    <row r="18" spans="1:10">
      <c r="A18" s="54"/>
      <c r="B18" s="57"/>
      <c r="C18" s="57"/>
      <c r="D18" s="57"/>
      <c r="F18" s="28"/>
      <c r="J18" s="28"/>
    </row>
    <row r="19" spans="1:10">
      <c r="A19" s="54" t="s">
        <v>34</v>
      </c>
      <c r="B19" s="61">
        <f>SUM(B15:B17)</f>
        <v>8939</v>
      </c>
      <c r="C19" s="61"/>
      <c r="D19" s="61">
        <f>SUM(D15:D17)</f>
        <v>9788</v>
      </c>
      <c r="F19" s="28"/>
      <c r="J19" s="28"/>
    </row>
    <row r="20" spans="1:10">
      <c r="A20" s="54"/>
      <c r="B20" s="57"/>
      <c r="C20" s="57"/>
      <c r="D20" s="57"/>
      <c r="F20" s="28"/>
      <c r="J20" s="28"/>
    </row>
    <row r="21" spans="1:10" ht="38.25">
      <c r="A21" s="60" t="s">
        <v>105</v>
      </c>
      <c r="B21" s="55">
        <v>-302</v>
      </c>
      <c r="C21" s="55"/>
      <c r="D21" s="55">
        <v>42493</v>
      </c>
      <c r="F21" s="28"/>
      <c r="J21" s="28"/>
    </row>
    <row r="22" spans="1:10" ht="25.5">
      <c r="A22" s="60" t="s">
        <v>35</v>
      </c>
      <c r="B22" s="55">
        <v>995</v>
      </c>
      <c r="C22" s="55"/>
      <c r="D22" s="55">
        <v>-353</v>
      </c>
      <c r="F22" s="28"/>
      <c r="J22" s="28"/>
    </row>
    <row r="23" spans="1:10">
      <c r="A23" s="60" t="s">
        <v>36</v>
      </c>
      <c r="B23" s="55">
        <v>4185</v>
      </c>
      <c r="C23" s="55"/>
      <c r="D23" s="55">
        <v>-44069</v>
      </c>
      <c r="F23" s="28"/>
      <c r="J23" s="28"/>
    </row>
    <row r="24" spans="1:10">
      <c r="A24" s="60" t="s">
        <v>37</v>
      </c>
      <c r="B24" s="55">
        <v>14683</v>
      </c>
      <c r="C24" s="55"/>
      <c r="D24" s="55">
        <v>15233</v>
      </c>
      <c r="F24" s="28"/>
      <c r="J24" s="28"/>
    </row>
    <row r="25" spans="1:10">
      <c r="A25" s="60" t="s">
        <v>38</v>
      </c>
      <c r="B25" s="55">
        <v>-1717</v>
      </c>
      <c r="C25" s="55"/>
      <c r="D25" s="55">
        <v>-1545</v>
      </c>
      <c r="F25" s="28"/>
      <c r="J25" s="28"/>
    </row>
    <row r="26" spans="1:10">
      <c r="A26" s="54" t="s">
        <v>104</v>
      </c>
      <c r="B26" s="55">
        <v>255</v>
      </c>
      <c r="C26" s="55"/>
      <c r="D26" s="55">
        <v>285</v>
      </c>
      <c r="F26" s="28"/>
      <c r="J26" s="28"/>
    </row>
    <row r="27" spans="1:10">
      <c r="A27" s="58" t="s">
        <v>39</v>
      </c>
      <c r="B27" s="55">
        <v>-3826</v>
      </c>
      <c r="C27" s="55"/>
      <c r="D27" s="55">
        <v>714</v>
      </c>
      <c r="F27" s="28"/>
      <c r="J27" s="28"/>
    </row>
    <row r="28" spans="1:10">
      <c r="A28" s="54"/>
      <c r="B28" s="57"/>
      <c r="C28" s="57"/>
      <c r="D28" s="57"/>
      <c r="F28" s="28"/>
      <c r="J28" s="28"/>
    </row>
    <row r="29" spans="1:10">
      <c r="A29" s="54" t="s">
        <v>40</v>
      </c>
      <c r="B29" s="59">
        <f>SUM(B21:B28)</f>
        <v>14273</v>
      </c>
      <c r="C29" s="59"/>
      <c r="D29" s="61">
        <f>SUM(D21:D28)</f>
        <v>12758</v>
      </c>
      <c r="F29" s="28"/>
      <c r="J29" s="28"/>
    </row>
    <row r="30" spans="1:10">
      <c r="A30" s="54"/>
      <c r="B30" s="57"/>
      <c r="C30" s="57"/>
      <c r="D30" s="57"/>
      <c r="F30" s="28"/>
      <c r="J30" s="28"/>
    </row>
    <row r="31" spans="1:10">
      <c r="A31" s="54" t="s">
        <v>41</v>
      </c>
      <c r="B31" s="56">
        <f>B19+B29</f>
        <v>23212</v>
      </c>
      <c r="C31" s="56"/>
      <c r="D31" s="56">
        <f t="shared" ref="D31" si="0">D19+D29</f>
        <v>22546</v>
      </c>
      <c r="F31" s="28"/>
      <c r="J31" s="28"/>
    </row>
    <row r="32" spans="1:10">
      <c r="A32" s="54"/>
      <c r="C32" s="62"/>
      <c r="F32" s="28"/>
      <c r="J32" s="28"/>
    </row>
    <row r="33" spans="1:10">
      <c r="A33" s="54" t="s">
        <v>42</v>
      </c>
      <c r="B33" s="56">
        <f>-21726</f>
        <v>-21726</v>
      </c>
      <c r="C33" s="56"/>
      <c r="D33" s="56">
        <v>-20280</v>
      </c>
      <c r="F33" s="28"/>
      <c r="J33" s="28"/>
    </row>
    <row r="34" spans="1:10">
      <c r="A34" s="54"/>
      <c r="B34" s="57"/>
      <c r="C34" s="57"/>
      <c r="D34" s="57"/>
      <c r="F34" s="28"/>
      <c r="J34" s="28"/>
    </row>
    <row r="35" spans="1:10">
      <c r="A35" s="58"/>
      <c r="B35" s="57"/>
      <c r="C35" s="57"/>
      <c r="D35" s="57"/>
      <c r="F35" s="28"/>
      <c r="J35" s="28"/>
    </row>
    <row r="36" spans="1:10">
      <c r="A36" s="54" t="s">
        <v>43</v>
      </c>
      <c r="B36" s="66">
        <f>SUM(B31:B33)</f>
        <v>1486</v>
      </c>
      <c r="C36" s="59"/>
      <c r="D36" s="59">
        <f>SUM(D31:D33)</f>
        <v>2266</v>
      </c>
      <c r="F36" s="28"/>
      <c r="J36" s="28"/>
    </row>
    <row r="37" spans="1:10">
      <c r="A37" s="54"/>
      <c r="B37" s="57"/>
      <c r="C37" s="57"/>
      <c r="D37" s="57"/>
      <c r="F37" s="28"/>
      <c r="J37" s="28"/>
    </row>
    <row r="38" spans="1:10">
      <c r="A38" s="54" t="s">
        <v>44</v>
      </c>
      <c r="B38" s="56">
        <v>-986</v>
      </c>
      <c r="C38" s="56"/>
      <c r="D38" s="56">
        <v>-1264</v>
      </c>
      <c r="F38" s="28"/>
      <c r="J38" s="28"/>
    </row>
    <row r="39" spans="1:10">
      <c r="A39" s="54"/>
      <c r="B39" s="63"/>
      <c r="C39" s="63"/>
      <c r="D39" s="63"/>
      <c r="F39" s="28"/>
      <c r="J39" s="28"/>
    </row>
    <row r="40" spans="1:10">
      <c r="A40" s="54" t="s">
        <v>45</v>
      </c>
      <c r="B40" s="66">
        <f>B36+B38</f>
        <v>500</v>
      </c>
      <c r="C40" s="59"/>
      <c r="D40" s="61">
        <f>SUM(D36:D38)</f>
        <v>1002</v>
      </c>
      <c r="F40" s="28"/>
      <c r="J40" s="28"/>
    </row>
    <row r="41" spans="1:10">
      <c r="A41" s="54" t="s">
        <v>140</v>
      </c>
      <c r="B41" s="56">
        <v>1968</v>
      </c>
      <c r="C41" s="63"/>
      <c r="D41" s="56">
        <v>-203</v>
      </c>
      <c r="F41" s="28"/>
      <c r="J41" s="28"/>
    </row>
    <row r="42" spans="1:10">
      <c r="A42" s="54" t="s">
        <v>130</v>
      </c>
      <c r="B42" s="59">
        <f>B40+B41</f>
        <v>2468</v>
      </c>
      <c r="C42" s="59"/>
      <c r="D42" s="61">
        <f t="shared" ref="D42" si="1">D40+D41</f>
        <v>799</v>
      </c>
      <c r="F42" s="28"/>
      <c r="J42" s="28"/>
    </row>
    <row r="43" spans="1:10">
      <c r="A43" s="64" t="s">
        <v>46</v>
      </c>
      <c r="B43" s="65"/>
      <c r="C43" s="65"/>
      <c r="D43" s="65"/>
      <c r="F43" s="28"/>
      <c r="J43" s="28"/>
    </row>
    <row r="44" spans="1:10">
      <c r="A44" s="64" t="s">
        <v>47</v>
      </c>
      <c r="B44" s="66">
        <f>B42-B45</f>
        <v>2422</v>
      </c>
      <c r="C44" s="59"/>
      <c r="D44" s="66">
        <v>1673</v>
      </c>
      <c r="F44" s="28"/>
      <c r="J44" s="28"/>
    </row>
    <row r="45" spans="1:10">
      <c r="A45" s="64" t="s">
        <v>48</v>
      </c>
      <c r="B45" s="61">
        <v>46</v>
      </c>
      <c r="C45" s="67"/>
      <c r="D45" s="61">
        <v>18</v>
      </c>
      <c r="F45" s="28"/>
      <c r="J45" s="28"/>
    </row>
    <row r="46" spans="1:10">
      <c r="A46" s="64"/>
      <c r="B46" s="55"/>
      <c r="C46" s="68"/>
      <c r="D46" s="69"/>
    </row>
    <row r="47" spans="1:10">
      <c r="A47" s="64" t="s">
        <v>162</v>
      </c>
      <c r="B47" s="55"/>
      <c r="C47" s="68"/>
      <c r="D47" s="69"/>
    </row>
    <row r="48" spans="1:10">
      <c r="A48" s="64" t="s">
        <v>163</v>
      </c>
      <c r="B48" s="127">
        <v>-2.48</v>
      </c>
      <c r="C48" s="68"/>
      <c r="D48" s="69">
        <v>8.41</v>
      </c>
    </row>
    <row r="49" spans="1:4">
      <c r="A49" s="64" t="s">
        <v>164</v>
      </c>
      <c r="B49" s="127">
        <v>-2.48</v>
      </c>
      <c r="C49" s="68"/>
      <c r="D49" s="128">
        <v>8.4</v>
      </c>
    </row>
    <row r="50" spans="1:4">
      <c r="A50" s="53"/>
      <c r="B50" s="55"/>
      <c r="C50" s="70"/>
      <c r="D50" s="69"/>
    </row>
    <row r="51" spans="1:4">
      <c r="A51" s="53" t="s">
        <v>50</v>
      </c>
      <c r="B51" s="55"/>
      <c r="C51" s="70"/>
      <c r="D51" s="69"/>
    </row>
    <row r="52" spans="1:4">
      <c r="A52" s="64"/>
      <c r="B52" s="70"/>
      <c r="C52" s="70"/>
      <c r="D52" s="69"/>
    </row>
    <row r="53" spans="1:4">
      <c r="A53" s="64"/>
      <c r="B53" s="70"/>
      <c r="C53" s="70"/>
      <c r="D53" s="69"/>
    </row>
    <row r="54" spans="1:4">
      <c r="A54" s="64" t="s">
        <v>51</v>
      </c>
      <c r="B54" s="123" t="s">
        <v>136</v>
      </c>
      <c r="C54" s="70"/>
      <c r="D54" s="69" t="s">
        <v>52</v>
      </c>
    </row>
    <row r="55" spans="1:4">
      <c r="A55" s="53" t="s">
        <v>160</v>
      </c>
      <c r="B55" s="30" t="s">
        <v>137</v>
      </c>
      <c r="D55" s="30" t="s">
        <v>147</v>
      </c>
    </row>
    <row r="56" spans="1:4">
      <c r="A56" s="53" t="s">
        <v>161</v>
      </c>
      <c r="B56" s="30" t="s">
        <v>138</v>
      </c>
      <c r="D56" s="30" t="s">
        <v>148</v>
      </c>
    </row>
    <row r="57" spans="1:4">
      <c r="B57" s="36"/>
      <c r="D57" s="30"/>
    </row>
    <row r="58" spans="1:4">
      <c r="A58" s="53"/>
      <c r="B58" s="69"/>
      <c r="C58" s="73"/>
    </row>
    <row r="59" spans="1:4">
      <c r="A59" s="71"/>
      <c r="B59" s="72"/>
      <c r="C59" s="72"/>
      <c r="D59" s="69"/>
    </row>
    <row r="60" spans="1:4">
      <c r="A60" s="71"/>
      <c r="B60" s="30"/>
      <c r="C60" s="30"/>
      <c r="D60" s="69"/>
    </row>
    <row r="61" spans="1:4">
      <c r="A61" s="71"/>
      <c r="B61" s="74"/>
      <c r="C61" s="74"/>
      <c r="D61" s="69"/>
    </row>
    <row r="62" spans="1:4">
      <c r="A62" s="64"/>
      <c r="B62" s="65"/>
      <c r="C62" s="65"/>
      <c r="D62" s="69"/>
    </row>
    <row r="63" spans="1:4">
      <c r="A63" s="64"/>
      <c r="B63" s="65"/>
      <c r="C63" s="65"/>
      <c r="D63" s="69"/>
    </row>
    <row r="64" spans="1:4">
      <c r="A64" s="64"/>
      <c r="B64" s="65"/>
      <c r="C64" s="65"/>
      <c r="D64" s="69"/>
    </row>
    <row r="65" spans="1:4">
      <c r="A65" s="64"/>
      <c r="B65" s="65"/>
      <c r="C65" s="65"/>
      <c r="D65" s="69"/>
    </row>
    <row r="66" spans="1:4">
      <c r="A66" s="64"/>
      <c r="B66" s="65"/>
      <c r="C66" s="65"/>
      <c r="D66" s="69"/>
    </row>
    <row r="67" spans="1:4">
      <c r="A67" s="64"/>
      <c r="B67" s="65"/>
      <c r="C67" s="65"/>
      <c r="D67" s="69"/>
    </row>
    <row r="78" spans="1:4">
      <c r="A78" s="130" t="s">
        <v>0</v>
      </c>
      <c r="B78" s="130"/>
      <c r="C78" s="130"/>
      <c r="D78" s="30"/>
    </row>
    <row r="79" spans="1:4">
      <c r="A79" s="31" t="s">
        <v>141</v>
      </c>
      <c r="B79" s="32"/>
      <c r="C79" s="32"/>
      <c r="D79" s="33"/>
    </row>
    <row r="80" spans="1:4">
      <c r="A80" s="130" t="s">
        <v>149</v>
      </c>
      <c r="B80" s="130"/>
      <c r="C80" s="32"/>
      <c r="D80" s="33"/>
    </row>
    <row r="81" spans="1:4">
      <c r="A81" s="131" t="s">
        <v>49</v>
      </c>
      <c r="B81" s="131"/>
      <c r="C81" s="131"/>
      <c r="D81" s="131"/>
    </row>
    <row r="83" spans="1:4">
      <c r="B83" s="106" t="s">
        <v>151</v>
      </c>
      <c r="C83" s="106"/>
      <c r="D83" s="106" t="s">
        <v>151</v>
      </c>
    </row>
    <row r="84" spans="1:4">
      <c r="B84" s="106" t="s">
        <v>139</v>
      </c>
      <c r="C84" s="107"/>
      <c r="D84" s="106" t="s">
        <v>139</v>
      </c>
    </row>
    <row r="85" spans="1:4">
      <c r="B85" s="106" t="s">
        <v>145</v>
      </c>
      <c r="C85" s="106"/>
      <c r="D85" s="106" t="s">
        <v>145</v>
      </c>
    </row>
    <row r="86" spans="1:4">
      <c r="B86" s="106" t="s">
        <v>133</v>
      </c>
      <c r="C86" s="106"/>
      <c r="D86" s="106" t="s">
        <v>124</v>
      </c>
    </row>
    <row r="87" spans="1:4">
      <c r="B87" s="37"/>
      <c r="C87" s="37"/>
      <c r="D87" s="37"/>
    </row>
    <row r="88" spans="1:4">
      <c r="A88" s="36" t="s">
        <v>112</v>
      </c>
      <c r="B88" s="56">
        <f>B42</f>
        <v>2468</v>
      </c>
      <c r="D88" s="56">
        <f>D40</f>
        <v>1002</v>
      </c>
    </row>
    <row r="91" spans="1:4">
      <c r="A91" s="36" t="s">
        <v>113</v>
      </c>
    </row>
    <row r="93" spans="1:4">
      <c r="A93" s="36" t="s">
        <v>114</v>
      </c>
    </row>
    <row r="94" spans="1:4">
      <c r="A94" s="36" t="s">
        <v>115</v>
      </c>
    </row>
    <row r="96" spans="1:4">
      <c r="A96" s="36" t="s">
        <v>116</v>
      </c>
      <c r="B96" s="56">
        <f>'Движение капитала'!I23</f>
        <v>250</v>
      </c>
      <c r="D96" s="56">
        <f>'Движение капитала'!I13</f>
        <v>134</v>
      </c>
    </row>
    <row r="97" spans="1:4">
      <c r="A97" s="36" t="s">
        <v>117</v>
      </c>
    </row>
    <row r="98" spans="1:4">
      <c r="A98" s="36" t="s">
        <v>118</v>
      </c>
      <c r="B98" s="56">
        <f>'Движение капитала'!C22-B100</f>
        <v>2272</v>
      </c>
      <c r="D98" s="56">
        <f>'Движение капитала'!C12-D100</f>
        <v>-1251</v>
      </c>
    </row>
    <row r="99" spans="1:4">
      <c r="A99" s="36" t="s">
        <v>119</v>
      </c>
    </row>
    <row r="100" spans="1:4">
      <c r="A100" s="36" t="s">
        <v>120</v>
      </c>
      <c r="B100" s="56">
        <f>-'f2'!B22</f>
        <v>-995</v>
      </c>
      <c r="D100" s="56">
        <f>-'f2'!D22</f>
        <v>353</v>
      </c>
    </row>
    <row r="102" spans="1:4">
      <c r="A102" s="36" t="s">
        <v>121</v>
      </c>
      <c r="B102" s="56">
        <f>B96+B98+B100</f>
        <v>1527</v>
      </c>
      <c r="D102" s="56">
        <f>D96+D98+D100</f>
        <v>-764</v>
      </c>
    </row>
    <row r="104" spans="1:4">
      <c r="A104" s="36" t="s">
        <v>122</v>
      </c>
      <c r="B104" s="56">
        <f>B88+B102</f>
        <v>3995</v>
      </c>
      <c r="D104" s="56">
        <f>D88+D102</f>
        <v>238</v>
      </c>
    </row>
    <row r="106" spans="1:4">
      <c r="A106" s="36" t="s">
        <v>123</v>
      </c>
    </row>
    <row r="107" spans="1:4">
      <c r="A107" s="36" t="s">
        <v>47</v>
      </c>
      <c r="B107" s="75">
        <f>B104-B108</f>
        <v>3949</v>
      </c>
      <c r="C107" s="75"/>
      <c r="D107" s="75">
        <f>D104-D108</f>
        <v>220</v>
      </c>
    </row>
    <row r="108" spans="1:4">
      <c r="A108" s="36" t="s">
        <v>48</v>
      </c>
      <c r="B108" s="56">
        <f>B45</f>
        <v>46</v>
      </c>
      <c r="D108" s="56">
        <f>D45</f>
        <v>18</v>
      </c>
    </row>
    <row r="110" spans="1:4">
      <c r="A110" s="36" t="s">
        <v>122</v>
      </c>
      <c r="B110" s="56">
        <f>B104</f>
        <v>3995</v>
      </c>
      <c r="D110" s="56">
        <f>D104</f>
        <v>238</v>
      </c>
    </row>
    <row r="118" spans="1:4">
      <c r="A118" s="36" t="s">
        <v>51</v>
      </c>
      <c r="B118" s="123" t="s">
        <v>136</v>
      </c>
      <c r="D118" s="38" t="s">
        <v>52</v>
      </c>
    </row>
    <row r="119" spans="1:4">
      <c r="A119" s="53" t="s">
        <v>146</v>
      </c>
      <c r="B119" s="30" t="s">
        <v>137</v>
      </c>
      <c r="D119" s="30" t="s">
        <v>147</v>
      </c>
    </row>
    <row r="120" spans="1:4">
      <c r="A120" s="53" t="s">
        <v>143</v>
      </c>
      <c r="B120" s="30" t="s">
        <v>138</v>
      </c>
      <c r="D120" s="30" t="s">
        <v>148</v>
      </c>
    </row>
    <row r="121" spans="1:4">
      <c r="B121" s="36"/>
      <c r="D121" s="30"/>
    </row>
    <row r="122" spans="1:4">
      <c r="B122" s="36"/>
    </row>
    <row r="123" spans="1:4">
      <c r="B123" s="36"/>
    </row>
  </sheetData>
  <mergeCells count="6">
    <mergeCell ref="A81:D81"/>
    <mergeCell ref="A3:B3"/>
    <mergeCell ref="A4:D4"/>
    <mergeCell ref="A1:C1"/>
    <mergeCell ref="A78:C78"/>
    <mergeCell ref="A80:B80"/>
  </mergeCells>
  <phoneticPr fontId="35" type="noConversion"/>
  <pageMargins left="0.7" right="0.7" top="0.75" bottom="0.75" header="0.3" footer="0.3"/>
  <pageSetup paperSize="9" scale="77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43"/>
  <sheetViews>
    <sheetView topLeftCell="A7" zoomScaleNormal="100" workbookViewId="0">
      <selection activeCell="M18" sqref="M18"/>
    </sheetView>
  </sheetViews>
  <sheetFormatPr defaultRowHeight="15"/>
  <cols>
    <col min="1" max="1" width="39.7109375" customWidth="1"/>
    <col min="2" max="2" width="15.28515625" customWidth="1"/>
    <col min="3" max="3" width="15.140625" customWidth="1"/>
    <col min="4" max="4" width="13.5703125" customWidth="1"/>
    <col min="5" max="5" width="12.42578125" customWidth="1"/>
    <col min="6" max="6" width="13.28515625" customWidth="1"/>
    <col min="7" max="7" width="15" customWidth="1"/>
    <col min="8" max="8" width="11.5703125" customWidth="1"/>
    <col min="9" max="9" width="14.5703125" customWidth="1"/>
  </cols>
  <sheetData>
    <row r="1" spans="1:10">
      <c r="A1" s="132" t="s">
        <v>53</v>
      </c>
      <c r="B1" s="132"/>
      <c r="C1" s="132"/>
      <c r="D1" s="132"/>
      <c r="E1" s="132"/>
      <c r="F1" s="132"/>
      <c r="G1" s="132"/>
      <c r="H1" s="132"/>
      <c r="I1" s="132"/>
    </row>
    <row r="2" spans="1:10">
      <c r="A2" s="132" t="s">
        <v>158</v>
      </c>
      <c r="B2" s="132"/>
      <c r="C2" s="132"/>
      <c r="D2" s="132"/>
      <c r="E2" s="132"/>
      <c r="F2" s="132"/>
      <c r="G2" s="132"/>
      <c r="H2" s="132"/>
      <c r="I2" s="132"/>
    </row>
    <row r="3" spans="1:10">
      <c r="A3" s="132" t="s">
        <v>134</v>
      </c>
      <c r="B3" s="132"/>
      <c r="C3" s="132"/>
      <c r="D3" s="132"/>
      <c r="E3" s="132"/>
      <c r="F3" s="132"/>
      <c r="G3" s="132"/>
      <c r="H3" s="132"/>
      <c r="I3" s="132"/>
    </row>
    <row r="4" spans="1:10">
      <c r="A4" s="132" t="s">
        <v>152</v>
      </c>
      <c r="B4" s="132"/>
      <c r="C4" s="132"/>
      <c r="D4" s="132"/>
      <c r="E4" s="132"/>
      <c r="F4" s="132"/>
      <c r="G4" s="132"/>
      <c r="H4" s="132"/>
      <c r="I4" s="132"/>
    </row>
    <row r="5" spans="1:10">
      <c r="A5" s="132" t="s">
        <v>49</v>
      </c>
      <c r="B5" s="132"/>
      <c r="C5" s="132"/>
      <c r="D5" s="132"/>
      <c r="E5" s="132"/>
      <c r="F5" s="132"/>
      <c r="G5" s="132"/>
      <c r="H5" s="132"/>
      <c r="I5" s="132"/>
    </row>
    <row r="8" spans="1:10" ht="63.75" customHeight="1">
      <c r="A8" s="6"/>
      <c r="B8" s="7" t="s">
        <v>54</v>
      </c>
      <c r="C8" s="7" t="s">
        <v>55</v>
      </c>
      <c r="D8" s="7" t="s">
        <v>96</v>
      </c>
      <c r="E8" s="7" t="s">
        <v>56</v>
      </c>
      <c r="F8" s="7" t="s">
        <v>25</v>
      </c>
      <c r="G8" s="7" t="s">
        <v>26</v>
      </c>
      <c r="H8" s="7" t="s">
        <v>27</v>
      </c>
      <c r="I8" s="7" t="s">
        <v>57</v>
      </c>
    </row>
    <row r="9" spans="1:10">
      <c r="A9" s="8"/>
      <c r="B9" s="9">
        <v>1</v>
      </c>
      <c r="C9" s="9">
        <v>2</v>
      </c>
      <c r="D9" s="9"/>
      <c r="E9" s="9">
        <v>4</v>
      </c>
      <c r="F9" s="9"/>
      <c r="G9" s="9"/>
      <c r="H9" s="9">
        <v>5</v>
      </c>
      <c r="I9" s="10">
        <v>8</v>
      </c>
    </row>
    <row r="10" spans="1:10">
      <c r="A10" s="24" t="s">
        <v>106</v>
      </c>
      <c r="B10" s="11">
        <v>69791</v>
      </c>
      <c r="C10" s="11">
        <v>-1238</v>
      </c>
      <c r="D10" s="11">
        <v>-652</v>
      </c>
      <c r="E10" s="12" t="s">
        <v>58</v>
      </c>
      <c r="F10" s="12">
        <v>17162</v>
      </c>
      <c r="G10" s="12">
        <f t="shared" ref="G10" si="0">SUM(B10:F10)</f>
        <v>85063</v>
      </c>
      <c r="H10" s="11">
        <v>416</v>
      </c>
      <c r="I10" s="11">
        <f t="shared" ref="I10" si="1">G10+H10</f>
        <v>85479</v>
      </c>
      <c r="J10" s="18"/>
    </row>
    <row r="11" spans="1:10">
      <c r="A11" s="25" t="s">
        <v>59</v>
      </c>
      <c r="B11" s="13">
        <v>0</v>
      </c>
      <c r="C11" s="13">
        <v>0</v>
      </c>
      <c r="D11" s="13">
        <v>0</v>
      </c>
      <c r="E11" s="13">
        <v>0</v>
      </c>
      <c r="F11" s="13">
        <f>'f2'!D44</f>
        <v>1673</v>
      </c>
      <c r="G11" s="12">
        <f t="shared" ref="G11:G19" si="2">SUM(B11:F11)</f>
        <v>1673</v>
      </c>
      <c r="H11" s="13">
        <f>'f2'!D45</f>
        <v>18</v>
      </c>
      <c r="I11" s="11">
        <f>G11+H11</f>
        <v>1691</v>
      </c>
      <c r="J11" s="18"/>
    </row>
    <row r="12" spans="1:10" ht="39">
      <c r="A12" s="25" t="s">
        <v>60</v>
      </c>
      <c r="B12" s="13">
        <v>0</v>
      </c>
      <c r="C12" s="13">
        <v>-898</v>
      </c>
      <c r="D12" s="14" t="s">
        <v>58</v>
      </c>
      <c r="E12" s="14" t="s">
        <v>58</v>
      </c>
      <c r="F12" s="14" t="s">
        <v>58</v>
      </c>
      <c r="G12" s="12">
        <f t="shared" si="2"/>
        <v>-898</v>
      </c>
      <c r="H12" s="13">
        <v>0</v>
      </c>
      <c r="I12" s="11">
        <f t="shared" ref="I12:I17" si="3">G12+H12</f>
        <v>-898</v>
      </c>
      <c r="J12" s="18"/>
    </row>
    <row r="13" spans="1:10" ht="26.25">
      <c r="A13" s="25" t="s">
        <v>95</v>
      </c>
      <c r="B13" s="13">
        <v>0</v>
      </c>
      <c r="C13" s="13">
        <v>0</v>
      </c>
      <c r="D13" s="13">
        <v>134</v>
      </c>
      <c r="E13" s="13">
        <v>0</v>
      </c>
      <c r="F13" s="14" t="s">
        <v>58</v>
      </c>
      <c r="G13" s="12">
        <f t="shared" si="2"/>
        <v>134</v>
      </c>
      <c r="H13" s="13">
        <v>0</v>
      </c>
      <c r="I13" s="11">
        <f>G13+H13</f>
        <v>134</v>
      </c>
      <c r="J13" s="18"/>
    </row>
    <row r="14" spans="1:10">
      <c r="A14" s="25" t="s">
        <v>61</v>
      </c>
      <c r="B14" s="13">
        <v>0</v>
      </c>
      <c r="C14" s="13">
        <v>0</v>
      </c>
      <c r="D14" s="13">
        <v>0</v>
      </c>
      <c r="E14" s="14" t="s">
        <v>58</v>
      </c>
      <c r="F14" s="14" t="s">
        <v>58</v>
      </c>
      <c r="G14" s="12">
        <f t="shared" si="2"/>
        <v>0</v>
      </c>
      <c r="H14" s="13">
        <v>0</v>
      </c>
      <c r="I14" s="11">
        <f t="shared" ref="I14:I15" si="4">G14+H14</f>
        <v>0</v>
      </c>
      <c r="J14" s="18"/>
    </row>
    <row r="15" spans="1:10">
      <c r="A15" s="25" t="s">
        <v>125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-88</v>
      </c>
      <c r="I15" s="11">
        <f t="shared" si="4"/>
        <v>-88</v>
      </c>
      <c r="J15" s="18"/>
    </row>
    <row r="16" spans="1:10">
      <c r="A16" s="25" t="s">
        <v>101</v>
      </c>
      <c r="B16" s="13">
        <v>-62</v>
      </c>
      <c r="C16" s="13">
        <v>0</v>
      </c>
      <c r="D16" s="13">
        <v>0</v>
      </c>
      <c r="E16" s="13">
        <v>0</v>
      </c>
      <c r="F16" s="14"/>
      <c r="G16" s="12">
        <f t="shared" si="2"/>
        <v>-62</v>
      </c>
      <c r="H16" s="13">
        <v>0</v>
      </c>
      <c r="I16" s="11">
        <f t="shared" si="3"/>
        <v>-62</v>
      </c>
      <c r="J16" s="18"/>
    </row>
    <row r="17" spans="1:10">
      <c r="A17" s="25" t="s">
        <v>97</v>
      </c>
      <c r="B17" s="14"/>
      <c r="C17" s="13"/>
      <c r="D17" s="13"/>
      <c r="E17" s="13"/>
      <c r="F17" s="14"/>
      <c r="G17" s="12">
        <f t="shared" si="2"/>
        <v>0</v>
      </c>
      <c r="H17" s="13"/>
      <c r="I17" s="11">
        <f t="shared" si="3"/>
        <v>0</v>
      </c>
      <c r="J17" s="18"/>
    </row>
    <row r="18" spans="1:10">
      <c r="A18" s="25" t="s">
        <v>63</v>
      </c>
      <c r="B18" s="13">
        <v>0</v>
      </c>
      <c r="C18" s="13">
        <v>0</v>
      </c>
      <c r="D18" s="13">
        <v>0</v>
      </c>
      <c r="E18" s="13">
        <v>0</v>
      </c>
      <c r="F18" s="14"/>
      <c r="G18" s="12">
        <f t="shared" si="2"/>
        <v>0</v>
      </c>
      <c r="H18" s="14"/>
      <c r="I18" s="11"/>
      <c r="J18" s="18"/>
    </row>
    <row r="19" spans="1:10" ht="15.75" thickBot="1">
      <c r="A19" s="24" t="s">
        <v>153</v>
      </c>
      <c r="B19" s="15">
        <f>SUM(B10:B18)</f>
        <v>69729</v>
      </c>
      <c r="C19" s="15">
        <f>SUM(C10:C18)</f>
        <v>-2136</v>
      </c>
      <c r="D19" s="15">
        <f>SUM(D10:D18)</f>
        <v>-518</v>
      </c>
      <c r="E19" s="15">
        <f>SUM(E10:E18)</f>
        <v>0</v>
      </c>
      <c r="F19" s="15">
        <f>SUM(F10:F18)</f>
        <v>18835</v>
      </c>
      <c r="G19" s="15">
        <f t="shared" si="2"/>
        <v>85910</v>
      </c>
      <c r="H19" s="15">
        <f>SUM(H10:H18)</f>
        <v>346</v>
      </c>
      <c r="I19" s="15">
        <f>G19+H19</f>
        <v>86256</v>
      </c>
      <c r="J19" s="18"/>
    </row>
    <row r="20" spans="1:10" ht="15.75" thickTop="1">
      <c r="A20" s="24" t="s">
        <v>131</v>
      </c>
      <c r="B20" s="11">
        <v>69741</v>
      </c>
      <c r="C20" s="11">
        <v>-2742</v>
      </c>
      <c r="D20" s="11">
        <v>-250</v>
      </c>
      <c r="E20" s="12" t="s">
        <v>58</v>
      </c>
      <c r="F20" s="12">
        <v>19078</v>
      </c>
      <c r="G20" s="12">
        <f t="shared" ref="G20:G27" si="5">SUM(B20:F20)</f>
        <v>85827</v>
      </c>
      <c r="H20" s="11">
        <v>353</v>
      </c>
      <c r="I20" s="11">
        <f t="shared" ref="I20:I25" si="6">G20+H20</f>
        <v>86180</v>
      </c>
      <c r="J20" s="18"/>
    </row>
    <row r="21" spans="1:10">
      <c r="A21" s="25" t="s">
        <v>59</v>
      </c>
      <c r="B21" s="13">
        <v>0</v>
      </c>
      <c r="C21" s="13">
        <v>0</v>
      </c>
      <c r="D21" s="13">
        <v>0</v>
      </c>
      <c r="E21" s="13">
        <v>0</v>
      </c>
      <c r="F21" s="13">
        <f>'f2'!B44</f>
        <v>2422</v>
      </c>
      <c r="G21" s="12">
        <f t="shared" si="5"/>
        <v>2422</v>
      </c>
      <c r="H21" s="13">
        <f>'f2'!B45</f>
        <v>46</v>
      </c>
      <c r="I21" s="11">
        <f>G21+H21</f>
        <v>2468</v>
      </c>
      <c r="J21" s="18"/>
    </row>
    <row r="22" spans="1:10" ht="26.25" customHeight="1">
      <c r="A22" s="25" t="s">
        <v>60</v>
      </c>
      <c r="B22" s="13">
        <v>0</v>
      </c>
      <c r="C22" s="13">
        <v>1277</v>
      </c>
      <c r="D22" s="13">
        <v>0</v>
      </c>
      <c r="E22" s="13">
        <v>0</v>
      </c>
      <c r="F22" s="13">
        <v>0</v>
      </c>
      <c r="G22" s="12">
        <f t="shared" si="5"/>
        <v>1277</v>
      </c>
      <c r="H22" s="13">
        <v>0</v>
      </c>
      <c r="I22" s="11">
        <f t="shared" si="6"/>
        <v>1277</v>
      </c>
      <c r="J22" s="18"/>
    </row>
    <row r="23" spans="1:10" ht="26.25">
      <c r="A23" s="25" t="s">
        <v>95</v>
      </c>
      <c r="B23" s="13">
        <v>0</v>
      </c>
      <c r="C23" s="13">
        <v>0</v>
      </c>
      <c r="D23" s="13">
        <v>250</v>
      </c>
      <c r="E23" s="13">
        <v>0</v>
      </c>
      <c r="F23" s="14" t="s">
        <v>58</v>
      </c>
      <c r="G23" s="12">
        <f t="shared" si="5"/>
        <v>250</v>
      </c>
      <c r="H23" s="13">
        <v>0</v>
      </c>
      <c r="I23" s="11">
        <f t="shared" si="6"/>
        <v>250</v>
      </c>
      <c r="J23" s="18"/>
    </row>
    <row r="24" spans="1:10">
      <c r="A24" s="25" t="s">
        <v>125</v>
      </c>
      <c r="B24" s="13">
        <v>0</v>
      </c>
      <c r="C24" s="13">
        <v>0</v>
      </c>
      <c r="D24" s="13">
        <v>0</v>
      </c>
      <c r="E24" s="13">
        <v>0</v>
      </c>
      <c r="F24" s="14" t="s">
        <v>58</v>
      </c>
      <c r="G24" s="12">
        <f t="shared" si="5"/>
        <v>0</v>
      </c>
      <c r="H24" s="14"/>
      <c r="I24" s="11">
        <f t="shared" si="6"/>
        <v>0</v>
      </c>
      <c r="J24" s="18"/>
    </row>
    <row r="25" spans="1:10">
      <c r="A25" s="25" t="s">
        <v>97</v>
      </c>
      <c r="B25" s="14" t="s">
        <v>58</v>
      </c>
      <c r="C25" s="13">
        <v>0</v>
      </c>
      <c r="D25" s="13">
        <v>0</v>
      </c>
      <c r="E25" s="13">
        <v>0</v>
      </c>
      <c r="F25" s="13">
        <v>0</v>
      </c>
      <c r="G25" s="12">
        <f t="shared" si="5"/>
        <v>0</v>
      </c>
      <c r="H25" s="13">
        <v>0</v>
      </c>
      <c r="I25" s="11">
        <f t="shared" si="6"/>
        <v>0</v>
      </c>
      <c r="J25" s="18"/>
    </row>
    <row r="26" spans="1:10">
      <c r="A26" s="25" t="s">
        <v>62</v>
      </c>
      <c r="B26" s="13">
        <v>46</v>
      </c>
      <c r="C26" s="13">
        <v>0</v>
      </c>
      <c r="D26" s="13">
        <v>0</v>
      </c>
      <c r="E26" s="13">
        <v>0</v>
      </c>
      <c r="F26" s="13">
        <v>0</v>
      </c>
      <c r="G26" s="12">
        <f t="shared" si="5"/>
        <v>46</v>
      </c>
      <c r="H26" s="13">
        <v>0</v>
      </c>
      <c r="I26" s="11">
        <f>G26+H26</f>
        <v>46</v>
      </c>
      <c r="J26" s="18"/>
    </row>
    <row r="27" spans="1:10">
      <c r="A27" s="25" t="s">
        <v>135</v>
      </c>
      <c r="B27" s="13">
        <v>0</v>
      </c>
      <c r="C27" s="13">
        <v>0</v>
      </c>
      <c r="D27" s="13">
        <v>0</v>
      </c>
      <c r="F27" s="13">
        <v>1998</v>
      </c>
      <c r="G27" s="12">
        <f t="shared" si="5"/>
        <v>1998</v>
      </c>
      <c r="H27" s="13">
        <v>0</v>
      </c>
      <c r="I27" s="11">
        <f>G27+H27</f>
        <v>1998</v>
      </c>
      <c r="J27" s="18"/>
    </row>
    <row r="28" spans="1:10" ht="15.75" thickBot="1">
      <c r="A28" s="24" t="s">
        <v>154</v>
      </c>
      <c r="B28" s="15">
        <f t="shared" ref="B28:E28" si="7">SUM(B20:B26)</f>
        <v>69787</v>
      </c>
      <c r="C28" s="15">
        <f t="shared" si="7"/>
        <v>-1465</v>
      </c>
      <c r="D28" s="15">
        <f t="shared" si="7"/>
        <v>0</v>
      </c>
      <c r="E28" s="15">
        <f t="shared" si="7"/>
        <v>0</v>
      </c>
      <c r="F28" s="15">
        <f>SUM(F20:F27)</f>
        <v>23498</v>
      </c>
      <c r="G28" s="15">
        <f>SUM(G20:G27)</f>
        <v>91820</v>
      </c>
      <c r="H28" s="15">
        <f>SUM(H20:H27)</f>
        <v>399</v>
      </c>
      <c r="I28" s="15">
        <f>SUM(I20:I27)</f>
        <v>92219</v>
      </c>
      <c r="J28" s="18"/>
    </row>
    <row r="29" spans="1:10" ht="15.75" thickTop="1">
      <c r="A29" s="26"/>
      <c r="B29" s="20"/>
      <c r="C29" s="20"/>
      <c r="D29" s="20"/>
      <c r="E29" s="21"/>
      <c r="F29" s="21"/>
      <c r="G29" s="21"/>
      <c r="H29" s="19"/>
      <c r="I29" s="22"/>
      <c r="J29" s="18"/>
    </row>
    <row r="30" spans="1:10">
      <c r="A30" s="27" t="s">
        <v>50</v>
      </c>
      <c r="C30" s="17"/>
      <c r="D30" s="17"/>
      <c r="F30" s="4"/>
      <c r="G30" s="4"/>
      <c r="H30" s="16"/>
      <c r="I30" s="16"/>
    </row>
    <row r="31" spans="1:10">
      <c r="A31" s="36" t="s">
        <v>51</v>
      </c>
      <c r="B31" s="123" t="s">
        <v>136</v>
      </c>
      <c r="C31" s="1"/>
      <c r="F31" s="4" t="s">
        <v>52</v>
      </c>
      <c r="G31" s="1"/>
      <c r="H31" s="16"/>
      <c r="I31" s="16"/>
    </row>
    <row r="32" spans="1:10">
      <c r="A32" s="53" t="s">
        <v>160</v>
      </c>
      <c r="B32" s="30" t="s">
        <v>137</v>
      </c>
      <c r="C32" s="38"/>
      <c r="F32" s="30" t="s">
        <v>147</v>
      </c>
      <c r="G32" s="1"/>
      <c r="H32" s="16"/>
      <c r="I32" s="16"/>
    </row>
    <row r="33" spans="1:9">
      <c r="A33" s="53" t="s">
        <v>161</v>
      </c>
      <c r="B33" s="30" t="s">
        <v>138</v>
      </c>
      <c r="C33" s="38"/>
      <c r="F33" s="30" t="s">
        <v>148</v>
      </c>
      <c r="G33" s="16"/>
      <c r="H33" s="16"/>
      <c r="I33" s="16"/>
    </row>
    <row r="34" spans="1:9">
      <c r="A34" s="36"/>
      <c r="B34" s="36"/>
      <c r="C34" s="38"/>
      <c r="D34" s="30"/>
      <c r="F34" s="30"/>
      <c r="G34" s="16"/>
      <c r="H34" s="16"/>
      <c r="I34" s="16"/>
    </row>
    <row r="35" spans="1:9">
      <c r="B35" s="16"/>
      <c r="C35" s="16"/>
      <c r="D35" s="16"/>
      <c r="E35" s="16"/>
      <c r="F35" s="16"/>
      <c r="G35" s="16"/>
      <c r="H35" s="16"/>
      <c r="I35" s="16"/>
    </row>
    <row r="36" spans="1:9">
      <c r="B36" s="16"/>
      <c r="C36" s="16"/>
      <c r="D36" s="16"/>
      <c r="E36" s="16"/>
      <c r="F36" s="16"/>
      <c r="G36" s="16"/>
      <c r="H36" s="16"/>
      <c r="I36" s="16"/>
    </row>
    <row r="37" spans="1:9">
      <c r="B37" s="16"/>
      <c r="C37" s="16"/>
      <c r="D37" s="16"/>
      <c r="E37" s="16"/>
      <c r="F37" s="16"/>
      <c r="G37" s="16"/>
      <c r="H37" s="16"/>
      <c r="I37" s="16"/>
    </row>
    <row r="38" spans="1:9">
      <c r="B38" s="16"/>
      <c r="C38" s="16"/>
      <c r="D38" s="16"/>
      <c r="E38" s="16"/>
      <c r="F38" s="16"/>
      <c r="G38" s="16"/>
      <c r="H38" s="16"/>
      <c r="I38" s="16"/>
    </row>
    <row r="39" spans="1:9">
      <c r="B39" s="16"/>
      <c r="C39" s="16"/>
      <c r="D39" s="16"/>
      <c r="E39" s="16"/>
      <c r="F39" s="16"/>
      <c r="G39" s="16"/>
      <c r="H39" s="16"/>
      <c r="I39" s="16"/>
    </row>
    <row r="40" spans="1:9">
      <c r="B40" s="16"/>
      <c r="C40" s="16"/>
      <c r="D40" s="16"/>
      <c r="E40" s="16"/>
      <c r="F40" s="16"/>
      <c r="G40" s="16"/>
      <c r="H40" s="16"/>
      <c r="I40" s="16"/>
    </row>
    <row r="41" spans="1:9">
      <c r="B41" s="16"/>
      <c r="C41" s="16"/>
      <c r="D41" s="16"/>
      <c r="E41" s="16"/>
      <c r="F41" s="16"/>
      <c r="G41" s="16"/>
      <c r="H41" s="16"/>
      <c r="I41" s="16"/>
    </row>
    <row r="42" spans="1:9">
      <c r="B42" s="16"/>
      <c r="C42" s="16"/>
      <c r="D42" s="16"/>
      <c r="E42" s="16"/>
      <c r="F42" s="16"/>
      <c r="G42" s="16"/>
      <c r="H42" s="16"/>
      <c r="I42" s="16"/>
    </row>
    <row r="43" spans="1:9">
      <c r="B43" s="16"/>
      <c r="C43" s="16"/>
      <c r="D43" s="16"/>
      <c r="E43" s="16"/>
      <c r="F43" s="16"/>
      <c r="G43" s="16"/>
      <c r="H43" s="16"/>
      <c r="I43" s="16"/>
    </row>
  </sheetData>
  <mergeCells count="5">
    <mergeCell ref="A5:I5"/>
    <mergeCell ref="A1:I1"/>
    <mergeCell ref="A2:I2"/>
    <mergeCell ref="A3:I3"/>
    <mergeCell ref="A4:I4"/>
  </mergeCells>
  <phoneticPr fontId="35" type="noConversion"/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4:K107"/>
  <sheetViews>
    <sheetView topLeftCell="A73" zoomScaleNormal="100" workbookViewId="0">
      <selection activeCell="C92" activeCellId="3" sqref="C40 C76 C90 C92"/>
    </sheetView>
  </sheetViews>
  <sheetFormatPr defaultRowHeight="15"/>
  <cols>
    <col min="1" max="1" width="55.7109375" style="76" customWidth="1"/>
    <col min="2" max="2" width="4.140625" style="76" customWidth="1"/>
    <col min="3" max="3" width="20.5703125" style="77" customWidth="1"/>
    <col min="4" max="4" width="4" style="76" customWidth="1"/>
    <col min="5" max="5" width="20.140625" style="77" customWidth="1"/>
  </cols>
  <sheetData>
    <row r="4" spans="1:11">
      <c r="A4" s="130" t="s">
        <v>64</v>
      </c>
      <c r="B4" s="130"/>
      <c r="C4" s="130"/>
      <c r="D4" s="130"/>
      <c r="E4" s="130"/>
    </row>
    <row r="5" spans="1:11">
      <c r="A5" s="130" t="s">
        <v>159</v>
      </c>
      <c r="B5" s="130"/>
      <c r="C5" s="130"/>
      <c r="D5" s="130"/>
      <c r="E5" s="130"/>
    </row>
    <row r="6" spans="1:11">
      <c r="A6" s="130" t="s">
        <v>155</v>
      </c>
      <c r="B6" s="130"/>
      <c r="C6" s="130"/>
      <c r="D6" s="130"/>
      <c r="E6" s="130"/>
    </row>
    <row r="7" spans="1:11">
      <c r="A7" s="78" t="s">
        <v>49</v>
      </c>
      <c r="B7" s="79"/>
      <c r="C7" s="80"/>
      <c r="D7" s="79"/>
      <c r="E7" s="80"/>
    </row>
    <row r="8" spans="1:11">
      <c r="C8" s="106" t="s">
        <v>151</v>
      </c>
      <c r="D8" s="106"/>
      <c r="E8" s="106" t="s">
        <v>151</v>
      </c>
    </row>
    <row r="9" spans="1:11">
      <c r="C9" s="106" t="s">
        <v>139</v>
      </c>
      <c r="D9" s="107"/>
      <c r="E9" s="106" t="s">
        <v>139</v>
      </c>
    </row>
    <row r="10" spans="1:11">
      <c r="C10" s="106" t="s">
        <v>145</v>
      </c>
      <c r="D10" s="106"/>
      <c r="E10" s="106" t="s">
        <v>145</v>
      </c>
    </row>
    <row r="11" spans="1:11">
      <c r="C11" s="106" t="s">
        <v>133</v>
      </c>
      <c r="D11" s="106"/>
      <c r="E11" s="106" t="s">
        <v>124</v>
      </c>
    </row>
    <row r="12" spans="1:11">
      <c r="C12" s="106"/>
      <c r="D12" s="106"/>
      <c r="E12" s="106"/>
    </row>
    <row r="13" spans="1:11" ht="26.25">
      <c r="A13" s="81" t="s">
        <v>65</v>
      </c>
      <c r="C13" s="37"/>
      <c r="E13" s="37"/>
      <c r="K13" s="2"/>
    </row>
    <row r="14" spans="1:11">
      <c r="A14" s="82" t="s">
        <v>107</v>
      </c>
      <c r="B14" s="83"/>
      <c r="C14" s="117">
        <v>65960</v>
      </c>
      <c r="D14" s="84"/>
      <c r="E14" s="116">
        <v>64838</v>
      </c>
      <c r="G14" s="23"/>
    </row>
    <row r="15" spans="1:11">
      <c r="A15" s="82" t="s">
        <v>108</v>
      </c>
      <c r="B15" s="83"/>
      <c r="C15" s="117">
        <v>-51164</v>
      </c>
      <c r="D15" s="84"/>
      <c r="E15" s="116">
        <v>-37158</v>
      </c>
      <c r="G15" s="23"/>
    </row>
    <row r="16" spans="1:11">
      <c r="A16" s="82" t="s">
        <v>66</v>
      </c>
      <c r="B16" s="83"/>
      <c r="C16" s="117">
        <v>14321</v>
      </c>
      <c r="D16" s="84"/>
      <c r="E16" s="116">
        <v>15598</v>
      </c>
      <c r="G16" s="23"/>
    </row>
    <row r="17" spans="1:7">
      <c r="A17" s="82" t="s">
        <v>67</v>
      </c>
      <c r="B17" s="83"/>
      <c r="C17" s="117">
        <v>-796</v>
      </c>
      <c r="D17" s="84"/>
      <c r="E17" s="116">
        <v>-1513</v>
      </c>
      <c r="G17" s="23"/>
    </row>
    <row r="18" spans="1:7">
      <c r="B18" s="86"/>
      <c r="C18" s="117"/>
      <c r="D18" s="75"/>
      <c r="E18" s="117"/>
      <c r="G18" s="23"/>
    </row>
    <row r="19" spans="1:7">
      <c r="A19" s="82" t="s">
        <v>109</v>
      </c>
      <c r="B19" s="83"/>
      <c r="C19" s="117">
        <v>256</v>
      </c>
      <c r="D19" s="84"/>
      <c r="E19" s="117">
        <v>269</v>
      </c>
      <c r="G19" s="23"/>
    </row>
    <row r="20" spans="1:7" ht="15.75" thickBot="1">
      <c r="A20" s="82" t="s">
        <v>68</v>
      </c>
      <c r="B20" s="83"/>
      <c r="C20" s="118">
        <v>-20945</v>
      </c>
      <c r="D20" s="84"/>
      <c r="E20" s="119">
        <v>-19076</v>
      </c>
      <c r="G20" s="23"/>
    </row>
    <row r="21" spans="1:7">
      <c r="A21" s="88"/>
      <c r="B21" s="83"/>
      <c r="C21" s="89"/>
      <c r="D21" s="84"/>
      <c r="E21" s="89"/>
      <c r="G21" s="23"/>
    </row>
    <row r="22" spans="1:7" ht="26.25">
      <c r="A22" s="90" t="s">
        <v>69</v>
      </c>
      <c r="B22" s="83"/>
      <c r="C22" s="92">
        <f>SUM(C14:C20)</f>
        <v>7632</v>
      </c>
      <c r="D22" s="91"/>
      <c r="E22" s="92">
        <f>SUM(E14:E20)</f>
        <v>22958</v>
      </c>
      <c r="G22" s="23"/>
    </row>
    <row r="23" spans="1:7">
      <c r="A23" s="82" t="s">
        <v>110</v>
      </c>
      <c r="B23" s="83"/>
      <c r="C23" s="89"/>
      <c r="D23" s="84"/>
      <c r="E23" s="89"/>
      <c r="G23" s="23"/>
    </row>
    <row r="24" spans="1:7">
      <c r="A24" s="82" t="s">
        <v>70</v>
      </c>
      <c r="B24" s="83"/>
      <c r="C24" s="89"/>
      <c r="D24" s="84"/>
      <c r="E24" s="89"/>
      <c r="G24" s="23"/>
    </row>
    <row r="25" spans="1:7">
      <c r="A25" s="82" t="s">
        <v>98</v>
      </c>
      <c r="B25" s="108"/>
      <c r="C25" s="122">
        <v>3639</v>
      </c>
      <c r="D25" s="84"/>
      <c r="E25" s="113">
        <v>278</v>
      </c>
      <c r="G25" s="23"/>
    </row>
    <row r="26" spans="1:7" ht="26.25">
      <c r="A26" s="88" t="s">
        <v>3</v>
      </c>
      <c r="B26" s="83"/>
      <c r="C26" s="117">
        <v>24484</v>
      </c>
      <c r="D26" s="84"/>
      <c r="E26" s="117">
        <v>-4229</v>
      </c>
      <c r="G26" s="23"/>
    </row>
    <row r="27" spans="1:7">
      <c r="A27" s="93" t="s">
        <v>71</v>
      </c>
      <c r="B27" s="83"/>
      <c r="C27" s="117">
        <v>-76</v>
      </c>
      <c r="D27" s="84"/>
      <c r="E27" s="117">
        <v>4036</v>
      </c>
      <c r="G27" s="23"/>
    </row>
    <row r="28" spans="1:7">
      <c r="A28" s="93" t="s">
        <v>7</v>
      </c>
      <c r="B28" s="83"/>
      <c r="C28" s="117">
        <v>75255</v>
      </c>
      <c r="D28" s="84"/>
      <c r="E28" s="117">
        <v>-170164</v>
      </c>
      <c r="G28" s="23"/>
    </row>
    <row r="29" spans="1:7">
      <c r="A29" s="93" t="s">
        <v>72</v>
      </c>
      <c r="B29" s="83"/>
      <c r="C29" s="117">
        <v>-18654</v>
      </c>
      <c r="D29" s="84"/>
      <c r="E29" s="117">
        <v>-1227</v>
      </c>
      <c r="G29" s="23"/>
    </row>
    <row r="30" spans="1:7">
      <c r="A30" s="82"/>
      <c r="B30" s="94"/>
      <c r="C30" s="117"/>
      <c r="D30" s="84"/>
      <c r="E30" s="117"/>
      <c r="G30" s="23"/>
    </row>
    <row r="31" spans="1:7">
      <c r="A31" s="82" t="s">
        <v>73</v>
      </c>
      <c r="B31" s="83"/>
      <c r="C31" s="89"/>
      <c r="D31" s="84"/>
      <c r="E31" s="89"/>
      <c r="G31" s="23"/>
    </row>
    <row r="32" spans="1:7">
      <c r="A32" s="88" t="s">
        <v>15</v>
      </c>
      <c r="B32" s="83"/>
      <c r="C32" s="117">
        <v>-82706</v>
      </c>
      <c r="D32" s="84"/>
      <c r="E32" s="117">
        <v>19143</v>
      </c>
      <c r="G32" s="23"/>
    </row>
    <row r="33" spans="1:7">
      <c r="A33" s="88" t="s">
        <v>74</v>
      </c>
      <c r="B33" s="83"/>
      <c r="C33" s="117">
        <v>-51946</v>
      </c>
      <c r="D33" s="84"/>
      <c r="E33" s="117">
        <v>165121</v>
      </c>
      <c r="G33" s="23"/>
    </row>
    <row r="34" spans="1:7" ht="15.75" thickBot="1">
      <c r="A34" s="88" t="s">
        <v>75</v>
      </c>
      <c r="B34" s="83"/>
      <c r="C34" s="118">
        <v>427</v>
      </c>
      <c r="D34" s="84"/>
      <c r="E34" s="118">
        <v>8022</v>
      </c>
      <c r="G34" s="23"/>
    </row>
    <row r="35" spans="1:7" ht="15.75" thickBot="1">
      <c r="A35" s="82"/>
      <c r="B35" s="83"/>
      <c r="C35" s="96">
        <f>SUM(C25:C34)</f>
        <v>-49577</v>
      </c>
      <c r="D35" s="95"/>
      <c r="E35" s="96">
        <f>SUM(E24:E34)</f>
        <v>20980</v>
      </c>
      <c r="G35" s="23"/>
    </row>
    <row r="36" spans="1:7" ht="26.25">
      <c r="A36" s="88" t="s">
        <v>76</v>
      </c>
      <c r="B36" s="83"/>
      <c r="C36" s="92">
        <f>C22+C35</f>
        <v>-41945</v>
      </c>
      <c r="D36" s="91"/>
      <c r="E36" s="92">
        <f>E22+E35</f>
        <v>43938</v>
      </c>
      <c r="G36" s="23"/>
    </row>
    <row r="37" spans="1:7">
      <c r="A37" s="82"/>
      <c r="B37" s="83"/>
      <c r="C37" s="89"/>
      <c r="D37" s="84"/>
      <c r="E37" s="89"/>
      <c r="G37" s="23"/>
    </row>
    <row r="38" spans="1:7" ht="15.75" thickBot="1">
      <c r="A38" s="81" t="s">
        <v>77</v>
      </c>
      <c r="B38" s="83"/>
      <c r="C38" s="118">
        <v>-904</v>
      </c>
      <c r="D38" s="84"/>
      <c r="E38" s="87">
        <v>135</v>
      </c>
      <c r="G38" s="23"/>
    </row>
    <row r="39" spans="1:7">
      <c r="A39" s="81"/>
      <c r="B39" s="83"/>
      <c r="C39" s="89"/>
      <c r="D39" s="84"/>
      <c r="E39" s="89"/>
      <c r="G39" s="23"/>
    </row>
    <row r="40" spans="1:7" ht="27" thickBot="1">
      <c r="A40" s="81" t="s">
        <v>78</v>
      </c>
      <c r="B40" s="83"/>
      <c r="C40" s="96">
        <f>C36+C38</f>
        <v>-42849</v>
      </c>
      <c r="D40" s="95"/>
      <c r="E40" s="96">
        <f>E36+E38</f>
        <v>44073</v>
      </c>
      <c r="G40" s="23"/>
    </row>
    <row r="41" spans="1:7">
      <c r="A41" s="97"/>
      <c r="B41" s="133"/>
      <c r="C41" s="55"/>
      <c r="D41" s="84"/>
      <c r="E41" s="55"/>
      <c r="G41" s="23"/>
    </row>
    <row r="42" spans="1:7" ht="26.25">
      <c r="A42" s="97" t="s">
        <v>79</v>
      </c>
      <c r="B42" s="133"/>
      <c r="C42" s="55"/>
      <c r="D42" s="84"/>
      <c r="E42" s="55"/>
      <c r="G42" s="23"/>
    </row>
    <row r="43" spans="1:7">
      <c r="A43" s="82" t="s">
        <v>80</v>
      </c>
      <c r="B43" s="83"/>
      <c r="C43" s="117">
        <v>-297</v>
      </c>
      <c r="D43" s="75"/>
      <c r="E43" s="117">
        <v>-6558</v>
      </c>
      <c r="G43" s="23"/>
    </row>
    <row r="44" spans="1:7">
      <c r="A44" s="82" t="s">
        <v>142</v>
      </c>
      <c r="B44" s="126"/>
      <c r="C44" s="117">
        <v>1952</v>
      </c>
      <c r="D44" s="75"/>
      <c r="E44" s="117"/>
      <c r="G44" s="23"/>
    </row>
    <row r="45" spans="1:7">
      <c r="A45" s="82" t="s">
        <v>81</v>
      </c>
      <c r="B45" s="83"/>
      <c r="C45" s="117">
        <v>2350</v>
      </c>
      <c r="D45" s="75"/>
      <c r="E45" s="117">
        <v>42</v>
      </c>
      <c r="G45" s="23"/>
    </row>
    <row r="46" spans="1:7" ht="26.25">
      <c r="A46" s="82" t="s">
        <v>82</v>
      </c>
      <c r="B46" s="83"/>
      <c r="C46" s="117">
        <v>198801</v>
      </c>
      <c r="D46" s="75"/>
      <c r="E46" s="117">
        <v>12247</v>
      </c>
      <c r="G46" s="23"/>
    </row>
    <row r="47" spans="1:7" ht="15.75" thickBot="1">
      <c r="A47" s="82" t="s">
        <v>83</v>
      </c>
      <c r="B47" s="83"/>
      <c r="C47" s="118">
        <v>-175895</v>
      </c>
      <c r="D47" s="75"/>
      <c r="E47" s="118">
        <v>-24721</v>
      </c>
      <c r="G47" s="23"/>
    </row>
    <row r="48" spans="1:7" ht="26.25">
      <c r="A48" s="82" t="s">
        <v>84</v>
      </c>
      <c r="B48" s="83"/>
      <c r="C48" s="117">
        <v>3632</v>
      </c>
      <c r="D48" s="75"/>
      <c r="E48" s="117">
        <v>7184</v>
      </c>
      <c r="G48" s="23"/>
    </row>
    <row r="49" spans="1:7">
      <c r="A49" s="82"/>
      <c r="B49" s="83"/>
      <c r="C49" s="117"/>
      <c r="D49" s="75"/>
      <c r="E49" s="85"/>
      <c r="G49" s="23"/>
    </row>
    <row r="50" spans="1:7">
      <c r="G50" s="23"/>
    </row>
    <row r="51" spans="1:7">
      <c r="G51" s="23"/>
    </row>
    <row r="52" spans="1:7">
      <c r="G52" s="23"/>
    </row>
    <row r="53" spans="1:7">
      <c r="A53" s="36"/>
      <c r="B53" s="123"/>
      <c r="E53" s="69"/>
      <c r="G53" s="23"/>
    </row>
    <row r="54" spans="1:7">
      <c r="A54" s="53"/>
      <c r="B54" s="30"/>
      <c r="C54" s="38"/>
      <c r="E54" s="30"/>
      <c r="G54" s="23"/>
    </row>
    <row r="55" spans="1:7">
      <c r="A55" s="53"/>
      <c r="B55" s="30"/>
      <c r="C55" s="38"/>
      <c r="E55" s="30"/>
      <c r="G55" s="23"/>
    </row>
    <row r="56" spans="1:7">
      <c r="A56" s="82"/>
      <c r="B56" s="83"/>
      <c r="C56" s="117"/>
      <c r="D56" s="84"/>
      <c r="E56" s="85"/>
      <c r="G56" s="23"/>
    </row>
    <row r="57" spans="1:7">
      <c r="A57" s="82"/>
      <c r="B57" s="83"/>
      <c r="C57" s="117"/>
      <c r="D57" s="84"/>
      <c r="E57" s="85"/>
      <c r="G57" s="23"/>
    </row>
    <row r="58" spans="1:7">
      <c r="A58" s="82"/>
      <c r="B58" s="83"/>
      <c r="C58" s="117"/>
      <c r="D58" s="84"/>
      <c r="E58" s="85"/>
      <c r="G58" s="23"/>
    </row>
    <row r="59" spans="1:7">
      <c r="A59" s="82"/>
      <c r="B59" s="83"/>
      <c r="C59" s="117"/>
      <c r="D59" s="84"/>
      <c r="E59" s="85"/>
      <c r="G59" s="23"/>
    </row>
    <row r="60" spans="1:7">
      <c r="A60" s="82"/>
      <c r="B60" s="83"/>
      <c r="C60" s="117"/>
      <c r="D60" s="84"/>
      <c r="E60" s="85"/>
      <c r="G60" s="23"/>
    </row>
    <row r="61" spans="1:7">
      <c r="A61" s="82"/>
      <c r="B61" s="83"/>
      <c r="C61" s="117"/>
      <c r="D61" s="84"/>
      <c r="E61" s="85"/>
      <c r="G61" s="23"/>
    </row>
    <row r="62" spans="1:7">
      <c r="A62" s="82"/>
      <c r="B62" s="83"/>
      <c r="C62" s="117"/>
      <c r="D62" s="84"/>
      <c r="E62" s="85"/>
      <c r="G62" s="23"/>
    </row>
    <row r="63" spans="1:7">
      <c r="A63" s="82"/>
      <c r="B63" s="83"/>
      <c r="C63" s="117"/>
      <c r="D63" s="84"/>
      <c r="E63" s="85"/>
      <c r="G63" s="23"/>
    </row>
    <row r="64" spans="1:7">
      <c r="A64" s="82"/>
      <c r="B64" s="83"/>
      <c r="C64" s="117"/>
      <c r="D64" s="84"/>
      <c r="E64" s="85"/>
      <c r="G64" s="23"/>
    </row>
    <row r="65" spans="1:7">
      <c r="A65" s="130" t="s">
        <v>64</v>
      </c>
      <c r="B65" s="130"/>
      <c r="C65" s="130"/>
      <c r="D65" s="130"/>
      <c r="E65" s="130"/>
      <c r="G65" s="23"/>
    </row>
    <row r="66" spans="1:7">
      <c r="A66" s="130" t="s">
        <v>159</v>
      </c>
      <c r="B66" s="130"/>
      <c r="C66" s="130"/>
      <c r="D66" s="130"/>
      <c r="E66" s="130"/>
      <c r="G66" s="23"/>
    </row>
    <row r="67" spans="1:7">
      <c r="A67" s="130" t="s">
        <v>155</v>
      </c>
      <c r="B67" s="130"/>
      <c r="C67" s="130"/>
      <c r="D67" s="130"/>
      <c r="E67" s="130"/>
      <c r="G67" s="23"/>
    </row>
    <row r="68" spans="1:7">
      <c r="A68" s="78" t="s">
        <v>49</v>
      </c>
      <c r="B68" s="79"/>
      <c r="C68" s="80"/>
      <c r="D68" s="79"/>
      <c r="E68" s="80"/>
      <c r="G68" s="23"/>
    </row>
    <row r="69" spans="1:7">
      <c r="A69" s="81"/>
      <c r="B69" s="81"/>
      <c r="C69" s="37"/>
      <c r="E69" s="37"/>
      <c r="G69" s="23"/>
    </row>
    <row r="70" spans="1:7">
      <c r="A70" s="82"/>
      <c r="B70" s="83"/>
      <c r="C70" s="106" t="s">
        <v>151</v>
      </c>
      <c r="D70" s="106"/>
      <c r="E70" s="106" t="s">
        <v>151</v>
      </c>
      <c r="G70" s="23"/>
    </row>
    <row r="71" spans="1:7">
      <c r="A71" s="82"/>
      <c r="B71" s="83"/>
      <c r="C71" s="106" t="s">
        <v>139</v>
      </c>
      <c r="D71" s="107"/>
      <c r="E71" s="106" t="s">
        <v>139</v>
      </c>
      <c r="G71" s="23"/>
    </row>
    <row r="72" spans="1:7">
      <c r="A72" s="82"/>
      <c r="B72" s="83"/>
      <c r="C72" s="106" t="s">
        <v>145</v>
      </c>
      <c r="D72" s="106"/>
      <c r="E72" s="106" t="s">
        <v>145</v>
      </c>
      <c r="G72" s="23"/>
    </row>
    <row r="73" spans="1:7">
      <c r="A73" s="82"/>
      <c r="B73" s="83"/>
      <c r="C73" s="106" t="s">
        <v>133</v>
      </c>
      <c r="D73" s="106"/>
      <c r="E73" s="106" t="s">
        <v>124</v>
      </c>
      <c r="G73" s="23"/>
    </row>
    <row r="74" spans="1:7">
      <c r="G74" s="23"/>
    </row>
    <row r="75" spans="1:7" ht="15.75" thickBot="1">
      <c r="A75" s="90" t="s">
        <v>85</v>
      </c>
      <c r="B75" s="121"/>
      <c r="C75" s="120">
        <v>-24046</v>
      </c>
      <c r="D75" s="84"/>
      <c r="E75" s="120">
        <v>-2638</v>
      </c>
      <c r="G75" s="23"/>
    </row>
    <row r="76" spans="1:7" ht="27" thickBot="1">
      <c r="A76" s="98" t="s">
        <v>86</v>
      </c>
      <c r="B76" s="81"/>
      <c r="C76" s="96">
        <f>SUM(C43:C49,C72:C75)</f>
        <v>6497</v>
      </c>
      <c r="D76" s="95"/>
      <c r="E76" s="96">
        <f>SUM(E43:E48,E72:E75)</f>
        <v>-14444</v>
      </c>
      <c r="G76" s="23"/>
    </row>
    <row r="77" spans="1:7">
      <c r="A77" s="98"/>
      <c r="B77" s="81"/>
      <c r="C77" s="99"/>
      <c r="D77" s="84"/>
      <c r="E77" s="99"/>
      <c r="G77" s="23"/>
    </row>
    <row r="78" spans="1:7">
      <c r="A78" s="81"/>
      <c r="B78" s="81"/>
      <c r="C78" s="117"/>
      <c r="D78" s="84"/>
      <c r="E78" s="100"/>
      <c r="G78" s="23"/>
    </row>
    <row r="79" spans="1:7">
      <c r="A79" s="81"/>
      <c r="B79" s="81"/>
      <c r="C79" s="117"/>
      <c r="D79" s="84"/>
      <c r="E79" s="100"/>
      <c r="G79" s="23"/>
    </row>
    <row r="80" spans="1:7" ht="26.25">
      <c r="A80" s="101" t="s">
        <v>87</v>
      </c>
      <c r="B80" s="81"/>
      <c r="C80" s="117"/>
      <c r="D80" s="84"/>
      <c r="E80" s="100"/>
      <c r="G80" s="23"/>
    </row>
    <row r="81" spans="1:10" ht="26.25">
      <c r="A81" s="90" t="s">
        <v>88</v>
      </c>
      <c r="B81" s="81"/>
      <c r="C81" s="117"/>
      <c r="D81" s="84"/>
      <c r="E81" s="116">
        <v>-89</v>
      </c>
      <c r="G81" s="23"/>
    </row>
    <row r="82" spans="1:10">
      <c r="A82" s="90" t="s">
        <v>89</v>
      </c>
      <c r="B82" s="81"/>
      <c r="C82" s="117">
        <v>45</v>
      </c>
      <c r="D82" s="84"/>
      <c r="E82" s="116">
        <v>-62</v>
      </c>
      <c r="G82" s="23"/>
    </row>
    <row r="83" spans="1:10">
      <c r="A83" s="90" t="s">
        <v>132</v>
      </c>
      <c r="B83" s="81"/>
      <c r="C83" s="117"/>
      <c r="D83" s="84"/>
      <c r="G83" s="23"/>
    </row>
    <row r="84" spans="1:10">
      <c r="A84" s="90" t="s">
        <v>111</v>
      </c>
      <c r="B84" s="81"/>
      <c r="C84" s="117">
        <v>-1794</v>
      </c>
      <c r="D84" s="84"/>
      <c r="E84" s="117">
        <v>-4500</v>
      </c>
      <c r="G84" s="23"/>
    </row>
    <row r="85" spans="1:10">
      <c r="A85" s="90" t="s">
        <v>90</v>
      </c>
      <c r="B85" s="121"/>
      <c r="C85" s="117"/>
      <c r="D85" s="84"/>
      <c r="E85" s="116">
        <v>19719</v>
      </c>
      <c r="G85" s="23"/>
    </row>
    <row r="86" spans="1:10">
      <c r="A86" s="90" t="s">
        <v>127</v>
      </c>
      <c r="B86" s="81"/>
      <c r="C86" s="117">
        <v>-4000</v>
      </c>
      <c r="D86" s="84"/>
      <c r="E86" s="85">
        <v>-4000</v>
      </c>
      <c r="G86" s="23"/>
    </row>
    <row r="87" spans="1:10">
      <c r="A87" s="90" t="s">
        <v>97</v>
      </c>
      <c r="B87" s="109"/>
      <c r="C87" s="117"/>
      <c r="D87" s="84"/>
      <c r="E87" s="111"/>
      <c r="G87" s="23"/>
    </row>
    <row r="88" spans="1:10">
      <c r="A88" s="90" t="s">
        <v>85</v>
      </c>
      <c r="B88" s="114"/>
      <c r="C88" s="117"/>
      <c r="D88" s="84"/>
      <c r="E88" s="115"/>
      <c r="G88" s="23"/>
    </row>
    <row r="89" spans="1:10">
      <c r="A89" s="90" t="s">
        <v>126</v>
      </c>
      <c r="B89" s="81"/>
      <c r="C89" s="117"/>
      <c r="D89" s="84"/>
      <c r="E89" s="85"/>
      <c r="G89" s="23"/>
    </row>
    <row r="90" spans="1:10" ht="30.75" customHeight="1" thickBot="1">
      <c r="A90" s="98" t="s">
        <v>91</v>
      </c>
      <c r="B90" s="81"/>
      <c r="C90" s="96">
        <f>SUM(C81:C89)</f>
        <v>-5749</v>
      </c>
      <c r="D90" s="95"/>
      <c r="E90" s="96">
        <f>SUM(E81:E89)</f>
        <v>11068</v>
      </c>
      <c r="G90" s="23"/>
    </row>
    <row r="91" spans="1:10">
      <c r="A91" s="81"/>
      <c r="B91" s="81"/>
      <c r="C91" s="117"/>
      <c r="D91" s="84"/>
      <c r="E91" s="100"/>
      <c r="G91" s="23"/>
      <c r="J91" s="23"/>
    </row>
    <row r="92" spans="1:10" ht="26.25">
      <c r="A92" s="102" t="s">
        <v>92</v>
      </c>
      <c r="B92" s="81"/>
      <c r="C92" s="117">
        <v>-1232</v>
      </c>
      <c r="D92" s="84"/>
      <c r="E92" s="85">
        <v>49362</v>
      </c>
      <c r="G92" s="23"/>
    </row>
    <row r="93" spans="1:10">
      <c r="A93" s="81"/>
      <c r="B93" s="81"/>
      <c r="C93" s="117"/>
      <c r="D93" s="84"/>
      <c r="E93" s="100"/>
      <c r="G93" s="23"/>
    </row>
    <row r="94" spans="1:10" ht="27" thickBot="1">
      <c r="A94" s="90" t="s">
        <v>102</v>
      </c>
      <c r="B94" s="81"/>
      <c r="C94" s="118">
        <f>C40+C76+C90+C92</f>
        <v>-43333</v>
      </c>
      <c r="D94" s="119"/>
      <c r="E94" s="119">
        <f t="shared" ref="E94" si="0">E40+E76+E90+E92</f>
        <v>90059</v>
      </c>
      <c r="G94" s="23"/>
    </row>
    <row r="95" spans="1:10">
      <c r="A95" s="81"/>
      <c r="B95" s="81"/>
      <c r="C95" s="117"/>
      <c r="D95" s="84"/>
      <c r="E95" s="100"/>
      <c r="G95" s="23"/>
    </row>
    <row r="96" spans="1:10" ht="26.25">
      <c r="A96" s="90" t="s">
        <v>93</v>
      </c>
      <c r="B96" s="83"/>
      <c r="C96" s="117">
        <v>242123</v>
      </c>
      <c r="D96" s="84"/>
      <c r="E96" s="85">
        <v>112628</v>
      </c>
      <c r="G96" s="23"/>
    </row>
    <row r="97" spans="1:7" ht="15.75" thickBot="1">
      <c r="A97" s="81"/>
      <c r="B97" s="81"/>
      <c r="C97" s="118"/>
      <c r="D97" s="84"/>
      <c r="E97" s="103"/>
      <c r="G97" s="23"/>
    </row>
    <row r="98" spans="1:7" ht="27" thickBot="1">
      <c r="A98" s="90" t="s">
        <v>94</v>
      </c>
      <c r="B98" s="83"/>
      <c r="C98" s="118">
        <v>198790</v>
      </c>
      <c r="D98" s="84"/>
      <c r="E98" s="110">
        <v>202687</v>
      </c>
      <c r="G98" s="23"/>
    </row>
    <row r="99" spans="1:7">
      <c r="C99" s="124"/>
      <c r="D99" s="124"/>
      <c r="E99" s="124"/>
    </row>
    <row r="100" spans="1:7">
      <c r="C100" s="124"/>
      <c r="D100" s="124"/>
      <c r="E100" s="124"/>
    </row>
    <row r="101" spans="1:7">
      <c r="A101" s="53" t="s">
        <v>50</v>
      </c>
      <c r="B101" s="104"/>
      <c r="C101" s="125"/>
      <c r="D101" s="105"/>
      <c r="E101" s="105"/>
    </row>
    <row r="102" spans="1:7">
      <c r="A102" s="64"/>
      <c r="B102" s="104"/>
      <c r="C102" s="70"/>
      <c r="D102" s="64"/>
    </row>
    <row r="103" spans="1:7">
      <c r="A103" s="64"/>
      <c r="B103" s="104"/>
      <c r="C103" s="70"/>
      <c r="D103" s="64"/>
    </row>
    <row r="104" spans="1:7">
      <c r="A104" s="36" t="s">
        <v>51</v>
      </c>
      <c r="B104" s="123" t="s">
        <v>136</v>
      </c>
      <c r="E104" s="69" t="s">
        <v>52</v>
      </c>
    </row>
    <row r="105" spans="1:7">
      <c r="A105" s="53" t="s">
        <v>160</v>
      </c>
      <c r="B105" s="30" t="s">
        <v>137</v>
      </c>
      <c r="C105" s="38"/>
      <c r="E105" s="30" t="s">
        <v>147</v>
      </c>
    </row>
    <row r="106" spans="1:7">
      <c r="A106" s="53" t="s">
        <v>161</v>
      </c>
      <c r="B106" s="30" t="s">
        <v>138</v>
      </c>
      <c r="C106" s="38"/>
      <c r="E106" s="30" t="s">
        <v>148</v>
      </c>
    </row>
    <row r="107" spans="1:7">
      <c r="A107" s="36"/>
      <c r="B107" s="36"/>
      <c r="C107" s="38"/>
      <c r="D107" s="30"/>
      <c r="E107" s="30"/>
    </row>
  </sheetData>
  <mergeCells count="7">
    <mergeCell ref="A66:E66"/>
    <mergeCell ref="A67:E67"/>
    <mergeCell ref="B41:B42"/>
    <mergeCell ref="A4:E4"/>
    <mergeCell ref="A5:E5"/>
    <mergeCell ref="A6:E6"/>
    <mergeCell ref="A65:E65"/>
  </mergeCells>
  <phoneticPr fontId="35" type="noConversion"/>
  <pageMargins left="0.7" right="0.7" top="0.75" bottom="0.75" header="0.3" footer="0.3"/>
  <pageSetup paperSize="9" scale="83" orientation="portrait" r:id="rId1"/>
  <rowBreaks count="1" manualBreakCount="1">
    <brk id="6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f1</vt:lpstr>
      <vt:lpstr>f2</vt:lpstr>
      <vt:lpstr>Движение капитала</vt:lpstr>
      <vt:lpstr>Движен денеж сред</vt:lpstr>
      <vt:lpstr>'Движен денеж сред'!Область_печати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2016-11-16T09:25:10Z</dcterms:modified>
</cp:coreProperties>
</file>