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KASE\2018\2 кв 2018\"/>
    </mc:Choice>
  </mc:AlternateContent>
  <bookViews>
    <workbookView xWindow="0" yWindow="0" windowWidth="28800" windowHeight="11835" activeTab="3"/>
  </bookViews>
  <sheets>
    <sheet name="ф. 1 конс" sheetId="2" r:id="rId1"/>
    <sheet name="ф. 2 конс" sheetId="1" r:id="rId2"/>
    <sheet name="Ф 3 конс" sheetId="3" r:id="rId3"/>
    <sheet name="СК конс" sheetId="6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terDatabaseActual" hidden="1">'[1]Gen Data'!$A$1:$B$309</definedName>
    <definedName name="_Hlk223318201" localSheetId="1">'ф. 2 конс'!$A$8</definedName>
    <definedName name="AccessDatabase">"C:\Мои документы\Базовая сводная обязательств1.mdb"</definedName>
    <definedName name="AS2DocOpenMode">"AS2DocumentEdit"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EV__EVCOM_OPTIONS__">10</definedName>
    <definedName name="FCode" hidden="1">#REF!</definedName>
    <definedName name="HiddenRows" hidden="1">#REF!</definedName>
    <definedName name="OrderTable" hidden="1">#REF!</definedName>
    <definedName name="ProdForm" hidden="1">#REF!</definedName>
    <definedName name="Product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hidden="1">#REF!</definedName>
    <definedName name="Taxes" hidden="1">[2]!Header1-1 &amp; "." &amp; MAX(1,COUNTA(INDEX(#REF!,MATCH([2]!Header1-1,#REF!,FALSE)):#REF!))</definedName>
    <definedName name="tbl_ProdInfo" hidden="1">#REF!</definedName>
    <definedName name="TextRefCopyRangeCount">3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'СК конс'!$5:$7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ф77">#REF!</definedName>
    <definedName name="Финансовая_поддержка__инфраструктурных_проектов">'[5]2.4 ЦСП_ГЧП'!#REF!</definedName>
    <definedName name="фывфыв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6" l="1"/>
  <c r="B35" i="6"/>
  <c r="C35" i="6"/>
  <c r="D35" i="6"/>
  <c r="G35" i="6"/>
  <c r="C34" i="6"/>
  <c r="D34" i="6"/>
  <c r="G34" i="6"/>
  <c r="H34" i="6"/>
  <c r="B34" i="6"/>
  <c r="G18" i="6"/>
  <c r="H18" i="6"/>
  <c r="C17" i="6"/>
  <c r="D17" i="6"/>
  <c r="E17" i="6"/>
  <c r="F17" i="6"/>
  <c r="G17" i="6"/>
  <c r="H17" i="6"/>
  <c r="B17" i="6"/>
  <c r="I17" i="6" l="1"/>
  <c r="H27" i="6"/>
  <c r="C27" i="6"/>
  <c r="D27" i="6"/>
  <c r="E27" i="6"/>
  <c r="F27" i="6"/>
  <c r="G27" i="6"/>
  <c r="B27" i="6"/>
  <c r="F32" i="6"/>
  <c r="B47" i="3"/>
  <c r="D47" i="3"/>
  <c r="E35" i="1"/>
  <c r="C35" i="1"/>
  <c r="I21" i="6" l="1"/>
  <c r="I26" i="6" l="1"/>
  <c r="I25" i="6" l="1"/>
  <c r="I27" i="6" s="1"/>
  <c r="E33" i="6" l="1"/>
  <c r="F31" i="6"/>
  <c r="I9" i="6"/>
  <c r="H38" i="6"/>
  <c r="G38" i="6"/>
  <c r="F38" i="6"/>
  <c r="E38" i="6"/>
  <c r="D38" i="6"/>
  <c r="C38" i="6"/>
  <c r="B38" i="6"/>
  <c r="I37" i="6"/>
  <c r="H22" i="6"/>
  <c r="G22" i="6"/>
  <c r="F22" i="6"/>
  <c r="E22" i="6"/>
  <c r="D22" i="6"/>
  <c r="C22" i="6"/>
  <c r="B22" i="6"/>
  <c r="F18" i="6"/>
  <c r="E18" i="6"/>
  <c r="D18" i="6"/>
  <c r="C18" i="6"/>
  <c r="B18" i="6"/>
  <c r="I16" i="6"/>
  <c r="I15" i="6"/>
  <c r="I14" i="6"/>
  <c r="I13" i="6"/>
  <c r="I10" i="6"/>
  <c r="F35" i="6" l="1"/>
  <c r="F39" i="6" s="1"/>
  <c r="F34" i="6"/>
  <c r="E34" i="6"/>
  <c r="E35" i="6"/>
  <c r="I18" i="6"/>
  <c r="B23" i="6"/>
  <c r="F23" i="6"/>
  <c r="I38" i="6"/>
  <c r="B39" i="6"/>
  <c r="G39" i="6"/>
  <c r="I31" i="6"/>
  <c r="I33" i="6"/>
  <c r="C23" i="6"/>
  <c r="G23" i="6"/>
  <c r="D39" i="6"/>
  <c r="C39" i="6"/>
  <c r="E23" i="6"/>
  <c r="I22" i="6"/>
  <c r="D23" i="6"/>
  <c r="E39" i="6"/>
  <c r="H23" i="6"/>
  <c r="I32" i="6"/>
  <c r="I34" i="6" l="1"/>
  <c r="I23" i="6"/>
  <c r="E15" i="1"/>
  <c r="E11" i="1"/>
  <c r="E21" i="1" l="1"/>
  <c r="E24" i="1" s="1"/>
  <c r="E26" i="1" s="1"/>
  <c r="E36" i="1" s="1"/>
  <c r="D41" i="3"/>
  <c r="B41" i="3"/>
  <c r="B17" i="3" l="1"/>
  <c r="B32" i="3" s="1"/>
  <c r="B34" i="3" s="1"/>
  <c r="B49" i="3" l="1"/>
  <c r="B53" i="3" s="1"/>
  <c r="D17" i="3" l="1"/>
  <c r="D32" i="3" s="1"/>
  <c r="D34" i="3" s="1"/>
  <c r="D49" i="3" l="1"/>
  <c r="D53" i="3" s="1"/>
  <c r="C15" i="1"/>
  <c r="C36" i="2"/>
  <c r="E36" i="2"/>
  <c r="E22" i="2"/>
  <c r="C22" i="2"/>
  <c r="C44" i="2" l="1"/>
  <c r="C45" i="2" s="1"/>
  <c r="E44" i="2"/>
  <c r="E45" i="2" s="1"/>
  <c r="C11" i="1"/>
  <c r="C21" i="1"/>
  <c r="C24" i="1" s="1"/>
  <c r="C26" i="1" s="1"/>
  <c r="C36" i="1" l="1"/>
  <c r="H28" i="6"/>
  <c r="H35" i="6" s="1"/>
  <c r="I28" i="6" l="1"/>
  <c r="I35" i="6" s="1"/>
  <c r="H39" i="6"/>
  <c r="I39" i="6" l="1"/>
</calcChain>
</file>

<file path=xl/sharedStrings.xml><?xml version="1.0" encoding="utf-8"?>
<sst xmlns="http://schemas.openxmlformats.org/spreadsheetml/2006/main" count="197" uniqueCount="145">
  <si>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</si>
  <si>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</si>
  <si>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</si>
  <si>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</si>
  <si>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 xml:space="preserve">Комиссионные расходы </t>
  </si>
  <si>
    <t>Операционная прибыль</t>
  </si>
  <si>
    <t xml:space="preserve">Общие административные расходы </t>
  </si>
  <si>
    <t>Прибыль до налогообложения</t>
  </si>
  <si>
    <t>Статьи, которые реклассифицированы или могут быть впоследствии реклассифицированы в состав прибыли или убытка:</t>
  </si>
  <si>
    <t>АКТИВЫ</t>
  </si>
  <si>
    <t xml:space="preserve">Денежные средства и их эквиваленты </t>
  </si>
  <si>
    <t xml:space="preserve">            </t>
  </si>
  <si>
    <t>Счета и вклады в банках и других финансовых институтах</t>
  </si>
  <si>
    <t>Займы, выданные банкам</t>
  </si>
  <si>
    <t xml:space="preserve">Займы, выданные клиентам </t>
  </si>
  <si>
    <t>Основные средства и нематериальные активы</t>
  </si>
  <si>
    <t>Прочие активы</t>
  </si>
  <si>
    <t>Текущий налоговый актив</t>
  </si>
  <si>
    <t xml:space="preserve">Производные финансовые инструменты </t>
  </si>
  <si>
    <t>Итого активов</t>
  </si>
  <si>
    <t>ОБЯЗАТЕЛЬСТВА</t>
  </si>
  <si>
    <t>Займы от Материнской компании</t>
  </si>
  <si>
    <t xml:space="preserve">Займы и средства от банков и прочих финансовых институтов </t>
  </si>
  <si>
    <t>Государственные субсидии</t>
  </si>
  <si>
    <t>Субординированный долг</t>
  </si>
  <si>
    <t>Прочие обязательства</t>
  </si>
  <si>
    <t>Отложенные налоговые обязательства</t>
  </si>
  <si>
    <t>Итого обязательств</t>
  </si>
  <si>
    <t>Акционерный капитал</t>
  </si>
  <si>
    <t>Резервный капитал</t>
  </si>
  <si>
    <t>Резерв хеджирования</t>
  </si>
  <si>
    <t xml:space="preserve">Дополнительный оплаченный капитал </t>
  </si>
  <si>
    <t>Накопленные убытки</t>
  </si>
  <si>
    <t>ДВИЖЕНИЕ ДЕНЕЖНЫХ СРЕДСТВ ОТ ОПЕРАЦИОННОЙ ДЕЯТЕЛЬНОСТИ</t>
  </si>
  <si>
    <t>Вознаграждение полученное</t>
  </si>
  <si>
    <t>Вознаграждение выплаченное</t>
  </si>
  <si>
    <t>Комиссионное вознаграждение полученное</t>
  </si>
  <si>
    <t>Комиссионное вознаграждение выплаченное</t>
  </si>
  <si>
    <t>Общие административные платежи</t>
  </si>
  <si>
    <t>(Увеличение)/уменьшение операционных активов</t>
  </si>
  <si>
    <t xml:space="preserve">Прочие активы </t>
  </si>
  <si>
    <t>Увеличение/(уменьшение) операционных обязательств</t>
  </si>
  <si>
    <t>Текущие счета и вклады клиентов</t>
  </si>
  <si>
    <t xml:space="preserve">Подоходный налог уплаченный </t>
  </si>
  <si>
    <t xml:space="preserve">ДВИЖЕНИЕ ДЕНЕЖНЫХ СРЕДСТВ ОТ ИНВЕСТИЦИОННОЙ ДЕЯТЕЛЬНОСТИ </t>
  </si>
  <si>
    <t>ДВИЖЕНИЕ ДЕНЕЖНЫХ СРЕДСТВ ОТ ФИНАНСОВОЙ ДЕЯТЕЛЬНОСТИ</t>
  </si>
  <si>
    <t>Погашение/выкуп выпущенных долговых ценных бумаг</t>
  </si>
  <si>
    <t xml:space="preserve">Влияние изменений валютных курсов на денежные средства и их эквиваленты </t>
  </si>
  <si>
    <t>Дополнитель-ный оплаченный капитал</t>
  </si>
  <si>
    <t>Неаудировано</t>
  </si>
  <si>
    <t>Денежные средства и их эквиваленты на конец периода</t>
  </si>
  <si>
    <t>Денежные средства и их эквиваленты на начало периода</t>
  </si>
  <si>
    <t>Долговые ценные бумаги</t>
  </si>
  <si>
    <t>Прибыль за период (неаудировано)</t>
  </si>
  <si>
    <t xml:space="preserve">Чистое уменьшение денежных средств и их эквивалентов </t>
  </si>
  <si>
    <t>Неаудированный консолидированный отчет о финансовом положении</t>
  </si>
  <si>
    <t>Неаудированный консолидированный отчет о прибыли или убытке и прочем совокупном доходе</t>
  </si>
  <si>
    <t xml:space="preserve">Неаудированный консолидированный отчет о движении денежных средств  </t>
  </si>
  <si>
    <t>Неаудированный консолидированный отчет об изменениях в капитале</t>
  </si>
  <si>
    <t>Дебиторская задолженность по договорам финансовой аренды</t>
  </si>
  <si>
    <t>Активы, подлежащие передаче по договорам финансовой аренды</t>
  </si>
  <si>
    <t>Долговые ценные бумаги выпущенные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</si>
  <si>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</si>
  <si>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</si>
  <si>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</si>
  <si>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 xml:space="preserve">Текущие счета и депозиты клиентов </t>
  </si>
  <si>
    <t>Чистый комиссионный расход</t>
  </si>
  <si>
    <t>Прочий совокупный доход/(убыток)</t>
  </si>
  <si>
    <t xml:space="preserve">Продажа основных средств и нематериальных активов </t>
  </si>
  <si>
    <t>Прочий совокупный (расход)/доход за период</t>
  </si>
  <si>
    <t>Чистые поступления по операциям с иностранной валютой</t>
  </si>
  <si>
    <t>Чистые поступления/(выплаты) от операций с производными финансовыми инструментами</t>
  </si>
  <si>
    <t>Остаток на 01 января 2017 г.</t>
  </si>
  <si>
    <t>(Использование)/поступление денежных средств от инвестиционной деятельности</t>
  </si>
  <si>
    <t>31 декабря 2017 г.</t>
  </si>
  <si>
    <t>Приме-</t>
  </si>
  <si>
    <t>чание</t>
  </si>
  <si>
    <t>Председатель Правления</t>
  </si>
  <si>
    <t>Жамишев Б.Б.</t>
  </si>
  <si>
    <t xml:space="preserve"> АО "Банк Развития Казахстана"  по состоянию на 30 июня 2018 года</t>
  </si>
  <si>
    <t>30 июня 2018 г.</t>
  </si>
  <si>
    <t>Инвестиционное имущество</t>
  </si>
  <si>
    <t xml:space="preserve"> АО "Банк Развития Казахстана" за шесть месяцев, закончившихся 30 июня 2018 года </t>
  </si>
  <si>
    <t>За шесть месяца, закончившихся
30 июня 2018 г.</t>
  </si>
  <si>
    <t>За шесть месяца, закончившихся
30 июня 2017 г.</t>
  </si>
  <si>
    <t>Чистая реализованная прибыль от операций с долговыми ценными бумагами, оцениваемыми по справедливой стоимости через прочий совокупный доход</t>
  </si>
  <si>
    <t>Резерв изменений справедливой стоимости (долговые инструменты):</t>
  </si>
  <si>
    <t>Чистая нереализованная прибыль от операций с инструментами хеджирования, за вычетом налога</t>
  </si>
  <si>
    <t>-    Чистое изменение справедливой стоимости</t>
  </si>
  <si>
    <t>-    Нетто-величина, перенесенная в состав прибыли или убытка</t>
  </si>
  <si>
    <t>Прочие процентные доходы</t>
  </si>
  <si>
    <t xml:space="preserve">АО "Банк Развития Казахстана" за шесть месяцев, закончившихся 30 июня 2018 года </t>
  </si>
  <si>
    <t>Производные финансовые инструменты</t>
  </si>
  <si>
    <t>Приобретение основных средств и нематериальных активов, инвестиционного имущества и прочих внеоборотных активов</t>
  </si>
  <si>
    <t>Дивиденды выплаченные</t>
  </si>
  <si>
    <t>Поступление от выпуска долговых ценных бумаг</t>
  </si>
  <si>
    <t xml:space="preserve"> АО "Банк Развития Казахстана" за шесть месяцев, закончившихся 30 июня 2018 года</t>
  </si>
  <si>
    <t>Дивиденды объявленные (неаудировано)</t>
  </si>
  <si>
    <t>Остаток на 30 июня 2018 г. (неаудировано)</t>
  </si>
  <si>
    <t>Остаток на 30 июня 2017 г. (неаудировано)</t>
  </si>
  <si>
    <t>Процентные доходы, рассчитанные с использованием метода эффективной процентной ставки</t>
  </si>
  <si>
    <t xml:space="preserve">Убытки от обесценения  </t>
  </si>
  <si>
    <t xml:space="preserve">(Расход)/экономия по подоходному налогу </t>
  </si>
  <si>
    <t xml:space="preserve">(Использование)/поступление денежных средств в операционной деятельности </t>
  </si>
  <si>
    <t>Поступление/(использование) денежных средств от финансовой деятельности</t>
  </si>
  <si>
    <t>Влияние изменений резерва под обесценение на денежные средства и их эквиваленты</t>
  </si>
  <si>
    <t>Итого совокупного (расхода)/дохода за период</t>
  </si>
  <si>
    <t>Займы от Правительства Республики Казахстан и АО «ФНБ «Самрук-Казына»</t>
  </si>
  <si>
    <t>Чистый убыток от операций с финансовыми инструментами, оцениваемыми по справедливой стоимости через прибыль или убыток</t>
  </si>
  <si>
    <t>Резерв изменений справедливой стоимости ценных бумаг</t>
  </si>
  <si>
    <t>Авансы по договорам финансовой аренды</t>
  </si>
  <si>
    <t>Резервы по условным обязательствам</t>
  </si>
  <si>
    <t>Обязательства по текущему подоходному налогу</t>
  </si>
  <si>
    <t>Резерв по переоценке финансовых активов, реклассифицированных из категории «оцениваемые по справедливой стоимости через прочий совокупный доход» в категорию «займы, выданные клиентам, оцениваемые по амортизированной стоимости»</t>
  </si>
  <si>
    <t xml:space="preserve">Чистый доход от операций с иностранной валютой  </t>
  </si>
  <si>
    <t xml:space="preserve">Прочие доходы, нетто </t>
  </si>
  <si>
    <t>(Убыток)/прибыль за период</t>
  </si>
  <si>
    <t>Амортизация резерва по переоценке финансовых активов, реклассифицированных из категории «долговые ценные бумаги, оцениваемые по справедливой стоимости через прочий совокупный доход» в категорию «займы, выданные клиентам, оцениваемые по амортизированной стоимости»</t>
  </si>
  <si>
    <t>Базовый и разводненный (убыток)/прибыль на обыкновенную акцию (в тенге)</t>
  </si>
  <si>
    <t>Прочие поступления, нетто</t>
  </si>
  <si>
    <t>Чистое (использование)/поступление денежных средств от операционной деятельности до уплаты подоходного налога</t>
  </si>
  <si>
    <t>Приобретение долговых ценных бумаг</t>
  </si>
  <si>
    <t>Выбытие и погашение долговых ценных бумаг</t>
  </si>
  <si>
    <t>Резерв по переоценке финансовых активов, реклассифицированных из категории «долговые ценные бумаги, оцениваемые по справедливой стоимости через прочий совокупный доход» в категорию «займы, выданные клиентам, оцениваемые по амортизированной стоимости»</t>
  </si>
  <si>
    <t>Всего собственного капитала</t>
  </si>
  <si>
    <t>Прочий совокупный доход</t>
  </si>
  <si>
    <t>Чистое изменение справедливой стоимости финансовых активов (неаудировано)</t>
  </si>
  <si>
    <t>Нетто-величина, перенесенная в состав прибыли или убытка (неаудировано)</t>
  </si>
  <si>
    <t>Амортизация резерва по переоценке финансовых активов, реклассифицированных из категории «долговые ценные бумаги, оцениваемые по справедливой стоимости через прочий совокупный доход» в категорию «займы, выданные клиентам, оцениваемые по амортизированной стоимости» в качестве отдельной статьи в составе собственного капитала (неаудировано)</t>
  </si>
  <si>
    <t>Чистый нереализованный доход от операций с инструментами хеджирования, за вычетом налога в сумме 20,672 тысячи тенге (неаудировано)</t>
  </si>
  <si>
    <t>Всего прочего совокупного дохода (неаудировано)</t>
  </si>
  <si>
    <t>Дополнительный оплаченный капитал по кредитам от Материнской компании, за вычетом налогов в размере 1,421,754 тысяч тенге</t>
  </si>
  <si>
    <t>Остаток на 31 декабря 2017 года</t>
  </si>
  <si>
    <t>Эффект от перехода на МСФО (IFRS) 9 по состоянию на 
1 января 2018 года (см. Примечание 5) (неаудировано)</t>
  </si>
  <si>
    <t>Пересчитанный остаток по состоянию на 1 января 2018 года</t>
  </si>
  <si>
    <t xml:space="preserve">Чистое изменение справедливой стоимости (неаудировано) </t>
  </si>
  <si>
    <t xml:space="preserve">Нетто-величина, перенесенная в состав прибыли или убытка (неаудировано) </t>
  </si>
  <si>
    <t xml:space="preserve">Всего прочего совокупного убытка (неаудировано) </t>
  </si>
  <si>
    <t>Операции с собственниками, отраженные непосредственно в составе собственного капитала</t>
  </si>
  <si>
    <t>Всего операций с собственниками, отраженные в составе собственного капитала (неаудировано)</t>
  </si>
  <si>
    <t>Всего совокупного дохода за период (неаудировано)</t>
  </si>
  <si>
    <t xml:space="preserve">Всего совокупного убытка за период (неаудировано) </t>
  </si>
  <si>
    <t xml:space="preserve">Убыток за период (неаудировано) </t>
  </si>
  <si>
    <t>Дюсупова Г.В.</t>
  </si>
  <si>
    <t>Зам. главного бухгалтера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</si>
</sst>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* #,##0_);* \(#,##0\);&quot;-&quot;??_);@"/>
    <numFmt numFmtId="165" formatCode="_-* #,##0\ _₽_-;\-* #,##0\ _₽_-;_-* &quot;-&quot;??\ _₽_-;_-@_-"/>
    <numFmt numFmtId="166" formatCode="#,##0_ ;\-#,##0\ "/>
  </numFmts>
  <fonts count="2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164" fontId="19" fillId="0" borderId="0" applyFill="0" applyBorder="0" applyProtection="0"/>
  </cellStyleXfs>
  <cellXfs count="165">
    <xf numFmtId="0" fontId="0" fillId="0" borderId="0" xfId="0"/>
    <xf numFmtId="0" fontId="1" fillId="0" borderId="0" xfId="0" applyFont="1"/>
    <xf numFmtId="0" fontId="3" fillId="0" borderId="0" xfId="1" applyFont="1" applyAlignment="1"/>
    <xf numFmtId="0" fontId="1" fillId="0" borderId="0" xfId="1" applyFont="1" applyFill="1" applyAlignment="1">
      <alignment horizontal="right"/>
    </xf>
    <xf numFmtId="3" fontId="1" fillId="0" borderId="0" xfId="1" applyNumberFormat="1" applyFont="1" applyAlignment="1"/>
    <xf numFmtId="0" fontId="3" fillId="0" borderId="0" xfId="3" applyFont="1" applyFill="1"/>
    <xf numFmtId="0" fontId="3" fillId="0" borderId="0" xfId="3" applyFont="1" applyFill="1" applyAlignment="1">
      <alignment horizontal="right"/>
    </xf>
    <xf numFmtId="0" fontId="1" fillId="0" borderId="0" xfId="4" applyFont="1" applyFill="1" applyAlignment="1">
      <alignment horizontal="right"/>
    </xf>
    <xf numFmtId="0" fontId="6" fillId="0" borderId="0" xfId="3" applyFont="1" applyFill="1"/>
    <xf numFmtId="0" fontId="3" fillId="0" borderId="0" xfId="3" applyFont="1" applyFill="1" applyAlignment="1">
      <alignment wrapText="1"/>
    </xf>
    <xf numFmtId="164" fontId="8" fillId="0" borderId="2" xfId="5" applyNumberFormat="1" applyFont="1" applyFill="1" applyBorder="1" applyAlignment="1" applyProtection="1">
      <alignment horizontal="right"/>
    </xf>
    <xf numFmtId="37" fontId="3" fillId="0" borderId="0" xfId="3" applyNumberFormat="1" applyFont="1" applyFill="1" applyAlignment="1" applyProtection="1">
      <alignment horizontal="right"/>
    </xf>
    <xf numFmtId="3" fontId="3" fillId="0" borderId="0" xfId="5" applyNumberFormat="1" applyFont="1" applyFill="1" applyAlignment="1">
      <alignment horizontal="right"/>
    </xf>
    <xf numFmtId="164" fontId="9" fillId="0" borderId="0" xfId="5" applyNumberFormat="1" applyFont="1" applyFill="1" applyBorder="1" applyAlignment="1" applyProtection="1">
      <alignment horizontal="right"/>
    </xf>
    <xf numFmtId="0" fontId="1" fillId="0" borderId="0" xfId="3" applyFont="1" applyFill="1" applyAlignment="1">
      <alignment wrapText="1"/>
    </xf>
    <xf numFmtId="164" fontId="8" fillId="0" borderId="3" xfId="5" applyNumberFormat="1" applyFont="1" applyFill="1" applyBorder="1" applyAlignment="1" applyProtection="1">
      <alignment horizontal="right"/>
    </xf>
    <xf numFmtId="164" fontId="8" fillId="0" borderId="0" xfId="5" applyNumberFormat="1" applyFont="1" applyFill="1" applyBorder="1" applyAlignment="1" applyProtection="1">
      <alignment horizontal="right"/>
    </xf>
    <xf numFmtId="37" fontId="1" fillId="0" borderId="0" xfId="3" applyNumberFormat="1" applyFont="1" applyFill="1" applyBorder="1" applyAlignment="1" applyProtection="1">
      <alignment horizontal="right"/>
    </xf>
    <xf numFmtId="3" fontId="1" fillId="0" borderId="3" xfId="5" applyNumberFormat="1" applyFont="1" applyFill="1" applyBorder="1" applyAlignment="1" applyProtection="1">
      <alignment horizontal="right" wrapText="1"/>
    </xf>
    <xf numFmtId="3" fontId="1" fillId="0" borderId="4" xfId="5" applyNumberFormat="1" applyFont="1" applyFill="1" applyBorder="1" applyAlignment="1" applyProtection="1">
      <alignment horizontal="right" wrapText="1"/>
    </xf>
    <xf numFmtId="164" fontId="8" fillId="0" borderId="4" xfId="5" applyNumberFormat="1" applyFont="1" applyFill="1" applyBorder="1" applyAlignment="1" applyProtection="1">
      <alignment horizontal="right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165" fontId="11" fillId="0" borderId="0" xfId="2" applyNumberFormat="1" applyFont="1" applyAlignment="1">
      <alignment horizontal="right" vertical="center" wrapText="1"/>
    </xf>
    <xf numFmtId="165" fontId="10" fillId="0" borderId="0" xfId="2" applyNumberFormat="1" applyFont="1" applyAlignment="1">
      <alignment horizontal="right" vertical="center" wrapText="1"/>
    </xf>
    <xf numFmtId="165" fontId="10" fillId="0" borderId="0" xfId="2" applyNumberFormat="1" applyFont="1" applyBorder="1" applyAlignment="1">
      <alignment horizontal="right" vertical="center" wrapText="1"/>
    </xf>
    <xf numFmtId="165" fontId="10" fillId="0" borderId="1" xfId="2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3" fontId="11" fillId="0" borderId="0" xfId="0" applyNumberFormat="1" applyFont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3" fontId="10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165" fontId="11" fillId="0" borderId="0" xfId="2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/>
    </xf>
    <xf numFmtId="0" fontId="4" fillId="0" borderId="0" xfId="0" applyFont="1" applyBorder="1" applyAlignment="1"/>
    <xf numFmtId="0" fontId="10" fillId="0" borderId="2" xfId="0" applyFont="1" applyBorder="1" applyAlignment="1">
      <alignment horizontal="center" vertical="center" wrapText="1"/>
    </xf>
    <xf numFmtId="165" fontId="11" fillId="0" borderId="3" xfId="2" applyNumberFormat="1" applyFont="1" applyBorder="1" applyAlignment="1">
      <alignment horizontal="right" vertical="center" wrapText="1"/>
    </xf>
    <xf numFmtId="165" fontId="10" fillId="0" borderId="3" xfId="2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3" fontId="10" fillId="0" borderId="3" xfId="0" applyNumberFormat="1" applyFont="1" applyBorder="1" applyAlignment="1">
      <alignment vertical="center" wrapText="1"/>
    </xf>
    <xf numFmtId="164" fontId="9" fillId="0" borderId="2" xfId="5" applyNumberFormat="1" applyFont="1" applyFill="1" applyBorder="1" applyAlignment="1" applyProtection="1">
      <alignment horizontal="right"/>
    </xf>
    <xf numFmtId="3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/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5" fontId="10" fillId="0" borderId="0" xfId="2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4" fontId="12" fillId="0" borderId="0" xfId="0" applyNumberFormat="1" applyFont="1"/>
    <xf numFmtId="3" fontId="11" fillId="0" borderId="0" xfId="5" applyNumberFormat="1" applyFont="1" applyFill="1" applyAlignment="1">
      <alignment horizontal="right"/>
    </xf>
    <xf numFmtId="164" fontId="11" fillId="0" borderId="0" xfId="5" applyNumberFormat="1" applyFont="1" applyFill="1" applyBorder="1" applyAlignment="1" applyProtection="1">
      <alignment horizontal="right"/>
    </xf>
    <xf numFmtId="164" fontId="10" fillId="0" borderId="3" xfId="5" applyNumberFormat="1" applyFont="1" applyFill="1" applyBorder="1" applyAlignment="1" applyProtection="1">
      <alignment horizontal="right"/>
    </xf>
    <xf numFmtId="164" fontId="10" fillId="0" borderId="0" xfId="5" applyNumberFormat="1" applyFont="1" applyFill="1" applyBorder="1" applyAlignment="1" applyProtection="1">
      <alignment horizontal="right"/>
    </xf>
    <xf numFmtId="164" fontId="6" fillId="0" borderId="0" xfId="3" applyNumberFormat="1" applyFont="1" applyFill="1"/>
    <xf numFmtId="0" fontId="11" fillId="0" borderId="0" xfId="0" applyFont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3" fontId="1" fillId="0" borderId="5" xfId="5" applyNumberFormat="1" applyFont="1" applyFill="1" applyBorder="1" applyAlignment="1" applyProtection="1">
      <alignment horizontal="right" wrapText="1"/>
    </xf>
    <xf numFmtId="164" fontId="8" fillId="0" borderId="5" xfId="5" applyNumberFormat="1" applyFont="1" applyFill="1" applyBorder="1" applyAlignment="1" applyProtection="1">
      <alignment horizontal="right"/>
    </xf>
    <xf numFmtId="164" fontId="3" fillId="0" borderId="0" xfId="3" applyNumberFormat="1" applyFont="1" applyFill="1" applyAlignment="1">
      <alignment horizontal="right"/>
    </xf>
    <xf numFmtId="0" fontId="14" fillId="0" borderId="0" xfId="1" applyFont="1" applyFill="1"/>
    <xf numFmtId="0" fontId="16" fillId="0" borderId="0" xfId="3" applyFont="1" applyFill="1" applyAlignment="1">
      <alignment horizontal="right"/>
    </xf>
    <xf numFmtId="3" fontId="14" fillId="0" borderId="0" xfId="1" applyNumberFormat="1" applyFont="1" applyFill="1" applyAlignment="1"/>
    <xf numFmtId="37" fontId="16" fillId="0" borderId="0" xfId="3" applyNumberFormat="1" applyFont="1" applyFill="1" applyAlignment="1">
      <alignment horizontal="right"/>
    </xf>
    <xf numFmtId="0" fontId="16" fillId="0" borderId="0" xfId="3" applyFont="1" applyFill="1"/>
    <xf numFmtId="0" fontId="17" fillId="0" borderId="0" xfId="5" applyFont="1" applyFill="1"/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3" fontId="14" fillId="0" borderId="0" xfId="1" applyNumberFormat="1" applyFont="1" applyFill="1" applyAlignment="1">
      <alignment horizontal="right"/>
    </xf>
    <xf numFmtId="0" fontId="3" fillId="0" borderId="0" xfId="3" applyFont="1" applyFill="1" applyAlignment="1">
      <alignment horizontal="center" wrapText="1"/>
    </xf>
    <xf numFmtId="3" fontId="12" fillId="0" borderId="0" xfId="0" applyNumberFormat="1" applyFont="1"/>
    <xf numFmtId="3" fontId="3" fillId="0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165" fontId="3" fillId="0" borderId="0" xfId="2" applyNumberFormat="1" applyFont="1" applyFill="1" applyAlignment="1">
      <alignment horizontal="right"/>
    </xf>
    <xf numFmtId="164" fontId="16" fillId="0" borderId="0" xfId="3" applyNumberFormat="1" applyFont="1" applyFill="1"/>
    <xf numFmtId="0" fontId="1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center" wrapText="1"/>
    </xf>
    <xf numFmtId="164" fontId="3" fillId="0" borderId="2" xfId="5" applyNumberFormat="1" applyFont="1" applyFill="1" applyBorder="1" applyAlignment="1" applyProtection="1">
      <alignment horizontal="right"/>
    </xf>
    <xf numFmtId="3" fontId="1" fillId="0" borderId="3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4" fontId="1" fillId="0" borderId="2" xfId="5" applyNumberFormat="1" applyFont="1" applyFill="1" applyBorder="1" applyAlignment="1" applyProtection="1">
      <alignment horizontal="right"/>
    </xf>
    <xf numFmtId="164" fontId="3" fillId="0" borderId="0" xfId="5" applyNumberFormat="1" applyFont="1" applyFill="1" applyBorder="1" applyAlignment="1" applyProtection="1">
      <alignment horizontal="right"/>
    </xf>
    <xf numFmtId="3" fontId="1" fillId="0" borderId="0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18" fillId="0" borderId="0" xfId="0" applyFont="1"/>
    <xf numFmtId="3" fontId="1" fillId="0" borderId="0" xfId="5" applyNumberFormat="1" applyFont="1" applyFill="1" applyBorder="1" applyAlignment="1" applyProtection="1">
      <alignment horizontal="right" wrapText="1"/>
    </xf>
    <xf numFmtId="0" fontId="3" fillId="0" borderId="0" xfId="0" applyFont="1" applyAlignment="1">
      <alignment vertical="center" wrapText="1"/>
    </xf>
    <xf numFmtId="164" fontId="9" fillId="0" borderId="5" xfId="5" applyNumberFormat="1" applyFont="1" applyFill="1" applyBorder="1" applyAlignment="1" applyProtection="1">
      <alignment horizontal="right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3" fontId="3" fillId="0" borderId="1" xfId="6" applyNumberFormat="1" applyFont="1" applyFill="1" applyBorder="1" applyAlignment="1"/>
    <xf numFmtId="3" fontId="14" fillId="0" borderId="0" xfId="1" applyNumberFormat="1" applyFont="1" applyFill="1" applyAlignment="1">
      <alignment horizontal="right"/>
    </xf>
    <xf numFmtId="3" fontId="8" fillId="0" borderId="4" xfId="5" applyNumberFormat="1" applyFont="1" applyFill="1" applyBorder="1" applyAlignment="1" applyProtection="1">
      <alignment horizontal="right"/>
    </xf>
    <xf numFmtId="3" fontId="9" fillId="0" borderId="2" xfId="5" applyNumberFormat="1" applyFont="1" applyFill="1" applyBorder="1" applyAlignment="1" applyProtection="1">
      <alignment horizontal="right"/>
    </xf>
    <xf numFmtId="166" fontId="10" fillId="0" borderId="3" xfId="2" applyNumberFormat="1" applyFont="1" applyBorder="1" applyAlignment="1">
      <alignment horizontal="right" wrapText="1"/>
    </xf>
    <xf numFmtId="0" fontId="14" fillId="0" borderId="0" xfId="0" applyFont="1"/>
    <xf numFmtId="3" fontId="14" fillId="0" borderId="0" xfId="1" applyNumberFormat="1" applyFont="1" applyAlignment="1"/>
    <xf numFmtId="0" fontId="11" fillId="0" borderId="0" xfId="0" applyFont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0" fillId="0" borderId="0" xfId="0" applyFont="1"/>
    <xf numFmtId="0" fontId="16" fillId="0" borderId="0" xfId="1" applyFont="1" applyAlignment="1"/>
    <xf numFmtId="0" fontId="14" fillId="0" borderId="0" xfId="1" applyFont="1" applyFill="1" applyAlignment="1">
      <alignment horizontal="right"/>
    </xf>
    <xf numFmtId="0" fontId="17" fillId="0" borderId="0" xfId="0" applyFont="1" applyAlignment="1"/>
    <xf numFmtId="0" fontId="21" fillId="0" borderId="0" xfId="0" applyFont="1"/>
    <xf numFmtId="0" fontId="13" fillId="0" borderId="0" xfId="0" applyFont="1" applyAlignment="1">
      <alignment wrapText="1"/>
    </xf>
    <xf numFmtId="3" fontId="3" fillId="0" borderId="2" xfId="0" applyNumberFormat="1" applyFont="1" applyFill="1" applyBorder="1" applyAlignment="1" applyProtection="1">
      <alignment horizontal="right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1" fillId="0" borderId="0" xfId="1" applyFont="1" applyAlignment="1">
      <alignment horizontal="center"/>
    </xf>
    <xf numFmtId="0" fontId="11" fillId="0" borderId="0" xfId="0" applyFont="1" applyAlignment="1">
      <alignment vertical="center" wrapText="1"/>
    </xf>
    <xf numFmtId="164" fontId="9" fillId="0" borderId="6" xfId="5" applyNumberFormat="1" applyFont="1" applyFill="1" applyBorder="1" applyAlignment="1" applyProtection="1">
      <alignment horizontal="right"/>
    </xf>
    <xf numFmtId="37" fontId="3" fillId="0" borderId="2" xfId="3" applyNumberFormat="1" applyFont="1" applyFill="1" applyBorder="1" applyAlignment="1" applyProtection="1">
      <alignment horizontal="right"/>
    </xf>
    <xf numFmtId="3" fontId="3" fillId="0" borderId="2" xfId="5" applyNumberFormat="1" applyFont="1" applyFill="1" applyBorder="1" applyAlignment="1">
      <alignment horizontal="right"/>
    </xf>
    <xf numFmtId="3" fontId="1" fillId="0" borderId="2" xfId="5" applyNumberFormat="1" applyFont="1" applyFill="1" applyBorder="1" applyAlignment="1">
      <alignment horizontal="right"/>
    </xf>
    <xf numFmtId="3" fontId="1" fillId="0" borderId="0" xfId="5" applyNumberFormat="1" applyFont="1" applyFill="1" applyAlignment="1">
      <alignment horizontal="right"/>
    </xf>
    <xf numFmtId="3" fontId="10" fillId="0" borderId="0" xfId="1" applyNumberFormat="1" applyFont="1" applyAlignment="1"/>
    <xf numFmtId="3" fontId="1" fillId="0" borderId="0" xfId="1" applyNumberFormat="1" applyFont="1" applyBorder="1" applyAlignment="1"/>
    <xf numFmtId="0" fontId="22" fillId="0" borderId="0" xfId="0" applyFont="1" applyAlignment="1"/>
    <xf numFmtId="0" fontId="12" fillId="0" borderId="0" xfId="0" applyFont="1" applyAlignment="1">
      <alignment horizontal="left"/>
    </xf>
    <xf numFmtId="3" fontId="1" fillId="0" borderId="0" xfId="1" applyNumberFormat="1" applyFont="1" applyFill="1" applyAlignment="1"/>
    <xf numFmtId="3" fontId="9" fillId="0" borderId="5" xfId="5" applyNumberFormat="1" applyFont="1" applyFill="1" applyBorder="1" applyAlignment="1" applyProtection="1">
      <alignment horizontal="right"/>
    </xf>
    <xf numFmtId="3" fontId="9" fillId="0" borderId="0" xfId="5" applyNumberFormat="1" applyFont="1" applyFill="1" applyBorder="1" applyAlignment="1" applyProtection="1">
      <alignment horizontal="right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4" fillId="0" borderId="0" xfId="0" applyFont="1" applyAlignment="1">
      <alignment horizontal="center" vertical="justify" wrapText="1"/>
    </xf>
    <xf numFmtId="0" fontId="14" fillId="0" borderId="0" xfId="0" applyFont="1" applyAlignment="1">
      <alignment horizontal="center" vertical="justify"/>
    </xf>
    <xf numFmtId="3" fontId="1" fillId="0" borderId="0" xfId="1" applyNumberFormat="1" applyFont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165" fontId="10" fillId="0" borderId="0" xfId="2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3" fontId="14" fillId="0" borderId="0" xfId="1" applyNumberFormat="1" applyFont="1" applyFill="1" applyAlignment="1">
      <alignment horizontal="right"/>
    </xf>
    <xf numFmtId="0" fontId="1" fillId="0" borderId="0" xfId="3" applyFont="1" applyFill="1" applyBorder="1" applyAlignment="1">
      <alignment horizontal="center" wrapText="1"/>
    </xf>
    <xf numFmtId="0" fontId="14" fillId="0" borderId="0" xfId="3" applyFont="1" applyFill="1" applyAlignment="1">
      <alignment horizontal="center" vertical="justify" wrapText="1"/>
    </xf>
    <xf numFmtId="0" fontId="14" fillId="0" borderId="0" xfId="3" applyFont="1" applyFill="1" applyAlignment="1">
      <alignment horizontal="center" vertical="justify"/>
    </xf>
    <xf numFmtId="0" fontId="3" fillId="0" borderId="0" xfId="3" applyFont="1" applyFill="1" applyAlignment="1">
      <alignment horizontal="center" wrapText="1"/>
    </xf>
  </cellXfs>
  <cellStyles count="7">
    <cellStyle name="Debit" xfId="6"/>
    <cellStyle name="Обычный" xfId="0" builtinId="0"/>
    <cellStyle name="Обычный 2 5" xfId="5"/>
    <cellStyle name="Обычный 3 3" xfId="3"/>
    <cellStyle name="Обычный 4 2" xfId="1"/>
    <cellStyle name="Обычный 4 3" xfId="4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1"/>
  <sheetViews>
    <sheetView view="pageBreakPreview" topLeftCell="A21" zoomScale="85" zoomScaleNormal="100" zoomScaleSheetLayoutView="85" workbookViewId="0">
      <selection activeCell="A51" sqref="A51"/>
    </sheetView>
  </sheetViews>
  <sheetFormatPr defaultRowHeight="15.75" x14ac:dyDescent="0.25"/>
  <cols>
    <col min="1" max="1" width="81" style="31" customWidth="1"/>
    <col min="2" max="2" width="7.85546875" style="133" customWidth="1"/>
    <col min="3" max="3" width="19.42578125" style="31" customWidth="1"/>
    <col min="4" max="4" width="1.85546875" style="31" customWidth="1"/>
    <col min="5" max="5" width="20.85546875" style="31" bestFit="1" customWidth="1"/>
    <col min="6" max="6" width="14.85546875" style="31" customWidth="1"/>
    <col min="7" max="7" width="11" style="31" bestFit="1" customWidth="1"/>
    <col min="8" max="16384" width="9.140625" style="31"/>
  </cols>
  <sheetData>
    <row r="2" spans="1:5" ht="18.75" x14ac:dyDescent="0.3">
      <c r="A2" s="149" t="s">
        <v>55</v>
      </c>
      <c r="B2" s="149"/>
      <c r="C2" s="149"/>
      <c r="D2" s="149"/>
      <c r="E2" s="149"/>
    </row>
    <row r="3" spans="1:5" ht="18.75" x14ac:dyDescent="0.3">
      <c r="A3" s="150" t="s">
        <v>79</v>
      </c>
      <c r="B3" s="150"/>
      <c r="C3" s="150"/>
      <c r="D3" s="150"/>
      <c r="E3" s="150"/>
    </row>
    <row r="5" spans="1:5" x14ac:dyDescent="0.25">
      <c r="B5" s="131" t="s">
        <v>75</v>
      </c>
      <c r="C5" s="50" t="s">
        <v>49</v>
      </c>
      <c r="E5" s="54"/>
    </row>
    <row r="6" spans="1:5" x14ac:dyDescent="0.25">
      <c r="A6" s="148"/>
      <c r="B6" s="131" t="s">
        <v>76</v>
      </c>
      <c r="C6" s="22" t="s">
        <v>80</v>
      </c>
      <c r="D6" s="151"/>
      <c r="E6" s="54" t="s">
        <v>74</v>
      </c>
    </row>
    <row r="7" spans="1:5" x14ac:dyDescent="0.25">
      <c r="A7" s="148"/>
      <c r="B7" s="109"/>
      <c r="C7" s="41" t="s">
        <v>0</v>
      </c>
      <c r="D7" s="151"/>
      <c r="E7" s="41" t="s">
        <v>0</v>
      </c>
    </row>
    <row r="8" spans="1:5" x14ac:dyDescent="0.25">
      <c r="A8" s="23" t="s">
        <v>9</v>
      </c>
      <c r="B8" s="131"/>
      <c r="C8" s="25"/>
      <c r="D8" s="25"/>
      <c r="E8" s="53"/>
    </row>
    <row r="9" spans="1:5" x14ac:dyDescent="0.25">
      <c r="A9" s="25" t="s">
        <v>10</v>
      </c>
      <c r="B9" s="109">
        <v>11</v>
      </c>
      <c r="C9" s="12">
        <v>403597771</v>
      </c>
      <c r="D9" s="12" t="s">
        <v>11</v>
      </c>
      <c r="E9" s="12">
        <v>452595842</v>
      </c>
    </row>
    <row r="10" spans="1:5" x14ac:dyDescent="0.25">
      <c r="A10" s="25" t="s">
        <v>12</v>
      </c>
      <c r="B10" s="109">
        <v>12</v>
      </c>
      <c r="C10" s="12">
        <v>68664172</v>
      </c>
      <c r="D10" s="12"/>
      <c r="E10" s="12">
        <v>74218324</v>
      </c>
    </row>
    <row r="11" spans="1:5" x14ac:dyDescent="0.25">
      <c r="A11" s="25" t="s">
        <v>13</v>
      </c>
      <c r="B11" s="109">
        <v>13</v>
      </c>
      <c r="C11" s="12">
        <v>69587596</v>
      </c>
      <c r="D11" s="12"/>
      <c r="E11" s="12">
        <v>67999981</v>
      </c>
    </row>
    <row r="12" spans="1:5" x14ac:dyDescent="0.25">
      <c r="A12" s="25" t="s">
        <v>14</v>
      </c>
      <c r="B12" s="109">
        <v>14</v>
      </c>
      <c r="C12" s="12">
        <v>1561878026</v>
      </c>
      <c r="D12" s="12"/>
      <c r="E12" s="12">
        <v>1492658569</v>
      </c>
    </row>
    <row r="13" spans="1:5" x14ac:dyDescent="0.25">
      <c r="A13" s="79" t="s">
        <v>59</v>
      </c>
      <c r="B13" s="109">
        <v>15</v>
      </c>
      <c r="C13" s="12">
        <v>103624691</v>
      </c>
      <c r="D13" s="12"/>
      <c r="E13" s="12">
        <v>96293765</v>
      </c>
    </row>
    <row r="14" spans="1:5" x14ac:dyDescent="0.25">
      <c r="A14" s="64" t="s">
        <v>52</v>
      </c>
      <c r="B14" s="109">
        <v>16</v>
      </c>
      <c r="C14" s="12">
        <v>209059182</v>
      </c>
      <c r="D14" s="12"/>
      <c r="E14" s="12">
        <v>171379053</v>
      </c>
    </row>
    <row r="15" spans="1:5" x14ac:dyDescent="0.25">
      <c r="A15" s="79" t="s">
        <v>110</v>
      </c>
      <c r="B15" s="109">
        <v>17</v>
      </c>
      <c r="C15" s="12">
        <v>58616592</v>
      </c>
      <c r="D15" s="12"/>
      <c r="E15" s="12">
        <v>75855651</v>
      </c>
    </row>
    <row r="16" spans="1:5" x14ac:dyDescent="0.25">
      <c r="A16" s="79" t="s">
        <v>60</v>
      </c>
      <c r="B16" s="109"/>
      <c r="C16" s="12">
        <v>8581846</v>
      </c>
      <c r="D16" s="12"/>
      <c r="E16" s="12">
        <v>2404233</v>
      </c>
    </row>
    <row r="17" spans="1:7" x14ac:dyDescent="0.25">
      <c r="A17" s="117" t="s">
        <v>81</v>
      </c>
      <c r="B17" s="109"/>
      <c r="C17" s="12">
        <v>322665</v>
      </c>
      <c r="D17" s="12"/>
      <c r="E17" s="13">
        <v>0</v>
      </c>
    </row>
    <row r="18" spans="1:7" x14ac:dyDescent="0.25">
      <c r="A18" s="25" t="s">
        <v>15</v>
      </c>
      <c r="B18" s="109"/>
      <c r="C18" s="12">
        <v>4950177</v>
      </c>
      <c r="D18" s="12"/>
      <c r="E18" s="12">
        <v>570521</v>
      </c>
    </row>
    <row r="19" spans="1:7" x14ac:dyDescent="0.25">
      <c r="A19" s="25" t="s">
        <v>16</v>
      </c>
      <c r="B19" s="109">
        <v>18</v>
      </c>
      <c r="C19" s="12">
        <v>68000941</v>
      </c>
      <c r="D19" s="12"/>
      <c r="E19" s="12">
        <v>71968707</v>
      </c>
    </row>
    <row r="20" spans="1:7" x14ac:dyDescent="0.25">
      <c r="A20" s="25" t="s">
        <v>17</v>
      </c>
      <c r="B20" s="109"/>
      <c r="C20" s="13">
        <v>0</v>
      </c>
      <c r="D20" s="12"/>
      <c r="E20" s="12">
        <v>2243028</v>
      </c>
    </row>
    <row r="21" spans="1:7" x14ac:dyDescent="0.25">
      <c r="A21" s="25" t="s">
        <v>18</v>
      </c>
      <c r="B21" s="109">
        <v>19</v>
      </c>
      <c r="C21" s="12">
        <v>6100852</v>
      </c>
      <c r="D21" s="12"/>
      <c r="E21" s="12">
        <v>55353504</v>
      </c>
      <c r="F21" s="82"/>
      <c r="G21" s="82"/>
    </row>
    <row r="22" spans="1:7" x14ac:dyDescent="0.25">
      <c r="A22" s="23" t="s">
        <v>19</v>
      </c>
      <c r="B22" s="131"/>
      <c r="C22" s="45">
        <f>SUM(C9:C21)</f>
        <v>2562984511</v>
      </c>
      <c r="D22" s="23"/>
      <c r="E22" s="45">
        <f>SUM(E9:E21)</f>
        <v>2563541178</v>
      </c>
    </row>
    <row r="23" spans="1:7" x14ac:dyDescent="0.25">
      <c r="A23" s="23"/>
      <c r="B23" s="131"/>
      <c r="C23" s="152"/>
      <c r="D23" s="148"/>
      <c r="E23" s="152"/>
    </row>
    <row r="24" spans="1:7" x14ac:dyDescent="0.25">
      <c r="A24" s="23" t="s">
        <v>20</v>
      </c>
      <c r="B24" s="131"/>
      <c r="C24" s="148"/>
      <c r="D24" s="148"/>
      <c r="E24" s="148"/>
    </row>
    <row r="25" spans="1:7" x14ac:dyDescent="0.25">
      <c r="A25" s="25" t="s">
        <v>65</v>
      </c>
      <c r="B25" s="109">
        <v>20</v>
      </c>
      <c r="C25" s="12">
        <v>23257896</v>
      </c>
      <c r="D25" s="12"/>
      <c r="E25" s="12">
        <v>25282229</v>
      </c>
    </row>
    <row r="26" spans="1:7" x14ac:dyDescent="0.25">
      <c r="A26" s="25" t="s">
        <v>107</v>
      </c>
      <c r="B26" s="109"/>
      <c r="C26" s="12">
        <v>38668628</v>
      </c>
      <c r="D26" s="12"/>
      <c r="E26" s="12">
        <v>38399262</v>
      </c>
    </row>
    <row r="27" spans="1:7" x14ac:dyDescent="0.25">
      <c r="A27" s="25" t="s">
        <v>22</v>
      </c>
      <c r="B27" s="109">
        <v>21</v>
      </c>
      <c r="C27" s="12">
        <v>777511384</v>
      </c>
      <c r="D27" s="12"/>
      <c r="E27" s="12">
        <v>877251200</v>
      </c>
    </row>
    <row r="28" spans="1:7" x14ac:dyDescent="0.25">
      <c r="A28" s="25" t="s">
        <v>21</v>
      </c>
      <c r="B28" s="109">
        <v>22</v>
      </c>
      <c r="C28" s="12">
        <v>101374414</v>
      </c>
      <c r="D28" s="12"/>
      <c r="E28" s="12">
        <v>91036314</v>
      </c>
    </row>
    <row r="29" spans="1:7" x14ac:dyDescent="0.25">
      <c r="A29" s="25" t="s">
        <v>23</v>
      </c>
      <c r="B29" s="109">
        <v>23</v>
      </c>
      <c r="C29" s="12">
        <v>176523013</v>
      </c>
      <c r="D29" s="12"/>
      <c r="E29" s="12">
        <v>185447772</v>
      </c>
    </row>
    <row r="30" spans="1:7" x14ac:dyDescent="0.25">
      <c r="A30" s="25" t="s">
        <v>61</v>
      </c>
      <c r="B30" s="109">
        <v>24</v>
      </c>
      <c r="C30" s="12">
        <v>912740499</v>
      </c>
      <c r="D30" s="12"/>
      <c r="E30" s="12">
        <v>798957535</v>
      </c>
    </row>
    <row r="31" spans="1:7" x14ac:dyDescent="0.25">
      <c r="A31" s="25" t="s">
        <v>24</v>
      </c>
      <c r="B31" s="109"/>
      <c r="C31" s="12">
        <v>95367953</v>
      </c>
      <c r="D31" s="12"/>
      <c r="E31" s="12">
        <v>92256002</v>
      </c>
    </row>
    <row r="32" spans="1:7" x14ac:dyDescent="0.25">
      <c r="A32" s="25" t="s">
        <v>25</v>
      </c>
      <c r="B32" s="109">
        <v>25</v>
      </c>
      <c r="C32" s="12">
        <v>43518674</v>
      </c>
      <c r="D32" s="12"/>
      <c r="E32" s="12">
        <v>33378240</v>
      </c>
    </row>
    <row r="33" spans="1:6" x14ac:dyDescent="0.25">
      <c r="A33" s="117" t="s">
        <v>111</v>
      </c>
      <c r="B33" s="109"/>
      <c r="C33" s="12">
        <v>3928649</v>
      </c>
      <c r="D33" s="12"/>
      <c r="E33" s="13">
        <v>0</v>
      </c>
    </row>
    <row r="34" spans="1:6" x14ac:dyDescent="0.25">
      <c r="A34" s="117" t="s">
        <v>112</v>
      </c>
      <c r="B34" s="109"/>
      <c r="C34" s="12">
        <v>4533364</v>
      </c>
      <c r="D34" s="12"/>
      <c r="E34" s="13">
        <v>0</v>
      </c>
    </row>
    <row r="35" spans="1:6" x14ac:dyDescent="0.25">
      <c r="A35" s="25" t="s">
        <v>26</v>
      </c>
      <c r="B35" s="109"/>
      <c r="C35" s="12">
        <v>6347004</v>
      </c>
      <c r="D35" s="12"/>
      <c r="E35" s="12">
        <v>13365470</v>
      </c>
    </row>
    <row r="36" spans="1:6" x14ac:dyDescent="0.25">
      <c r="A36" s="23" t="s">
        <v>27</v>
      </c>
      <c r="B36" s="131"/>
      <c r="C36" s="45">
        <f>SUM(C25:C35)</f>
        <v>2183771478</v>
      </c>
      <c r="D36" s="23"/>
      <c r="E36" s="45">
        <f>SUM(E25:E35)</f>
        <v>2155374024</v>
      </c>
    </row>
    <row r="37" spans="1:6" x14ac:dyDescent="0.25">
      <c r="A37" s="23"/>
      <c r="B37" s="131"/>
      <c r="C37" s="77"/>
      <c r="D37" s="148"/>
      <c r="E37" s="77"/>
    </row>
    <row r="38" spans="1:6" x14ac:dyDescent="0.25">
      <c r="A38" s="23" t="s">
        <v>62</v>
      </c>
      <c r="B38" s="131"/>
      <c r="C38" s="78"/>
      <c r="D38" s="148"/>
      <c r="E38" s="78"/>
    </row>
    <row r="39" spans="1:6" x14ac:dyDescent="0.25">
      <c r="A39" s="25" t="s">
        <v>28</v>
      </c>
      <c r="B39" s="109"/>
      <c r="C39" s="32">
        <v>398667511</v>
      </c>
      <c r="D39" s="25"/>
      <c r="E39" s="32">
        <v>398667511</v>
      </c>
    </row>
    <row r="40" spans="1:6" ht="63" x14ac:dyDescent="0.25">
      <c r="A40" s="117" t="s">
        <v>113</v>
      </c>
      <c r="B40" s="109"/>
      <c r="C40" s="12">
        <v>500523</v>
      </c>
      <c r="D40" s="12"/>
      <c r="E40" s="12">
        <v>914412</v>
      </c>
      <c r="F40" s="58"/>
    </row>
    <row r="41" spans="1:6" x14ac:dyDescent="0.25">
      <c r="A41" s="117" t="s">
        <v>109</v>
      </c>
      <c r="B41" s="109"/>
      <c r="C41" s="13">
        <v>-8196916</v>
      </c>
      <c r="D41" s="13"/>
      <c r="E41" s="13">
        <v>-3029141</v>
      </c>
      <c r="F41" s="58"/>
    </row>
    <row r="42" spans="1:6" x14ac:dyDescent="0.25">
      <c r="A42" s="25" t="s">
        <v>31</v>
      </c>
      <c r="B42" s="109"/>
      <c r="C42" s="12">
        <v>28423220</v>
      </c>
      <c r="D42" s="12"/>
      <c r="E42" s="12">
        <v>28423220</v>
      </c>
    </row>
    <row r="43" spans="1:6" x14ac:dyDescent="0.25">
      <c r="A43" s="25" t="s">
        <v>32</v>
      </c>
      <c r="B43" s="109"/>
      <c r="C43" s="13">
        <v>-40181305</v>
      </c>
      <c r="D43" s="13"/>
      <c r="E43" s="13">
        <v>-16808848</v>
      </c>
      <c r="F43" s="58"/>
    </row>
    <row r="44" spans="1:6" x14ac:dyDescent="0.25">
      <c r="A44" s="23" t="s">
        <v>63</v>
      </c>
      <c r="B44" s="131"/>
      <c r="C44" s="45">
        <f>SUM(C39:C43)</f>
        <v>379213033</v>
      </c>
      <c r="D44" s="23"/>
      <c r="E44" s="45">
        <f>SUM(E39:E43)</f>
        <v>408167154</v>
      </c>
    </row>
    <row r="45" spans="1:6" ht="16.5" thickBot="1" x14ac:dyDescent="0.3">
      <c r="A45" s="23" t="s">
        <v>64</v>
      </c>
      <c r="B45" s="131"/>
      <c r="C45" s="33">
        <f>C36+C44</f>
        <v>2562984511</v>
      </c>
      <c r="D45" s="23"/>
      <c r="E45" s="33">
        <f>E36+E44</f>
        <v>2563541178</v>
      </c>
    </row>
    <row r="46" spans="1:6" ht="16.5" thickTop="1" x14ac:dyDescent="0.25"/>
    <row r="49" spans="1:6" s="121" customFormat="1" ht="18.75" x14ac:dyDescent="0.3">
      <c r="A49" s="115" t="s">
        <v>77</v>
      </c>
      <c r="B49" s="132"/>
      <c r="C49" s="116"/>
      <c r="D49" s="116"/>
      <c r="E49" s="116" t="s">
        <v>78</v>
      </c>
      <c r="F49" s="116"/>
    </row>
    <row r="50" spans="1:6" s="121" customFormat="1" ht="18.75" x14ac:dyDescent="0.3">
      <c r="A50" s="122"/>
      <c r="B50" s="134"/>
      <c r="C50" s="123"/>
      <c r="D50" s="124"/>
    </row>
    <row r="51" spans="1:6" s="121" customFormat="1" ht="18.75" x14ac:dyDescent="0.3">
      <c r="A51" s="115" t="s">
        <v>144</v>
      </c>
      <c r="B51" s="132"/>
      <c r="C51" s="116"/>
      <c r="D51" s="116"/>
      <c r="E51" s="73" t="s">
        <v>143</v>
      </c>
      <c r="F51" s="116"/>
    </row>
  </sheetData>
  <mergeCells count="8">
    <mergeCell ref="D37:D38"/>
    <mergeCell ref="A2:E2"/>
    <mergeCell ref="A3:E3"/>
    <mergeCell ref="A6:A7"/>
    <mergeCell ref="D6:D7"/>
    <mergeCell ref="C23:C24"/>
    <mergeCell ref="D23:D24"/>
    <mergeCell ref="E23:E24"/>
  </mergeCells>
  <pageMargins left="0.98425196850393704" right="0.4" top="0.59055118110236204" bottom="0.59055118110236204" header="0.31496062992126" footer="0.31496062992126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0"/>
  <sheetViews>
    <sheetView view="pageBreakPreview" topLeftCell="A22" zoomScaleNormal="100" zoomScaleSheetLayoutView="100" workbookViewId="0">
      <selection activeCell="A42" sqref="A42"/>
    </sheetView>
  </sheetViews>
  <sheetFormatPr defaultRowHeight="15.75" x14ac:dyDescent="0.25"/>
  <cols>
    <col min="1" max="1" width="65" style="31" customWidth="1"/>
    <col min="2" max="2" width="9.7109375" style="31" customWidth="1"/>
    <col min="3" max="3" width="20" style="31" customWidth="1"/>
    <col min="4" max="4" width="1.140625" style="49" customWidth="1"/>
    <col min="5" max="5" width="20.5703125" style="101" customWidth="1"/>
    <col min="6" max="16384" width="9.140625" style="31"/>
  </cols>
  <sheetData>
    <row r="2" spans="1:5" ht="18.75" x14ac:dyDescent="0.25">
      <c r="A2" s="153" t="s">
        <v>56</v>
      </c>
      <c r="B2" s="153"/>
      <c r="C2" s="153"/>
      <c r="D2" s="153"/>
      <c r="E2" s="153"/>
    </row>
    <row r="3" spans="1:5" ht="18.75" x14ac:dyDescent="0.25">
      <c r="A3" s="154" t="s">
        <v>82</v>
      </c>
      <c r="B3" s="154"/>
      <c r="C3" s="154"/>
      <c r="D3" s="154"/>
      <c r="E3" s="154"/>
    </row>
    <row r="5" spans="1:5" x14ac:dyDescent="0.25">
      <c r="B5" s="106" t="s">
        <v>75</v>
      </c>
      <c r="C5" s="66" t="s">
        <v>49</v>
      </c>
      <c r="E5" s="88" t="s">
        <v>49</v>
      </c>
    </row>
    <row r="6" spans="1:5" ht="47.25" x14ac:dyDescent="0.25">
      <c r="A6" s="148"/>
      <c r="B6" s="108" t="s">
        <v>76</v>
      </c>
      <c r="C6" s="66" t="s">
        <v>83</v>
      </c>
      <c r="D6" s="156"/>
      <c r="E6" s="119" t="s">
        <v>84</v>
      </c>
    </row>
    <row r="7" spans="1:5" x14ac:dyDescent="0.25">
      <c r="A7" s="148"/>
      <c r="B7" s="105"/>
      <c r="C7" s="41" t="s">
        <v>0</v>
      </c>
      <c r="D7" s="156"/>
      <c r="E7" s="89" t="s">
        <v>0</v>
      </c>
    </row>
    <row r="8" spans="1:5" ht="31.5" x14ac:dyDescent="0.25">
      <c r="A8" s="117" t="s">
        <v>100</v>
      </c>
      <c r="B8" s="109">
        <v>6</v>
      </c>
      <c r="C8" s="32">
        <v>81057159</v>
      </c>
      <c r="D8" s="44"/>
      <c r="E8" s="32">
        <v>78417594</v>
      </c>
    </row>
    <row r="9" spans="1:5" x14ac:dyDescent="0.25">
      <c r="A9" s="117" t="s">
        <v>90</v>
      </c>
      <c r="B9" s="109">
        <v>6</v>
      </c>
      <c r="C9" s="32">
        <v>1580668</v>
      </c>
      <c r="D9" s="118"/>
      <c r="E9" s="32">
        <v>525641</v>
      </c>
    </row>
    <row r="10" spans="1:5" x14ac:dyDescent="0.25">
      <c r="A10" s="25" t="s">
        <v>1</v>
      </c>
      <c r="B10" s="109">
        <v>6</v>
      </c>
      <c r="C10" s="46">
        <v>-58773319</v>
      </c>
      <c r="D10" s="13"/>
      <c r="E10" s="46">
        <v>-56107295</v>
      </c>
    </row>
    <row r="11" spans="1:5" x14ac:dyDescent="0.25">
      <c r="A11" s="23" t="s">
        <v>2</v>
      </c>
      <c r="B11" s="109"/>
      <c r="C11" s="45">
        <f>SUM(C8:C10)</f>
        <v>23864508</v>
      </c>
      <c r="D11" s="48"/>
      <c r="E11" s="92">
        <f>SUM(E8:E10)</f>
        <v>22835940</v>
      </c>
    </row>
    <row r="12" spans="1:5" x14ac:dyDescent="0.25">
      <c r="A12" s="25"/>
      <c r="B12" s="109"/>
      <c r="C12" s="65"/>
      <c r="D12" s="44"/>
      <c r="E12" s="93"/>
    </row>
    <row r="13" spans="1:5" x14ac:dyDescent="0.25">
      <c r="A13" s="25" t="s">
        <v>3</v>
      </c>
      <c r="B13" s="109"/>
      <c r="C13" s="32">
        <v>254777</v>
      </c>
      <c r="D13" s="44"/>
      <c r="E13" s="90">
        <v>264845</v>
      </c>
    </row>
    <row r="14" spans="1:5" x14ac:dyDescent="0.25">
      <c r="A14" s="25" t="s">
        <v>4</v>
      </c>
      <c r="B14" s="109"/>
      <c r="C14" s="46">
        <v>-1010423</v>
      </c>
      <c r="D14" s="44"/>
      <c r="E14" s="91">
        <v>-527920</v>
      </c>
    </row>
    <row r="15" spans="1:5" x14ac:dyDescent="0.25">
      <c r="A15" s="23" t="s">
        <v>66</v>
      </c>
      <c r="B15" s="109"/>
      <c r="C15" s="10">
        <f>SUM(C13:C14)</f>
        <v>-755646</v>
      </c>
      <c r="D15" s="48"/>
      <c r="E15" s="94">
        <f>SUM(E13:E14)</f>
        <v>-263075</v>
      </c>
    </row>
    <row r="16" spans="1:5" x14ac:dyDescent="0.25">
      <c r="A16" s="25"/>
      <c r="B16" s="109"/>
      <c r="C16" s="65"/>
      <c r="D16" s="44"/>
      <c r="E16" s="93"/>
    </row>
    <row r="17" spans="1:5" x14ac:dyDescent="0.25">
      <c r="A17" s="25" t="s">
        <v>114</v>
      </c>
      <c r="B17" s="109"/>
      <c r="C17" s="12">
        <v>2773486</v>
      </c>
      <c r="D17" s="13"/>
      <c r="E17" s="83">
        <v>3888773</v>
      </c>
    </row>
    <row r="18" spans="1:5" ht="47.25" x14ac:dyDescent="0.25">
      <c r="A18" s="117" t="s">
        <v>85</v>
      </c>
      <c r="B18" s="109"/>
      <c r="C18" s="12">
        <v>65225</v>
      </c>
      <c r="D18" s="13"/>
      <c r="E18" s="83">
        <v>904498</v>
      </c>
    </row>
    <row r="19" spans="1:5" ht="47.25" x14ac:dyDescent="0.25">
      <c r="A19" s="117" t="s">
        <v>108</v>
      </c>
      <c r="B19" s="109">
        <v>7</v>
      </c>
      <c r="C19" s="13">
        <v>-5182428</v>
      </c>
      <c r="D19" s="13"/>
      <c r="E19" s="95">
        <v>-7054389</v>
      </c>
    </row>
    <row r="20" spans="1:5" x14ac:dyDescent="0.25">
      <c r="A20" s="25" t="s">
        <v>115</v>
      </c>
      <c r="B20" s="109">
        <v>8</v>
      </c>
      <c r="C20" s="113">
        <v>2066647</v>
      </c>
      <c r="D20" s="13"/>
      <c r="E20" s="127">
        <v>3112318</v>
      </c>
    </row>
    <row r="21" spans="1:5" x14ac:dyDescent="0.25">
      <c r="A21" s="23" t="s">
        <v>5</v>
      </c>
      <c r="B21" s="109"/>
      <c r="C21" s="47">
        <f>SUM(C17:C20,C15,C11)</f>
        <v>22831792</v>
      </c>
      <c r="D21" s="48"/>
      <c r="E21" s="96">
        <f>SUM(E17:E20,E15,E11)</f>
        <v>23424065</v>
      </c>
    </row>
    <row r="22" spans="1:5" x14ac:dyDescent="0.25">
      <c r="A22" s="25" t="s">
        <v>101</v>
      </c>
      <c r="B22" s="109">
        <v>9</v>
      </c>
      <c r="C22" s="13">
        <v>-17473227</v>
      </c>
      <c r="D22" s="44"/>
      <c r="E22" s="95">
        <v>-18066072</v>
      </c>
    </row>
    <row r="23" spans="1:5" x14ac:dyDescent="0.25">
      <c r="A23" s="25" t="s">
        <v>6</v>
      </c>
      <c r="B23" s="109"/>
      <c r="C23" s="46">
        <v>-3447638</v>
      </c>
      <c r="D23" s="44"/>
      <c r="E23" s="91">
        <v>-2589257</v>
      </c>
    </row>
    <row r="24" spans="1:5" x14ac:dyDescent="0.25">
      <c r="A24" s="23" t="s">
        <v>7</v>
      </c>
      <c r="B24" s="109"/>
      <c r="C24" s="34">
        <f>SUM(C21:C23)</f>
        <v>1910927</v>
      </c>
      <c r="D24" s="48"/>
      <c r="E24" s="97">
        <f>SUM(E21:E23)</f>
        <v>2768736</v>
      </c>
    </row>
    <row r="25" spans="1:5" x14ac:dyDescent="0.25">
      <c r="A25" s="25" t="s">
        <v>102</v>
      </c>
      <c r="B25" s="109">
        <v>10</v>
      </c>
      <c r="C25" s="46">
        <v>-6276009</v>
      </c>
      <c r="D25" s="44"/>
      <c r="E25" s="127">
        <v>104723</v>
      </c>
    </row>
    <row r="26" spans="1:5" x14ac:dyDescent="0.25">
      <c r="A26" s="23" t="s">
        <v>116</v>
      </c>
      <c r="B26" s="109"/>
      <c r="C26" s="10">
        <f>SUM(C24:C25)</f>
        <v>-4365082</v>
      </c>
      <c r="D26" s="48"/>
      <c r="E26" s="98">
        <f>SUM(E24:E25)</f>
        <v>2873459</v>
      </c>
    </row>
    <row r="27" spans="1:5" x14ac:dyDescent="0.25">
      <c r="A27" s="23"/>
      <c r="B27" s="105"/>
      <c r="C27" s="23"/>
      <c r="D27" s="48"/>
      <c r="E27" s="99"/>
    </row>
    <row r="28" spans="1:5" x14ac:dyDescent="0.25">
      <c r="A28" s="23" t="s">
        <v>67</v>
      </c>
      <c r="B28" s="105"/>
      <c r="C28" s="23"/>
      <c r="D28" s="48"/>
      <c r="E28" s="99"/>
    </row>
    <row r="29" spans="1:5" ht="47.25" x14ac:dyDescent="0.25">
      <c r="A29" s="35" t="s">
        <v>8</v>
      </c>
      <c r="B29" s="105"/>
      <c r="C29" s="23"/>
      <c r="D29" s="48"/>
      <c r="E29" s="99"/>
    </row>
    <row r="30" spans="1:5" ht="31.5" x14ac:dyDescent="0.25">
      <c r="A30" s="117" t="s">
        <v>86</v>
      </c>
      <c r="B30" s="117"/>
      <c r="C30" s="120"/>
      <c r="D30" s="48"/>
      <c r="E30" s="99"/>
    </row>
    <row r="31" spans="1:5" x14ac:dyDescent="0.25">
      <c r="A31" s="117" t="s">
        <v>88</v>
      </c>
      <c r="B31" s="107"/>
      <c r="C31" s="13">
        <v>-5591983</v>
      </c>
      <c r="D31" s="48"/>
      <c r="E31" s="83">
        <v>7030659</v>
      </c>
    </row>
    <row r="32" spans="1:5" ht="21" customHeight="1" x14ac:dyDescent="0.25">
      <c r="A32" s="128" t="s">
        <v>89</v>
      </c>
      <c r="B32" s="129"/>
      <c r="C32" s="13">
        <v>-178173</v>
      </c>
      <c r="D32" s="48"/>
      <c r="E32" s="13">
        <v>-904498</v>
      </c>
    </row>
    <row r="33" spans="1:5" ht="78.75" x14ac:dyDescent="0.25">
      <c r="A33" s="117" t="s">
        <v>117</v>
      </c>
      <c r="B33" s="107"/>
      <c r="C33" s="13">
        <v>-413889</v>
      </c>
      <c r="D33" s="48"/>
      <c r="E33" s="84">
        <v>-713084</v>
      </c>
    </row>
    <row r="34" spans="1:5" ht="31.5" x14ac:dyDescent="0.25">
      <c r="A34" s="117" t="s">
        <v>87</v>
      </c>
      <c r="B34" s="105"/>
      <c r="C34" s="13">
        <v>0</v>
      </c>
      <c r="D34" s="48"/>
      <c r="E34" s="83">
        <v>82688</v>
      </c>
    </row>
    <row r="35" spans="1:5" x14ac:dyDescent="0.25">
      <c r="A35" s="120" t="s">
        <v>69</v>
      </c>
      <c r="B35" s="105"/>
      <c r="C35" s="10">
        <f>SUM(C31:C34)</f>
        <v>-6184045</v>
      </c>
      <c r="D35" s="16"/>
      <c r="E35" s="98">
        <f>SUM(E31:E34)</f>
        <v>5495765</v>
      </c>
    </row>
    <row r="36" spans="1:5" ht="16.5" thickBot="1" x14ac:dyDescent="0.3">
      <c r="A36" s="23" t="s">
        <v>106</v>
      </c>
      <c r="B36" s="105"/>
      <c r="C36" s="20">
        <f>C35+C26</f>
        <v>-10549127</v>
      </c>
      <c r="D36" s="48"/>
      <c r="E36" s="100">
        <f>E35+E26</f>
        <v>8369224</v>
      </c>
    </row>
    <row r="37" spans="1:5" ht="33" thickTop="1" thickBot="1" x14ac:dyDescent="0.3">
      <c r="A37" s="135" t="s">
        <v>118</v>
      </c>
      <c r="C37" s="136">
        <v>-2072</v>
      </c>
      <c r="E37" s="110">
        <v>1364</v>
      </c>
    </row>
    <row r="38" spans="1:5" ht="16.5" thickTop="1" x14ac:dyDescent="0.25">
      <c r="B38" s="105"/>
    </row>
    <row r="39" spans="1:5" x14ac:dyDescent="0.25">
      <c r="B39" s="105"/>
    </row>
    <row r="40" spans="1:5" x14ac:dyDescent="0.25">
      <c r="A40" s="1" t="s">
        <v>77</v>
      </c>
      <c r="B40" s="105"/>
      <c r="C40" s="155"/>
      <c r="D40" s="155"/>
      <c r="E40" s="4" t="s">
        <v>78</v>
      </c>
    </row>
    <row r="41" spans="1:5" x14ac:dyDescent="0.25">
      <c r="A41" s="2"/>
      <c r="B41" s="105"/>
      <c r="C41" s="3"/>
      <c r="D41" s="40"/>
    </row>
    <row r="42" spans="1:5" x14ac:dyDescent="0.25">
      <c r="A42" s="1" t="s">
        <v>144</v>
      </c>
      <c r="B42" s="105"/>
      <c r="C42" s="155"/>
      <c r="D42" s="155"/>
      <c r="E42" s="4" t="s">
        <v>143</v>
      </c>
    </row>
    <row r="43" spans="1:5" x14ac:dyDescent="0.25">
      <c r="B43" s="105"/>
    </row>
    <row r="44" spans="1:5" x14ac:dyDescent="0.25">
      <c r="B44" s="107"/>
    </row>
    <row r="45" spans="1:5" x14ac:dyDescent="0.25">
      <c r="B45" s="107"/>
    </row>
    <row r="46" spans="1:5" x14ac:dyDescent="0.25">
      <c r="B46" s="107"/>
    </row>
    <row r="47" spans="1:5" x14ac:dyDescent="0.25">
      <c r="B47" s="105"/>
    </row>
    <row r="48" spans="1:5" x14ac:dyDescent="0.25">
      <c r="B48" s="105"/>
    </row>
    <row r="49" spans="2:2" x14ac:dyDescent="0.25">
      <c r="B49" s="105"/>
    </row>
    <row r="50" spans="2:2" x14ac:dyDescent="0.25">
      <c r="B50" s="105"/>
    </row>
    <row r="51" spans="2:2" x14ac:dyDescent="0.25">
      <c r="B51" s="105"/>
    </row>
    <row r="52" spans="2:2" x14ac:dyDescent="0.25">
      <c r="B52" s="105"/>
    </row>
    <row r="53" spans="2:2" x14ac:dyDescent="0.25">
      <c r="B53" s="107"/>
    </row>
    <row r="54" spans="2:2" x14ac:dyDescent="0.25">
      <c r="B54" s="107"/>
    </row>
    <row r="58" spans="2:2" x14ac:dyDescent="0.25">
      <c r="B58" s="1"/>
    </row>
    <row r="59" spans="2:2" x14ac:dyDescent="0.25">
      <c r="B59" s="2"/>
    </row>
    <row r="60" spans="2:2" x14ac:dyDescent="0.25">
      <c r="B60" s="1"/>
    </row>
  </sheetData>
  <mergeCells count="6">
    <mergeCell ref="A2:E2"/>
    <mergeCell ref="A3:E3"/>
    <mergeCell ref="C40:D40"/>
    <mergeCell ref="C42:D42"/>
    <mergeCell ref="A6:A7"/>
    <mergeCell ref="D6:D7"/>
  </mergeCells>
  <pageMargins left="0.98425196850393704" right="0.39" top="0.59055118110236204" bottom="0.59055118110236204" header="0.31496062992126" footer="0.31496062992126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opLeftCell="A52" workbookViewId="0">
      <selection activeCell="A59" sqref="A59"/>
    </sheetView>
  </sheetViews>
  <sheetFormatPr defaultRowHeight="15.75" x14ac:dyDescent="0.25"/>
  <cols>
    <col min="1" max="1" width="84.5703125" style="21" customWidth="1"/>
    <col min="2" max="2" width="18.7109375" style="30" customWidth="1"/>
    <col min="3" max="3" width="1.85546875" style="39" customWidth="1"/>
    <col min="4" max="4" width="20.5703125" style="30" customWidth="1"/>
    <col min="5" max="16384" width="9.140625" style="21"/>
  </cols>
  <sheetData>
    <row r="2" spans="1:4" ht="18.75" x14ac:dyDescent="0.3">
      <c r="A2" s="158" t="s">
        <v>57</v>
      </c>
      <c r="B2" s="158"/>
      <c r="C2" s="158"/>
      <c r="D2" s="158"/>
    </row>
    <row r="3" spans="1:4" ht="18.75" x14ac:dyDescent="0.3">
      <c r="A3" s="158" t="s">
        <v>91</v>
      </c>
      <c r="B3" s="158"/>
      <c r="C3" s="158"/>
      <c r="D3" s="158"/>
    </row>
    <row r="4" spans="1:4" x14ac:dyDescent="0.25">
      <c r="A4" s="52"/>
      <c r="B4" s="57"/>
      <c r="C4" s="52"/>
      <c r="D4" s="52"/>
    </row>
    <row r="5" spans="1:4" x14ac:dyDescent="0.25">
      <c r="B5" s="55" t="s">
        <v>49</v>
      </c>
      <c r="D5" s="55" t="s">
        <v>49</v>
      </c>
    </row>
    <row r="6" spans="1:4" ht="50.25" customHeight="1" x14ac:dyDescent="0.25">
      <c r="A6" s="159"/>
      <c r="B6" s="119" t="s">
        <v>83</v>
      </c>
      <c r="C6" s="51"/>
      <c r="D6" s="119" t="s">
        <v>84</v>
      </c>
    </row>
    <row r="7" spans="1:4" x14ac:dyDescent="0.25">
      <c r="A7" s="159"/>
      <c r="B7" s="41" t="s">
        <v>0</v>
      </c>
      <c r="C7" s="36"/>
      <c r="D7" s="41" t="s">
        <v>0</v>
      </c>
    </row>
    <row r="8" spans="1:4" ht="31.5" x14ac:dyDescent="0.25">
      <c r="A8" s="23" t="s">
        <v>33</v>
      </c>
      <c r="B8" s="24"/>
      <c r="C8" s="37"/>
      <c r="D8" s="24"/>
    </row>
    <row r="9" spans="1:4" x14ac:dyDescent="0.25">
      <c r="A9" s="25" t="s">
        <v>34</v>
      </c>
      <c r="B9" s="59">
        <v>71962068</v>
      </c>
      <c r="C9" s="13"/>
      <c r="D9" s="59">
        <v>71512212</v>
      </c>
    </row>
    <row r="10" spans="1:4" x14ac:dyDescent="0.25">
      <c r="A10" s="25" t="s">
        <v>35</v>
      </c>
      <c r="B10" s="60">
        <v>-47964456</v>
      </c>
      <c r="C10" s="13"/>
      <c r="D10" s="60">
        <v>-49874080</v>
      </c>
    </row>
    <row r="11" spans="1:4" x14ac:dyDescent="0.25">
      <c r="A11" s="25" t="s">
        <v>36</v>
      </c>
      <c r="B11" s="59">
        <v>470322</v>
      </c>
      <c r="C11" s="13"/>
      <c r="D11" s="59">
        <v>296997</v>
      </c>
    </row>
    <row r="12" spans="1:4" x14ac:dyDescent="0.25">
      <c r="A12" s="25" t="s">
        <v>37</v>
      </c>
      <c r="B12" s="60">
        <v>-2557525</v>
      </c>
      <c r="C12" s="13"/>
      <c r="D12" s="60">
        <v>-1763395</v>
      </c>
    </row>
    <row r="13" spans="1:4" x14ac:dyDescent="0.25">
      <c r="A13" s="25" t="s">
        <v>70</v>
      </c>
      <c r="B13" s="59">
        <v>1110908</v>
      </c>
      <c r="C13" s="13"/>
      <c r="D13" s="59">
        <v>62541</v>
      </c>
    </row>
    <row r="14" spans="1:4" ht="31.5" x14ac:dyDescent="0.25">
      <c r="A14" s="25" t="s">
        <v>71</v>
      </c>
      <c r="B14" s="59">
        <v>12482</v>
      </c>
      <c r="C14" s="13"/>
      <c r="D14" s="60">
        <v>-135156</v>
      </c>
    </row>
    <row r="15" spans="1:4" x14ac:dyDescent="0.25">
      <c r="A15" s="25" t="s">
        <v>119</v>
      </c>
      <c r="B15" s="59">
        <v>366695</v>
      </c>
      <c r="C15" s="12"/>
      <c r="D15" s="59">
        <v>683092</v>
      </c>
    </row>
    <row r="16" spans="1:4" x14ac:dyDescent="0.25">
      <c r="A16" s="25" t="s">
        <v>38</v>
      </c>
      <c r="B16" s="60">
        <v>-3340735</v>
      </c>
      <c r="C16" s="13"/>
      <c r="D16" s="60">
        <v>-2492610</v>
      </c>
    </row>
    <row r="17" spans="1:4" x14ac:dyDescent="0.25">
      <c r="A17" s="25"/>
      <c r="B17" s="43">
        <f>SUM(B9:B16)</f>
        <v>20059759</v>
      </c>
      <c r="C17" s="28"/>
      <c r="D17" s="43">
        <f>SUM(D9:D16)</f>
        <v>18289601</v>
      </c>
    </row>
    <row r="18" spans="1:4" x14ac:dyDescent="0.25">
      <c r="A18" s="23" t="s">
        <v>39</v>
      </c>
      <c r="B18" s="26"/>
      <c r="C18" s="38"/>
      <c r="D18" s="27"/>
    </row>
    <row r="19" spans="1:4" x14ac:dyDescent="0.25">
      <c r="A19" s="25" t="s">
        <v>12</v>
      </c>
      <c r="B19" s="59">
        <v>4668250</v>
      </c>
      <c r="C19" s="60"/>
      <c r="D19" s="60">
        <v>-25091521</v>
      </c>
    </row>
    <row r="20" spans="1:4" x14ac:dyDescent="0.25">
      <c r="A20" s="25" t="s">
        <v>13</v>
      </c>
      <c r="B20" s="60">
        <v>-3348313</v>
      </c>
      <c r="C20" s="60"/>
      <c r="D20" s="59">
        <v>140542797</v>
      </c>
    </row>
    <row r="21" spans="1:4" x14ac:dyDescent="0.25">
      <c r="A21" s="87" t="s">
        <v>14</v>
      </c>
      <c r="B21" s="60">
        <v>-77507985</v>
      </c>
      <c r="C21" s="60"/>
      <c r="D21" s="60">
        <v>-58150356</v>
      </c>
    </row>
    <row r="22" spans="1:4" x14ac:dyDescent="0.25">
      <c r="A22" s="87" t="s">
        <v>59</v>
      </c>
      <c r="B22" s="59">
        <v>5007730</v>
      </c>
      <c r="C22" s="60"/>
      <c r="D22" s="59">
        <v>3318365</v>
      </c>
    </row>
    <row r="23" spans="1:4" x14ac:dyDescent="0.25">
      <c r="A23" s="87" t="s">
        <v>110</v>
      </c>
      <c r="B23" s="60">
        <v>-9558827</v>
      </c>
      <c r="C23" s="60"/>
      <c r="D23" s="60">
        <v>-8370134</v>
      </c>
    </row>
    <row r="24" spans="1:4" x14ac:dyDescent="0.25">
      <c r="A24" s="117" t="s">
        <v>92</v>
      </c>
      <c r="B24" s="59">
        <v>45873496</v>
      </c>
      <c r="C24" s="60"/>
      <c r="D24" s="60">
        <v>-3045857</v>
      </c>
    </row>
    <row r="25" spans="1:4" x14ac:dyDescent="0.25">
      <c r="A25" s="25" t="s">
        <v>40</v>
      </c>
      <c r="B25" s="59">
        <v>403915</v>
      </c>
      <c r="C25" s="21"/>
      <c r="D25" s="59">
        <v>4014322</v>
      </c>
    </row>
    <row r="26" spans="1:4" x14ac:dyDescent="0.25">
      <c r="A26" s="23" t="s">
        <v>41</v>
      </c>
      <c r="B26" s="60"/>
      <c r="C26" s="60"/>
      <c r="D26" s="21"/>
    </row>
    <row r="27" spans="1:4" x14ac:dyDescent="0.25">
      <c r="A27" s="25" t="s">
        <v>42</v>
      </c>
      <c r="B27" s="60">
        <v>-2218074</v>
      </c>
      <c r="C27" s="60"/>
      <c r="D27" s="60">
        <v>-79183381</v>
      </c>
    </row>
    <row r="28" spans="1:4" x14ac:dyDescent="0.25">
      <c r="A28" s="117" t="s">
        <v>107</v>
      </c>
      <c r="B28" s="60">
        <v>-333333</v>
      </c>
      <c r="C28" s="60"/>
      <c r="D28" s="60">
        <v>-333333</v>
      </c>
    </row>
    <row r="29" spans="1:4" x14ac:dyDescent="0.25">
      <c r="A29" s="117" t="s">
        <v>21</v>
      </c>
      <c r="B29" s="59">
        <v>10000000</v>
      </c>
      <c r="C29" s="59"/>
      <c r="D29" s="59">
        <v>116100000</v>
      </c>
    </row>
    <row r="30" spans="1:4" x14ac:dyDescent="0.25">
      <c r="A30" s="25" t="s">
        <v>22</v>
      </c>
      <c r="B30" s="60">
        <v>-111186927</v>
      </c>
      <c r="C30" s="60"/>
      <c r="D30" s="60">
        <v>-88947424</v>
      </c>
    </row>
    <row r="31" spans="1:4" x14ac:dyDescent="0.25">
      <c r="A31" s="25" t="s">
        <v>25</v>
      </c>
      <c r="B31" s="59">
        <v>13523050</v>
      </c>
      <c r="C31" s="59"/>
      <c r="D31" s="59">
        <v>1309044</v>
      </c>
    </row>
    <row r="32" spans="1:4" ht="31.5" x14ac:dyDescent="0.25">
      <c r="A32" s="23" t="s">
        <v>120</v>
      </c>
      <c r="B32" s="61">
        <f>SUM(B17:B31)</f>
        <v>-104617259</v>
      </c>
      <c r="C32" s="16"/>
      <c r="D32" s="61">
        <f>SUM(D17:D31)</f>
        <v>20452123</v>
      </c>
    </row>
    <row r="33" spans="1:4" x14ac:dyDescent="0.25">
      <c r="A33" s="25" t="s">
        <v>43</v>
      </c>
      <c r="B33" s="60">
        <v>-1443930</v>
      </c>
      <c r="C33" s="13"/>
      <c r="D33" s="60">
        <v>-1947002</v>
      </c>
    </row>
    <row r="34" spans="1:4" ht="31.5" x14ac:dyDescent="0.25">
      <c r="A34" s="23" t="s">
        <v>103</v>
      </c>
      <c r="B34" s="61">
        <f>SUM(B32:B33)</f>
        <v>-106061189</v>
      </c>
      <c r="C34" s="16"/>
      <c r="D34" s="61">
        <f>SUM(D32:D33)</f>
        <v>18505121</v>
      </c>
    </row>
    <row r="35" spans="1:4" x14ac:dyDescent="0.25">
      <c r="A35" s="23"/>
      <c r="B35" s="56"/>
      <c r="C35" s="28"/>
      <c r="D35" s="28"/>
    </row>
    <row r="36" spans="1:4" ht="31.5" x14ac:dyDescent="0.25">
      <c r="A36" s="23" t="s">
        <v>44</v>
      </c>
      <c r="B36" s="26"/>
      <c r="C36" s="38"/>
      <c r="D36" s="26"/>
    </row>
    <row r="37" spans="1:4" ht="31.5" x14ac:dyDescent="0.25">
      <c r="A37" s="103" t="s">
        <v>93</v>
      </c>
      <c r="B37" s="60">
        <v>-4793118</v>
      </c>
      <c r="C37" s="13"/>
      <c r="D37" s="60">
        <v>-14267</v>
      </c>
    </row>
    <row r="38" spans="1:4" x14ac:dyDescent="0.25">
      <c r="A38" s="87" t="s">
        <v>68</v>
      </c>
      <c r="B38" s="60">
        <v>0</v>
      </c>
      <c r="C38" s="13"/>
      <c r="D38" s="59">
        <v>6200</v>
      </c>
    </row>
    <row r="39" spans="1:4" x14ac:dyDescent="0.25">
      <c r="A39" s="103" t="s">
        <v>121</v>
      </c>
      <c r="B39" s="95">
        <v>-48265055</v>
      </c>
      <c r="C39" s="13"/>
      <c r="D39" s="60">
        <v>0</v>
      </c>
    </row>
    <row r="40" spans="1:4" x14ac:dyDescent="0.25">
      <c r="A40" s="103" t="s">
        <v>122</v>
      </c>
      <c r="B40" s="59">
        <v>10092712</v>
      </c>
      <c r="C40" s="13"/>
      <c r="D40" s="59">
        <v>9424155</v>
      </c>
    </row>
    <row r="41" spans="1:4" ht="31.5" x14ac:dyDescent="0.25">
      <c r="A41" s="23" t="s">
        <v>73</v>
      </c>
      <c r="B41" s="61">
        <f>SUM(B37:B40)</f>
        <v>-42965461</v>
      </c>
      <c r="C41" s="16"/>
      <c r="D41" s="114">
        <f>SUM(D37:D40)</f>
        <v>9416088</v>
      </c>
    </row>
    <row r="42" spans="1:4" x14ac:dyDescent="0.25">
      <c r="A42" s="23"/>
      <c r="B42" s="157"/>
      <c r="C42" s="28"/>
      <c r="D42" s="157"/>
    </row>
    <row r="43" spans="1:4" x14ac:dyDescent="0.25">
      <c r="A43" s="23" t="s">
        <v>45</v>
      </c>
      <c r="B43" s="157"/>
      <c r="C43" s="28"/>
      <c r="D43" s="157"/>
    </row>
    <row r="44" spans="1:4" x14ac:dyDescent="0.25">
      <c r="A44" s="117" t="s">
        <v>95</v>
      </c>
      <c r="B44" s="59">
        <v>100000000</v>
      </c>
      <c r="C44" s="59"/>
      <c r="D44" s="59">
        <v>50000000</v>
      </c>
    </row>
    <row r="45" spans="1:4" x14ac:dyDescent="0.25">
      <c r="A45" s="25" t="s">
        <v>46</v>
      </c>
      <c r="B45" s="60">
        <v>0</v>
      </c>
      <c r="C45" s="13"/>
      <c r="D45" s="60">
        <v>-85537814</v>
      </c>
    </row>
    <row r="46" spans="1:4" x14ac:dyDescent="0.25">
      <c r="A46" s="117" t="s">
        <v>94</v>
      </c>
      <c r="B46" s="60">
        <v>-1428367</v>
      </c>
      <c r="C46" s="13"/>
      <c r="D46" s="60">
        <v>0</v>
      </c>
    </row>
    <row r="47" spans="1:4" ht="31.5" x14ac:dyDescent="0.25">
      <c r="A47" s="23" t="s">
        <v>104</v>
      </c>
      <c r="B47" s="114">
        <f>SUM(B44:B46)</f>
        <v>98571633</v>
      </c>
      <c r="C47" s="28"/>
      <c r="D47" s="61">
        <f>SUM(D44:D46)</f>
        <v>-35537814</v>
      </c>
    </row>
    <row r="48" spans="1:4" x14ac:dyDescent="0.25">
      <c r="A48" s="23"/>
      <c r="B48" s="27"/>
      <c r="C48" s="28"/>
      <c r="D48" s="27"/>
    </row>
    <row r="49" spans="1:4" x14ac:dyDescent="0.25">
      <c r="A49" s="23" t="s">
        <v>54</v>
      </c>
      <c r="B49" s="62">
        <f>SUM(B47,B41,B34)</f>
        <v>-50455017</v>
      </c>
      <c r="C49" s="28"/>
      <c r="D49" s="62">
        <f>SUM(D47,D41,D34)</f>
        <v>-7616605</v>
      </c>
    </row>
    <row r="50" spans="1:4" x14ac:dyDescent="0.25">
      <c r="A50" s="25" t="s">
        <v>47</v>
      </c>
      <c r="B50" s="59">
        <v>1462292</v>
      </c>
      <c r="C50" s="13"/>
      <c r="D50" s="59">
        <v>275292</v>
      </c>
    </row>
    <row r="51" spans="1:4" ht="31.5" x14ac:dyDescent="0.25">
      <c r="A51" s="130" t="s">
        <v>105</v>
      </c>
      <c r="B51" s="60">
        <v>-5346</v>
      </c>
      <c r="C51" s="13"/>
      <c r="D51" s="60">
        <v>0</v>
      </c>
    </row>
    <row r="52" spans="1:4" x14ac:dyDescent="0.25">
      <c r="A52" s="25" t="s">
        <v>51</v>
      </c>
      <c r="B52" s="42">
        <v>452595842</v>
      </c>
      <c r="C52" s="38"/>
      <c r="D52" s="42">
        <v>208793845</v>
      </c>
    </row>
    <row r="53" spans="1:4" ht="16.5" thickBot="1" x14ac:dyDescent="0.3">
      <c r="A53" s="23" t="s">
        <v>50</v>
      </c>
      <c r="B53" s="29">
        <f>SUM(B49:B52)</f>
        <v>403597771</v>
      </c>
      <c r="C53" s="28"/>
      <c r="D53" s="29">
        <f>SUM(D49:D52)</f>
        <v>201452532</v>
      </c>
    </row>
    <row r="54" spans="1:4" ht="16.5" thickTop="1" x14ac:dyDescent="0.25"/>
    <row r="57" spans="1:4" s="125" customFormat="1" ht="18.75" x14ac:dyDescent="0.3">
      <c r="A57" s="1" t="s">
        <v>77</v>
      </c>
      <c r="B57" s="141"/>
      <c r="C57" s="142"/>
      <c r="D57" s="4" t="s">
        <v>78</v>
      </c>
    </row>
    <row r="58" spans="1:4" s="125" customFormat="1" ht="21" customHeight="1" x14ac:dyDescent="0.3">
      <c r="A58" s="2"/>
      <c r="B58" s="143"/>
      <c r="C58" s="40"/>
      <c r="D58" s="144"/>
    </row>
    <row r="59" spans="1:4" s="125" customFormat="1" ht="18.75" x14ac:dyDescent="0.3">
      <c r="A59" s="1" t="s">
        <v>144</v>
      </c>
      <c r="B59" s="141"/>
      <c r="C59" s="142"/>
      <c r="D59" s="145" t="s">
        <v>143</v>
      </c>
    </row>
  </sheetData>
  <mergeCells count="5">
    <mergeCell ref="B42:B43"/>
    <mergeCell ref="D42:D43"/>
    <mergeCell ref="A3:D3"/>
    <mergeCell ref="A2:D2"/>
    <mergeCell ref="A6:A7"/>
  </mergeCells>
  <pageMargins left="0.98425196850393704" right="0.39370078740157483" top="0.59055118110236227" bottom="0.59055118110236227" header="0.31496062992125984" footer="0.31496062992125984"/>
  <pageSetup paperSize="9" scale="6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5"/>
  <sheetViews>
    <sheetView tabSelected="1" view="pageBreakPreview" topLeftCell="A34" zoomScale="85" zoomScaleNormal="70" zoomScaleSheetLayoutView="85" workbookViewId="0">
      <selection activeCell="A44" sqref="A44"/>
    </sheetView>
  </sheetViews>
  <sheetFormatPr defaultColWidth="9.140625" defaultRowHeight="15.75" outlineLevelRow="1" x14ac:dyDescent="0.25"/>
  <cols>
    <col min="1" max="1" width="75.140625" style="5" customWidth="1"/>
    <col min="2" max="2" width="16.7109375" style="6" customWidth="1"/>
    <col min="3" max="3" width="15" style="6" customWidth="1"/>
    <col min="4" max="4" width="17" style="6" customWidth="1"/>
    <col min="5" max="5" width="24.85546875" style="6" customWidth="1"/>
    <col min="6" max="6" width="17.42578125" style="6" customWidth="1"/>
    <col min="7" max="7" width="17.85546875" style="6" customWidth="1"/>
    <col min="8" max="8" width="17.28515625" style="6" customWidth="1"/>
    <col min="9" max="9" width="16" style="6" customWidth="1"/>
    <col min="10" max="16384" width="9.140625" style="5"/>
  </cols>
  <sheetData>
    <row r="2" spans="1:10" ht="18.75" x14ac:dyDescent="0.25">
      <c r="A2" s="162" t="s">
        <v>58</v>
      </c>
      <c r="B2" s="162"/>
      <c r="C2" s="162"/>
      <c r="D2" s="162"/>
      <c r="E2" s="162"/>
      <c r="F2" s="162"/>
      <c r="G2" s="162"/>
      <c r="H2" s="162"/>
      <c r="I2" s="162"/>
    </row>
    <row r="3" spans="1:10" ht="18.75" x14ac:dyDescent="0.25">
      <c r="A3" s="163" t="s">
        <v>96</v>
      </c>
      <c r="B3" s="163"/>
      <c r="C3" s="163"/>
      <c r="D3" s="163"/>
      <c r="E3" s="163"/>
      <c r="F3" s="163"/>
      <c r="G3" s="163"/>
      <c r="H3" s="163"/>
      <c r="I3" s="163"/>
    </row>
    <row r="4" spans="1:10" x14ac:dyDescent="0.25">
      <c r="I4" s="7"/>
    </row>
    <row r="5" spans="1:10" ht="15.75" customHeight="1" x14ac:dyDescent="0.25">
      <c r="A5" s="164"/>
      <c r="B5" s="161" t="s">
        <v>28</v>
      </c>
      <c r="C5" s="161" t="s">
        <v>29</v>
      </c>
      <c r="D5" s="161" t="s">
        <v>30</v>
      </c>
      <c r="E5" s="161" t="s">
        <v>123</v>
      </c>
      <c r="F5" s="161" t="s">
        <v>109</v>
      </c>
      <c r="G5" s="161" t="s">
        <v>48</v>
      </c>
      <c r="H5" s="161" t="s">
        <v>32</v>
      </c>
      <c r="I5" s="161" t="s">
        <v>124</v>
      </c>
    </row>
    <row r="6" spans="1:10" s="8" customFormat="1" ht="242.25" customHeight="1" x14ac:dyDescent="0.25">
      <c r="A6" s="164"/>
      <c r="B6" s="161"/>
      <c r="C6" s="161"/>
      <c r="D6" s="161"/>
      <c r="E6" s="161"/>
      <c r="F6" s="161"/>
      <c r="G6" s="161"/>
      <c r="H6" s="161"/>
      <c r="I6" s="161"/>
    </row>
    <row r="7" spans="1:10" s="8" customFormat="1" x14ac:dyDescent="0.25">
      <c r="A7" s="81"/>
      <c r="B7" s="67" t="s">
        <v>0</v>
      </c>
      <c r="C7" s="67" t="s">
        <v>0</v>
      </c>
      <c r="D7" s="67" t="s">
        <v>0</v>
      </c>
      <c r="E7" s="67" t="s">
        <v>0</v>
      </c>
      <c r="F7" s="67" t="s">
        <v>0</v>
      </c>
      <c r="G7" s="67" t="s">
        <v>0</v>
      </c>
      <c r="H7" s="67" t="s">
        <v>0</v>
      </c>
      <c r="I7" s="67" t="s">
        <v>0</v>
      </c>
    </row>
    <row r="8" spans="1:10" x14ac:dyDescent="0.25">
      <c r="A8" s="14"/>
      <c r="B8" s="17"/>
      <c r="C8" s="17"/>
      <c r="D8" s="17"/>
      <c r="E8" s="17"/>
      <c r="F8" s="17"/>
      <c r="G8" s="17"/>
      <c r="H8" s="17"/>
      <c r="I8" s="17"/>
    </row>
    <row r="9" spans="1:10" outlineLevel="1" x14ac:dyDescent="0.25">
      <c r="A9" s="14" t="s">
        <v>72</v>
      </c>
      <c r="B9" s="18">
        <v>373667511</v>
      </c>
      <c r="C9" s="18">
        <v>17712311</v>
      </c>
      <c r="D9" s="15">
        <v>-6673</v>
      </c>
      <c r="E9" s="18">
        <v>2931319</v>
      </c>
      <c r="F9" s="15">
        <v>-16128160</v>
      </c>
      <c r="G9" s="18">
        <v>28423220</v>
      </c>
      <c r="H9" s="15">
        <v>-35307896</v>
      </c>
      <c r="I9" s="18">
        <f>SUM(B9:H9)</f>
        <v>371291632</v>
      </c>
    </row>
    <row r="10" spans="1:10" outlineLevel="1" x14ac:dyDescent="0.25">
      <c r="A10" s="9" t="s">
        <v>53</v>
      </c>
      <c r="B10" s="11"/>
      <c r="C10" s="11"/>
      <c r="D10" s="11"/>
      <c r="E10" s="11"/>
      <c r="F10" s="11"/>
      <c r="G10" s="11"/>
      <c r="H10" s="12">
        <v>2873459</v>
      </c>
      <c r="I10" s="12">
        <f>SUM(B10:H10)</f>
        <v>2873459</v>
      </c>
    </row>
    <row r="11" spans="1:10" outlineLevel="1" x14ac:dyDescent="0.25">
      <c r="A11" s="14" t="s">
        <v>125</v>
      </c>
      <c r="B11" s="11"/>
      <c r="C11" s="11"/>
      <c r="D11" s="11"/>
      <c r="E11" s="11"/>
      <c r="F11" s="11"/>
      <c r="G11" s="11"/>
      <c r="H11" s="12"/>
      <c r="I11" s="12"/>
    </row>
    <row r="12" spans="1:10" ht="31.5" outlineLevel="1" x14ac:dyDescent="0.25">
      <c r="A12" s="126" t="s">
        <v>8</v>
      </c>
      <c r="B12" s="11"/>
      <c r="C12" s="11"/>
      <c r="D12" s="11"/>
      <c r="E12" s="11"/>
      <c r="F12" s="11"/>
      <c r="G12" s="11"/>
      <c r="H12" s="12"/>
      <c r="I12" s="12"/>
    </row>
    <row r="13" spans="1:10" ht="31.5" outlineLevel="1" x14ac:dyDescent="0.25">
      <c r="A13" s="9" t="s">
        <v>126</v>
      </c>
      <c r="B13" s="11"/>
      <c r="C13" s="11"/>
      <c r="D13" s="11"/>
      <c r="E13" s="11"/>
      <c r="F13" s="12">
        <v>7030659</v>
      </c>
      <c r="G13" s="13"/>
      <c r="H13" s="11"/>
      <c r="I13" s="12">
        <f t="shared" ref="I13:I18" si="0">SUM(B13:H13)</f>
        <v>7030659</v>
      </c>
    </row>
    <row r="14" spans="1:10" ht="31.5" outlineLevel="1" x14ac:dyDescent="0.25">
      <c r="A14" s="9" t="s">
        <v>127</v>
      </c>
      <c r="B14" s="11"/>
      <c r="C14" s="11"/>
      <c r="D14" s="11"/>
      <c r="E14" s="11"/>
      <c r="F14" s="13">
        <v>-904498</v>
      </c>
      <c r="G14" s="13"/>
      <c r="H14" s="11"/>
      <c r="I14" s="13">
        <f t="shared" si="0"/>
        <v>-904498</v>
      </c>
    </row>
    <row r="15" spans="1:10" ht="94.5" outlineLevel="1" x14ac:dyDescent="0.25">
      <c r="A15" s="9" t="s">
        <v>128</v>
      </c>
      <c r="B15" s="11"/>
      <c r="C15" s="11"/>
      <c r="D15" s="11"/>
      <c r="E15" s="13">
        <v>-713084</v>
      </c>
      <c r="F15" s="13"/>
      <c r="G15" s="13"/>
      <c r="H15" s="11"/>
      <c r="I15" s="13">
        <f t="shared" si="0"/>
        <v>-713084</v>
      </c>
    </row>
    <row r="16" spans="1:10" ht="47.25" outlineLevel="1" x14ac:dyDescent="0.25">
      <c r="A16" s="9" t="s">
        <v>129</v>
      </c>
      <c r="B16" s="137"/>
      <c r="C16" s="137"/>
      <c r="D16" s="138">
        <v>82688</v>
      </c>
      <c r="E16" s="46"/>
      <c r="F16" s="137"/>
      <c r="G16" s="137"/>
      <c r="H16" s="137"/>
      <c r="I16" s="138">
        <f t="shared" si="0"/>
        <v>82688</v>
      </c>
      <c r="J16" s="63"/>
    </row>
    <row r="17" spans="1:10" outlineLevel="1" x14ac:dyDescent="0.25">
      <c r="A17" s="14" t="s">
        <v>130</v>
      </c>
      <c r="B17" s="16">
        <f>SUM(B12:B16)</f>
        <v>0</v>
      </c>
      <c r="C17" s="16">
        <f t="shared" ref="C17:H17" si="1">SUM(C12:C16)</f>
        <v>0</v>
      </c>
      <c r="D17" s="139">
        <f t="shared" si="1"/>
        <v>82688</v>
      </c>
      <c r="E17" s="16">
        <f t="shared" si="1"/>
        <v>-713084</v>
      </c>
      <c r="F17" s="139">
        <f t="shared" si="1"/>
        <v>6126161</v>
      </c>
      <c r="G17" s="16">
        <f t="shared" si="1"/>
        <v>0</v>
      </c>
      <c r="H17" s="16">
        <f t="shared" si="1"/>
        <v>0</v>
      </c>
      <c r="I17" s="140">
        <f t="shared" si="0"/>
        <v>5495765</v>
      </c>
      <c r="J17" s="63"/>
    </row>
    <row r="18" spans="1:10" outlineLevel="1" x14ac:dyDescent="0.25">
      <c r="A18" s="14" t="s">
        <v>140</v>
      </c>
      <c r="B18" s="15">
        <f t="shared" ref="B18:G18" si="2">SUM(B10:B16)</f>
        <v>0</v>
      </c>
      <c r="C18" s="15">
        <f t="shared" si="2"/>
        <v>0</v>
      </c>
      <c r="D18" s="18">
        <f t="shared" si="2"/>
        <v>82688</v>
      </c>
      <c r="E18" s="15">
        <f>SUM(E10:E16)</f>
        <v>-713084</v>
      </c>
      <c r="F18" s="18">
        <f>SUM(F10:F16)</f>
        <v>6126161</v>
      </c>
      <c r="G18" s="15">
        <f t="shared" si="2"/>
        <v>0</v>
      </c>
      <c r="H18" s="18">
        <f>SUM(H10:H16)</f>
        <v>2873459</v>
      </c>
      <c r="I18" s="18">
        <f t="shared" si="0"/>
        <v>8369224</v>
      </c>
    </row>
    <row r="19" spans="1:10" ht="31.5" outlineLevel="1" x14ac:dyDescent="0.25">
      <c r="A19" s="14" t="s">
        <v>138</v>
      </c>
      <c r="B19" s="16"/>
      <c r="C19" s="16"/>
      <c r="D19" s="102"/>
      <c r="E19" s="16"/>
      <c r="F19" s="102"/>
      <c r="G19" s="16"/>
      <c r="H19" s="102"/>
      <c r="I19" s="102"/>
    </row>
    <row r="20" spans="1:10" ht="31.5" outlineLevel="1" x14ac:dyDescent="0.25">
      <c r="A20" s="9" t="s">
        <v>131</v>
      </c>
      <c r="B20" s="13"/>
      <c r="C20" s="17"/>
      <c r="D20" s="16"/>
      <c r="E20" s="16"/>
      <c r="F20" s="16"/>
      <c r="G20" s="147">
        <v>5687018</v>
      </c>
      <c r="H20" s="13"/>
      <c r="I20" s="147">
        <f>SUM(B20:H20)</f>
        <v>5687018</v>
      </c>
    </row>
    <row r="21" spans="1:10" outlineLevel="1" x14ac:dyDescent="0.25">
      <c r="A21" s="9" t="s">
        <v>97</v>
      </c>
      <c r="B21" s="17"/>
      <c r="C21" s="17"/>
      <c r="D21" s="16"/>
      <c r="E21" s="16"/>
      <c r="F21" s="16"/>
      <c r="G21" s="13"/>
      <c r="H21" s="13">
        <v>-1995163</v>
      </c>
      <c r="I21" s="13">
        <f>SUM(B21:H21)</f>
        <v>-1995163</v>
      </c>
    </row>
    <row r="22" spans="1:10" ht="31.5" outlineLevel="1" x14ac:dyDescent="0.25">
      <c r="A22" s="14" t="s">
        <v>139</v>
      </c>
      <c r="B22" s="15">
        <f t="shared" ref="B22:I22" si="3">SUM(B20:B21)</f>
        <v>0</v>
      </c>
      <c r="C22" s="15">
        <f t="shared" si="3"/>
        <v>0</v>
      </c>
      <c r="D22" s="15">
        <f t="shared" si="3"/>
        <v>0</v>
      </c>
      <c r="E22" s="15">
        <f t="shared" si="3"/>
        <v>0</v>
      </c>
      <c r="F22" s="15">
        <f t="shared" si="3"/>
        <v>0</v>
      </c>
      <c r="G22" s="15">
        <f t="shared" si="3"/>
        <v>5687018</v>
      </c>
      <c r="H22" s="15">
        <f t="shared" si="3"/>
        <v>-1995163</v>
      </c>
      <c r="I22" s="15">
        <f t="shared" si="3"/>
        <v>3691855</v>
      </c>
    </row>
    <row r="23" spans="1:10" ht="30" customHeight="1" outlineLevel="1" thickBot="1" x14ac:dyDescent="0.3">
      <c r="A23" s="14" t="s">
        <v>99</v>
      </c>
      <c r="B23" s="19">
        <f t="shared" ref="B23:H23" si="4">B9+B18+B22</f>
        <v>373667511</v>
      </c>
      <c r="C23" s="19">
        <f t="shared" si="4"/>
        <v>17712311</v>
      </c>
      <c r="D23" s="19">
        <f t="shared" si="4"/>
        <v>76015</v>
      </c>
      <c r="E23" s="19">
        <f t="shared" si="4"/>
        <v>2218235</v>
      </c>
      <c r="F23" s="20">
        <f t="shared" si="4"/>
        <v>-10001999</v>
      </c>
      <c r="G23" s="19">
        <f t="shared" si="4"/>
        <v>34110238</v>
      </c>
      <c r="H23" s="20">
        <f t="shared" si="4"/>
        <v>-34429600</v>
      </c>
      <c r="I23" s="19">
        <f>SUM(B23:H23)</f>
        <v>383352711</v>
      </c>
    </row>
    <row r="24" spans="1:10" ht="24.75" customHeight="1" outlineLevel="1" thickTop="1" x14ac:dyDescent="0.25">
      <c r="A24" s="14"/>
      <c r="B24" s="102"/>
      <c r="C24" s="102"/>
      <c r="D24" s="102"/>
      <c r="E24" s="102"/>
      <c r="F24" s="16"/>
      <c r="G24" s="102"/>
      <c r="H24" s="16"/>
      <c r="I24" s="102"/>
    </row>
    <row r="25" spans="1:10" x14ac:dyDescent="0.25">
      <c r="A25" s="14" t="s">
        <v>132</v>
      </c>
      <c r="B25" s="18">
        <v>398667511</v>
      </c>
      <c r="C25" s="68"/>
      <c r="D25" s="69"/>
      <c r="E25" s="68">
        <v>914412</v>
      </c>
      <c r="F25" s="15">
        <v>-3029141</v>
      </c>
      <c r="G25" s="18">
        <v>28423220</v>
      </c>
      <c r="H25" s="69">
        <v>-16808848</v>
      </c>
      <c r="I25" s="18">
        <f>SUM(B25:H25)</f>
        <v>408167154</v>
      </c>
    </row>
    <row r="26" spans="1:10" ht="31.5" x14ac:dyDescent="0.25">
      <c r="A26" s="9" t="s">
        <v>133</v>
      </c>
      <c r="B26" s="68"/>
      <c r="C26" s="68"/>
      <c r="D26" s="69"/>
      <c r="E26" s="68"/>
      <c r="F26" s="146">
        <v>602381</v>
      </c>
      <c r="G26" s="68"/>
      <c r="H26" s="104">
        <v>-17579008</v>
      </c>
      <c r="I26" s="104">
        <f>SUM(B26:H26)</f>
        <v>-16976627</v>
      </c>
    </row>
    <row r="27" spans="1:10" x14ac:dyDescent="0.25">
      <c r="A27" s="14" t="s">
        <v>134</v>
      </c>
      <c r="B27" s="18">
        <f>SUM(B25:B26)</f>
        <v>398667511</v>
      </c>
      <c r="C27" s="15">
        <f t="shared" ref="C27:G27" si="5">SUM(C25:C26)</f>
        <v>0</v>
      </c>
      <c r="D27" s="15">
        <f t="shared" si="5"/>
        <v>0</v>
      </c>
      <c r="E27" s="18">
        <f t="shared" si="5"/>
        <v>914412</v>
      </c>
      <c r="F27" s="15">
        <f t="shared" si="5"/>
        <v>-2426760</v>
      </c>
      <c r="G27" s="18">
        <f t="shared" si="5"/>
        <v>28423220</v>
      </c>
      <c r="H27" s="15">
        <f>SUM(H25:H26)</f>
        <v>-34387856</v>
      </c>
      <c r="I27" s="15">
        <f t="shared" ref="I27" si="6">SUM(I25:I26)</f>
        <v>391190527</v>
      </c>
    </row>
    <row r="28" spans="1:10" x14ac:dyDescent="0.25">
      <c r="A28" s="9" t="s">
        <v>142</v>
      </c>
      <c r="B28" s="11"/>
      <c r="C28" s="11"/>
      <c r="D28" s="11"/>
      <c r="E28" s="11"/>
      <c r="F28" s="11"/>
      <c r="G28" s="11"/>
      <c r="H28" s="104">
        <f>'ф. 2 конс'!C26</f>
        <v>-4365082</v>
      </c>
      <c r="I28" s="104">
        <f>SUM(B28:H28)</f>
        <v>-4365082</v>
      </c>
    </row>
    <row r="29" spans="1:10" x14ac:dyDescent="0.25">
      <c r="A29" s="14" t="s">
        <v>125</v>
      </c>
      <c r="B29" s="11"/>
      <c r="C29" s="11"/>
      <c r="D29" s="11"/>
      <c r="E29" s="11"/>
      <c r="F29" s="11"/>
      <c r="G29" s="11"/>
      <c r="H29" s="13"/>
      <c r="I29" s="13"/>
    </row>
    <row r="30" spans="1:10" ht="31.5" x14ac:dyDescent="0.25">
      <c r="A30" s="126" t="s">
        <v>8</v>
      </c>
      <c r="B30" s="11"/>
      <c r="C30" s="11"/>
      <c r="D30" s="11"/>
      <c r="E30" s="11"/>
      <c r="F30" s="11"/>
      <c r="G30" s="11"/>
      <c r="H30" s="13"/>
      <c r="I30" s="13"/>
    </row>
    <row r="31" spans="1:10" x14ac:dyDescent="0.25">
      <c r="A31" s="9" t="s">
        <v>135</v>
      </c>
      <c r="B31" s="11"/>
      <c r="C31" s="11"/>
      <c r="D31" s="11"/>
      <c r="E31" s="11"/>
      <c r="F31" s="13">
        <f>'ф. 2 конс'!C31</f>
        <v>-5591983</v>
      </c>
      <c r="G31" s="13"/>
      <c r="H31" s="11"/>
      <c r="I31" s="13">
        <f>SUM(B31:H31)</f>
        <v>-5591983</v>
      </c>
    </row>
    <row r="32" spans="1:10" ht="31.5" x14ac:dyDescent="0.25">
      <c r="A32" s="9" t="s">
        <v>136</v>
      </c>
      <c r="B32" s="11"/>
      <c r="C32" s="11"/>
      <c r="D32" s="11"/>
      <c r="E32" s="11"/>
      <c r="F32" s="13">
        <f>'ф. 2 конс'!C32</f>
        <v>-178173</v>
      </c>
      <c r="G32" s="13"/>
      <c r="H32" s="11"/>
      <c r="I32" s="13">
        <f>SUM(B32:H32)</f>
        <v>-178173</v>
      </c>
    </row>
    <row r="33" spans="1:10" ht="94.5" x14ac:dyDescent="0.25">
      <c r="A33" s="9" t="s">
        <v>128</v>
      </c>
      <c r="B33" s="137"/>
      <c r="C33" s="137"/>
      <c r="D33" s="137"/>
      <c r="E33" s="46">
        <f>'ф. 2 конс'!C33</f>
        <v>-413889</v>
      </c>
      <c r="F33" s="46"/>
      <c r="G33" s="46"/>
      <c r="H33" s="137"/>
      <c r="I33" s="46">
        <f>SUM(B33:H33)</f>
        <v>-413889</v>
      </c>
    </row>
    <row r="34" spans="1:10" x14ac:dyDescent="0.25">
      <c r="A34" s="14" t="s">
        <v>137</v>
      </c>
      <c r="B34" s="10">
        <f>SUM(B31:B33)</f>
        <v>0</v>
      </c>
      <c r="C34" s="10">
        <f t="shared" ref="C34:I34" si="7">SUM(C31:C33)</f>
        <v>0</v>
      </c>
      <c r="D34" s="10">
        <f t="shared" si="7"/>
        <v>0</v>
      </c>
      <c r="E34" s="10">
        <f t="shared" si="7"/>
        <v>-413889</v>
      </c>
      <c r="F34" s="10">
        <f t="shared" si="7"/>
        <v>-5770156</v>
      </c>
      <c r="G34" s="10">
        <f t="shared" si="7"/>
        <v>0</v>
      </c>
      <c r="H34" s="10">
        <f t="shared" si="7"/>
        <v>0</v>
      </c>
      <c r="I34" s="10">
        <f t="shared" si="7"/>
        <v>-6184045</v>
      </c>
    </row>
    <row r="35" spans="1:10" x14ac:dyDescent="0.25">
      <c r="A35" s="14" t="s">
        <v>141</v>
      </c>
      <c r="B35" s="15">
        <f t="shared" ref="B35:G35" si="8">SUM(B28:B33)</f>
        <v>0</v>
      </c>
      <c r="C35" s="15">
        <f t="shared" si="8"/>
        <v>0</v>
      </c>
      <c r="D35" s="15">
        <f t="shared" si="8"/>
        <v>0</v>
      </c>
      <c r="E35" s="15">
        <f t="shared" si="8"/>
        <v>-413889</v>
      </c>
      <c r="F35" s="15">
        <f t="shared" si="8"/>
        <v>-5770156</v>
      </c>
      <c r="G35" s="15">
        <f t="shared" si="8"/>
        <v>0</v>
      </c>
      <c r="H35" s="15">
        <f>SUM(H28:H33)</f>
        <v>-4365082</v>
      </c>
      <c r="I35" s="15">
        <f>SUM(I28:I33)</f>
        <v>-10549127</v>
      </c>
      <c r="J35" s="63"/>
    </row>
    <row r="36" spans="1:10" ht="31.5" x14ac:dyDescent="0.25">
      <c r="A36" s="14" t="s">
        <v>138</v>
      </c>
      <c r="B36" s="16"/>
      <c r="C36" s="16"/>
      <c r="D36" s="16"/>
      <c r="E36" s="16"/>
      <c r="F36" s="16"/>
      <c r="G36" s="16"/>
      <c r="H36" s="16"/>
      <c r="I36" s="16"/>
      <c r="J36" s="63"/>
    </row>
    <row r="37" spans="1:10" x14ac:dyDescent="0.25">
      <c r="A37" s="9" t="s">
        <v>97</v>
      </c>
      <c r="B37" s="17"/>
      <c r="C37" s="17"/>
      <c r="D37" s="16"/>
      <c r="E37" s="16"/>
      <c r="F37" s="16"/>
      <c r="G37" s="13"/>
      <c r="H37" s="13">
        <v>-1428367</v>
      </c>
      <c r="I37" s="13">
        <f>SUM(B37:H37)</f>
        <v>-1428367</v>
      </c>
    </row>
    <row r="38" spans="1:10" ht="31.5" x14ac:dyDescent="0.25">
      <c r="A38" s="14" t="s">
        <v>139</v>
      </c>
      <c r="B38" s="15">
        <f t="shared" ref="B38:I38" si="9">SUM(B37:B37)</f>
        <v>0</v>
      </c>
      <c r="C38" s="15">
        <f t="shared" si="9"/>
        <v>0</v>
      </c>
      <c r="D38" s="15">
        <f t="shared" si="9"/>
        <v>0</v>
      </c>
      <c r="E38" s="15">
        <f t="shared" si="9"/>
        <v>0</v>
      </c>
      <c r="F38" s="15">
        <f t="shared" si="9"/>
        <v>0</v>
      </c>
      <c r="G38" s="15">
        <f t="shared" si="9"/>
        <v>0</v>
      </c>
      <c r="H38" s="15">
        <f t="shared" si="9"/>
        <v>-1428367</v>
      </c>
      <c r="I38" s="15">
        <f t="shared" si="9"/>
        <v>-1428367</v>
      </c>
    </row>
    <row r="39" spans="1:10" ht="22.5" customHeight="1" thickBot="1" x14ac:dyDescent="0.3">
      <c r="A39" s="14" t="s">
        <v>98</v>
      </c>
      <c r="B39" s="112">
        <f t="shared" ref="B39:H39" si="10">B27+B35+B38</f>
        <v>398667511</v>
      </c>
      <c r="C39" s="20">
        <f t="shared" si="10"/>
        <v>0</v>
      </c>
      <c r="D39" s="20">
        <f t="shared" si="10"/>
        <v>0</v>
      </c>
      <c r="E39" s="112">
        <f t="shared" si="10"/>
        <v>500523</v>
      </c>
      <c r="F39" s="20">
        <f t="shared" si="10"/>
        <v>-8196916</v>
      </c>
      <c r="G39" s="112">
        <f t="shared" si="10"/>
        <v>28423220</v>
      </c>
      <c r="H39" s="20">
        <f t="shared" si="10"/>
        <v>-40181305</v>
      </c>
      <c r="I39" s="112">
        <f>SUM(B39:H39)</f>
        <v>379213033</v>
      </c>
    </row>
    <row r="40" spans="1:10" ht="16.5" thickTop="1" x14ac:dyDescent="0.25"/>
    <row r="41" spans="1:10" x14ac:dyDescent="0.25">
      <c r="B41" s="70"/>
      <c r="E41" s="70"/>
      <c r="F41" s="70"/>
      <c r="G41" s="70"/>
      <c r="H41" s="85"/>
      <c r="I41" s="70"/>
      <c r="J41" s="70"/>
    </row>
    <row r="42" spans="1:10" s="75" customFormat="1" ht="18.75" x14ac:dyDescent="0.3">
      <c r="A42" s="115" t="s">
        <v>77</v>
      </c>
      <c r="B42" s="72"/>
      <c r="C42" s="73"/>
      <c r="D42" s="116" t="s">
        <v>78</v>
      </c>
      <c r="E42" s="111"/>
      <c r="F42" s="74"/>
      <c r="G42" s="74"/>
      <c r="H42" s="86"/>
    </row>
    <row r="43" spans="1:10" s="75" customFormat="1" ht="28.5" customHeight="1" x14ac:dyDescent="0.3">
      <c r="A43" s="71"/>
      <c r="B43" s="72"/>
      <c r="C43" s="80"/>
      <c r="D43" s="80"/>
      <c r="E43" s="80"/>
      <c r="F43" s="74"/>
      <c r="G43" s="74"/>
    </row>
    <row r="44" spans="1:10" s="75" customFormat="1" ht="18.75" x14ac:dyDescent="0.3">
      <c r="A44" s="115" t="s">
        <v>144</v>
      </c>
      <c r="B44" s="72"/>
      <c r="C44" s="73"/>
      <c r="D44" s="73" t="s">
        <v>143</v>
      </c>
      <c r="E44" s="80"/>
      <c r="F44" s="160"/>
      <c r="G44" s="160"/>
    </row>
    <row r="45" spans="1:10" s="75" customFormat="1" ht="18.75" x14ac:dyDescent="0.3">
      <c r="A45" s="76"/>
      <c r="B45" s="72"/>
      <c r="C45" s="72"/>
      <c r="D45" s="72"/>
      <c r="E45" s="72"/>
      <c r="F45" s="72"/>
      <c r="G45" s="72"/>
      <c r="H45" s="72"/>
      <c r="I45" s="72"/>
    </row>
  </sheetData>
  <mergeCells count="12">
    <mergeCell ref="F44:G44"/>
    <mergeCell ref="H5:H6"/>
    <mergeCell ref="I5:I6"/>
    <mergeCell ref="A2:I2"/>
    <mergeCell ref="A3:I3"/>
    <mergeCell ref="A5:A6"/>
    <mergeCell ref="B5:B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ф. 1 конс</vt:lpstr>
      <vt:lpstr>ф. 2 конс</vt:lpstr>
      <vt:lpstr>Ф 3 конс</vt:lpstr>
      <vt:lpstr>СК конс</vt:lpstr>
      <vt:lpstr>'ф. 2 конс'!_Hlk223318201</vt:lpstr>
      <vt:lpstr>'СК конс'!Заголовки_для_печати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Amirova Bayan</cp:lastModifiedBy>
  <cp:lastPrinted>2018-08-14T08:41:41Z</cp:lastPrinted>
  <dcterms:created xsi:type="dcterms:W3CDTF">2017-02-27T03:37:51Z</dcterms:created>
  <dcterms:modified xsi:type="dcterms:W3CDTF">2018-08-14T09:53:27Z</dcterms:modified>
</cp:coreProperties>
</file>