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Ф1,2\2017\март\31 03 2017 для ДПО\"/>
    </mc:Choice>
  </mc:AlternateContent>
  <bookViews>
    <workbookView xWindow="13905" yWindow="0" windowWidth="14895" windowHeight="12825" activeTab="1"/>
  </bookViews>
  <sheets>
    <sheet name="Конс Баланс " sheetId="17" r:id="rId1"/>
    <sheet name="Конс Прибыли-Убытки" sheetId="18" r:id="rId2"/>
    <sheet name="ОДДС конс" sheetId="21" r:id="rId3"/>
    <sheet name="Конс СК" sheetId="19" r:id="rId4"/>
  </sheets>
  <definedNames>
    <definedName name="_xlnm.Print_Titles" localSheetId="3">'Конс СК'!$3:$5</definedName>
    <definedName name="_xlnm.Print_Area" localSheetId="0">'Конс Баланс '!$A$1:$D$53</definedName>
    <definedName name="_xlnm.Print_Area" localSheetId="1">'Конс Прибыли-Убытки'!$A$1:$D$35</definedName>
    <definedName name="_xlnm.Print_Area" localSheetId="3">'Конс СК'!$A$1:$I$35</definedName>
    <definedName name="_xlnm.Print_Area" localSheetId="2">'ОДДС конс'!$A$1:$C$50</definedName>
  </definedNames>
  <calcPr calcId="162913"/>
</workbook>
</file>

<file path=xl/calcChain.xml><?xml version="1.0" encoding="utf-8"?>
<calcChain xmlns="http://schemas.openxmlformats.org/spreadsheetml/2006/main">
  <c r="H27" i="19" l="1"/>
  <c r="G27" i="19"/>
  <c r="F27" i="19"/>
  <c r="E27" i="19"/>
  <c r="D27" i="19"/>
  <c r="C27" i="19"/>
  <c r="B27" i="19"/>
  <c r="I26" i="19"/>
  <c r="I25" i="19"/>
  <c r="I24" i="19"/>
  <c r="H23" i="19"/>
  <c r="H28" i="19" s="1"/>
  <c r="G23" i="19"/>
  <c r="F23" i="19"/>
  <c r="E23" i="19"/>
  <c r="D23" i="19"/>
  <c r="D28" i="19" s="1"/>
  <c r="C23" i="19"/>
  <c r="B23" i="19"/>
  <c r="I22" i="19"/>
  <c r="I21" i="19"/>
  <c r="I20" i="19"/>
  <c r="I19" i="19"/>
  <c r="I18" i="19"/>
  <c r="H15" i="19"/>
  <c r="G15" i="19"/>
  <c r="F15" i="19"/>
  <c r="E15" i="19"/>
  <c r="D15" i="19"/>
  <c r="C15" i="19"/>
  <c r="B15" i="19"/>
  <c r="I14" i="19"/>
  <c r="I15" i="19" s="1"/>
  <c r="H13" i="19"/>
  <c r="G13" i="19"/>
  <c r="G16" i="19" s="1"/>
  <c r="F13" i="19"/>
  <c r="F16" i="19" s="1"/>
  <c r="E13" i="19"/>
  <c r="E16" i="19" s="1"/>
  <c r="D13" i="19"/>
  <c r="C13" i="19"/>
  <c r="C16" i="19" s="1"/>
  <c r="B13" i="19"/>
  <c r="B16" i="19" s="1"/>
  <c r="I12" i="19"/>
  <c r="I11" i="19"/>
  <c r="I10" i="19"/>
  <c r="I9" i="19"/>
  <c r="D16" i="19" l="1"/>
  <c r="I13" i="19"/>
  <c r="I16" i="19" s="1"/>
  <c r="E28" i="19"/>
  <c r="I27" i="19"/>
  <c r="H16" i="19"/>
  <c r="I23" i="19"/>
  <c r="J23" i="19" s="1"/>
  <c r="B28" i="19"/>
  <c r="F28" i="19"/>
  <c r="C28" i="19"/>
  <c r="G28" i="19"/>
  <c r="C39" i="21"/>
  <c r="B39" i="21"/>
  <c r="C34" i="21"/>
  <c r="B34" i="21"/>
  <c r="C15" i="21"/>
  <c r="C27" i="21" s="1"/>
  <c r="C29" i="21" s="1"/>
  <c r="B15" i="21"/>
  <c r="B27" i="21" s="1"/>
  <c r="B29" i="21" s="1"/>
  <c r="D28" i="18"/>
  <c r="C28" i="18"/>
  <c r="D12" i="18"/>
  <c r="C12" i="18"/>
  <c r="D9" i="18"/>
  <c r="C9" i="18"/>
  <c r="D46" i="17"/>
  <c r="C46" i="17"/>
  <c r="D35" i="17"/>
  <c r="C35" i="17"/>
  <c r="D21" i="17"/>
  <c r="C21" i="17"/>
  <c r="C17" i="18" l="1"/>
  <c r="C20" i="18" s="1"/>
  <c r="C22" i="18" s="1"/>
  <c r="D17" i="18"/>
  <c r="D20" i="18" s="1"/>
  <c r="D22" i="18" s="1"/>
  <c r="I28" i="19"/>
  <c r="J28" i="19" s="1"/>
  <c r="C48" i="17"/>
  <c r="D48" i="17"/>
  <c r="C41" i="21" l="1"/>
  <c r="C44" i="21" s="1"/>
  <c r="B41" i="21"/>
  <c r="B44" i="21" s="1"/>
  <c r="D29" i="18" l="1"/>
  <c r="C29" i="18" l="1"/>
</calcChain>
</file>

<file path=xl/sharedStrings.xml><?xml version="1.0" encoding="utf-8"?>
<sst xmlns="http://schemas.openxmlformats.org/spreadsheetml/2006/main" count="163" uniqueCount="134">
  <si>
    <t>АКТИВЫ</t>
  </si>
  <si>
    <t>Денежные средства и их эквиваленты</t>
  </si>
  <si>
    <t>Счета и вклады в банках и других финансовых институтах</t>
  </si>
  <si>
    <t>Займы, выданные клиентам</t>
  </si>
  <si>
    <t>Финансовые активы, имеющиеся в наличии для продажи</t>
  </si>
  <si>
    <t>Инвестиции, удерживаемые до срока погашения</t>
  </si>
  <si>
    <t>Основные средства и нематериальные активы</t>
  </si>
  <si>
    <t>Текущий налоговый актив</t>
  </si>
  <si>
    <t xml:space="preserve">Прочие активы </t>
  </si>
  <si>
    <t>Производные финансовые инструменты</t>
  </si>
  <si>
    <t>ИТОГО АКТИВОВ</t>
  </si>
  <si>
    <t>Текущие счета и вклады клиентов</t>
  </si>
  <si>
    <t>Субординированный долг</t>
  </si>
  <si>
    <t>Прочие обязательства</t>
  </si>
  <si>
    <t>Акционерный капитал</t>
  </si>
  <si>
    <t>Резервный капитал</t>
  </si>
  <si>
    <t>Итого капитала</t>
  </si>
  <si>
    <t>ИТОГО ОБЯЗАТЕЛЬСТВ И КАПИТАЛА</t>
  </si>
  <si>
    <t>Процентные доходы</t>
  </si>
  <si>
    <t>Процентные расходы</t>
  </si>
  <si>
    <t>Чистый процентный доход</t>
  </si>
  <si>
    <t xml:space="preserve">Комиссионные доходы </t>
  </si>
  <si>
    <t xml:space="preserve">Комиссионные расходы  </t>
  </si>
  <si>
    <t>Общие административные расходы</t>
  </si>
  <si>
    <t>Прочий совокупный доход:</t>
  </si>
  <si>
    <t>(тыс. тенге)</t>
  </si>
  <si>
    <t>Резерв хеджирования</t>
  </si>
  <si>
    <t>Резерв по переоценке активов, имеющихся в наличии для продажи</t>
  </si>
  <si>
    <t xml:space="preserve">ОБЯЗАТЕЛЬСТВА </t>
  </si>
  <si>
    <t xml:space="preserve">Государственные субсидии </t>
  </si>
  <si>
    <t>ИТОГО ОБЯЗАТЕЛЬСТВ</t>
  </si>
  <si>
    <t>КАПИТАЛ</t>
  </si>
  <si>
    <t>Накопленные убытки</t>
  </si>
  <si>
    <t>ИТОГО КАПИТАЛА</t>
  </si>
  <si>
    <t xml:space="preserve">Чистое изменение справедливой стоимости активов, имеющихся в наличии для продажи </t>
  </si>
  <si>
    <t>ДВИЖЕНИЕ ДЕНЕЖНЫХ СРЕДСТВ ОТ ОПЕРАЦИОННОЙ ДЕЯТЕЛЬНОСТИ</t>
  </si>
  <si>
    <t xml:space="preserve">(Увеличение)/уменьшение операционных активов </t>
  </si>
  <si>
    <t xml:space="preserve">Займы, выданные клиентам  </t>
  </si>
  <si>
    <t>Увеличение/(уменьшение) операционных обязательств</t>
  </si>
  <si>
    <t xml:space="preserve">Подоходный налог уплаченный </t>
  </si>
  <si>
    <t>Движение денежных средств от операционной деятельности</t>
  </si>
  <si>
    <t xml:space="preserve">ДВИЖЕНИЕ ДЕНЕЖНЫХ СРЕДСТВ ОТ ИНВЕСТИЦИОННОЙ ДЕЯТЕЛЬНОСТИ </t>
  </si>
  <si>
    <t>Движение денежных средств от инвестиционной деятельности</t>
  </si>
  <si>
    <t xml:space="preserve">ДВИЖЕНИЕ ДЕНЕЖНЫХ СРЕДСТВ ОТ ФИНАНСОВОЙ ДЕЯТЕЛЬНОСТИ </t>
  </si>
  <si>
    <t>Выкуп и изменения в выпущенных долговых ценных бумагах</t>
  </si>
  <si>
    <t xml:space="preserve">Движение денежных средств от финансовой деятельности </t>
  </si>
  <si>
    <t xml:space="preserve">Влияние изменений валютных курсов на денежные средства и их эквиваленты </t>
  </si>
  <si>
    <t xml:space="preserve"> </t>
  </si>
  <si>
    <t>Займы, выданные банкам</t>
  </si>
  <si>
    <t>(в тыс. тенге)</t>
  </si>
  <si>
    <t>Чистое изменение справедливой стоимости активов, имеющихся в наличии для продажи (неаудировано)</t>
  </si>
  <si>
    <t>Приобретение основных и нематериальных активов</t>
  </si>
  <si>
    <t xml:space="preserve">Убытки от обесценения </t>
  </si>
  <si>
    <t>Отложенные налоговые обязательства</t>
  </si>
  <si>
    <t>Резерв по переоценке финансовых активов, реклассифицированных из категории «финансовые активы, имеющиеся в наличии для продажи», в категорию «займы, выданные клиентам»</t>
  </si>
  <si>
    <t>Дополнительный оплаченный капитал</t>
  </si>
  <si>
    <t>Резерв по переоценке финансовых активов, реклассифи-цированных из категории «финансовые активы, имеющиеся в наличии для продажи», в категорию «займы, выданные клиентам»</t>
  </si>
  <si>
    <t>Резерв по переоценке финансовых активов, имеющихся в наличии для продажи</t>
  </si>
  <si>
    <t>Амортизация резерва по переоценке финансовых активов, имеющихся в наличии для продажи, реклассифицированных в категорию займов, выданных клиентам</t>
  </si>
  <si>
    <t>Операционная прибыль</t>
  </si>
  <si>
    <t>Процентное вознаграждение полученное</t>
  </si>
  <si>
    <t>Процентное 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</si>
  <si>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</si>
  <si>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</si>
  <si>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 xml:space="preserve">Прочие поступления, нетто </t>
  </si>
  <si>
    <t xml:space="preserve">Общие административные платежи </t>
  </si>
  <si>
    <t>Займы и средства от банков и других финансовых институтов</t>
  </si>
  <si>
    <t>Амортизация резерва по переоценке финансовых активов, реклассифицированных из категории «финансовые активы, имеющиеся в наличии для продажи», в категорию «займы, выданные клиентам» (неаудировано)</t>
  </si>
  <si>
    <t>Прибыль до налогообложения</t>
  </si>
  <si>
    <t xml:space="preserve">Расход по подоходному налогу  </t>
  </si>
  <si>
    <t>Остаток на 01 января 2016 г.</t>
  </si>
  <si>
    <t>Дебиторская задолженность по финансовой аренды</t>
  </si>
  <si>
    <t>Долговые ценные бумаги выпущенные</t>
  </si>
  <si>
    <t>Дебиторская задолженность по финансовой аренде</t>
  </si>
  <si>
    <t>Продажа основных средств и нематериальных активов</t>
  </si>
  <si>
    <t xml:space="preserve">Чистые поступления/(выплаты) от операций с иностранной валютой </t>
  </si>
  <si>
    <t>Получение субординированного долга</t>
  </si>
  <si>
    <t>Займы от Материнской компании</t>
  </si>
  <si>
    <t>Чистая прибыль/(убыток) от операций с иностранной валютой</t>
  </si>
  <si>
    <t>-</t>
  </si>
  <si>
    <t>Займы от Правительства Республики Казахстан и АО ФНБ "Самрук-Казына"</t>
  </si>
  <si>
    <t>Главный бухгалтер</t>
  </si>
  <si>
    <t>Мамекова С.М.</t>
  </si>
  <si>
    <t>Председатель Правления</t>
  </si>
  <si>
    <t>Жамишев Б.Б.</t>
  </si>
  <si>
    <t>Амортизация резерва по переоценке финансовых активов, реклассифицированных из категории «финансовые активы, имеющиеся в наличии для продажи», в категорию «займы, выданные клиентам»</t>
  </si>
  <si>
    <t xml:space="preserve">Акции выпущенные </t>
  </si>
  <si>
    <t>Всего операций с собственниками</t>
  </si>
  <si>
    <t>Начисление дивидендов Материнской компании (неаудировано)</t>
  </si>
  <si>
    <t>Прочие (расходы)/доходы, нетто</t>
  </si>
  <si>
    <t>Приме- чание</t>
  </si>
  <si>
    <t>Базовая и разводненная прибыль на акцию (тенге)</t>
  </si>
  <si>
    <t>Займы и средства от банков и прочих финансовых институтов</t>
  </si>
  <si>
    <t>Активы для передачи по договорам финансовой аренды</t>
  </si>
  <si>
    <t>Авансы, уплаченные по договорам финансовой аренды</t>
  </si>
  <si>
    <t>Денежные средства и их эквиваленты на начало года</t>
  </si>
  <si>
    <t>31.12.2016 г.</t>
  </si>
  <si>
    <t>Неаудировано 31.03.2017 г.</t>
  </si>
  <si>
    <t>Неаудировано 31.03.2017г.</t>
  </si>
  <si>
    <t>Неаудировано 31.03.2016 г.</t>
  </si>
  <si>
    <t>Денежные средства и их эквиваленты на конец периода</t>
  </si>
  <si>
    <t>Неаудировано 31.03.2016г.</t>
  </si>
  <si>
    <t>Чистые выплаты от операций с производными финансовыми инструментами</t>
  </si>
  <si>
    <t>Чистое (использование)/поступление денежных средств от операционной деятельности до уплаты налогов</t>
  </si>
  <si>
    <t xml:space="preserve">Чистое (уменьшение)/увеличение денежных средств и их эквивалентов </t>
  </si>
  <si>
    <t>Чистый комиссионный (расход)/доход</t>
  </si>
  <si>
    <t>Чистый (убыток)/прибыль от операций с производными финансовыми инструментами</t>
  </si>
  <si>
    <t>Доход от выкупа долговых ценных бумаг</t>
  </si>
  <si>
    <t>Прибыль за период</t>
  </si>
  <si>
    <t>Чистый нереализованный доход от операций с инструментами хеджирования</t>
  </si>
  <si>
    <t>Прочий совокупный доход/(убыток) за период</t>
  </si>
  <si>
    <t>Итого совокупного дохода за период</t>
  </si>
  <si>
    <t>Дополнитель-ный оплаченный капитал</t>
  </si>
  <si>
    <t>Нераспреде-ленная прибыль</t>
  </si>
  <si>
    <t xml:space="preserve">Прибыль за период </t>
  </si>
  <si>
    <t>Чистое изменение справедливой стоимости активов, имеющихся в наличии для продажи</t>
  </si>
  <si>
    <t>Чистый нереализованный убыток от операций с инструментами хеджирования, с учетом налога в сумме 66,749 тысяч тенге</t>
  </si>
  <si>
    <t>Итого прочего совокупного дохода (неаудировано)</t>
  </si>
  <si>
    <t>Дисконт по займу, выданному прочей связанной стороне Материнской компании, за вычетом налога в сумме 21,238 тысяч тенге</t>
  </si>
  <si>
    <t xml:space="preserve">Остаток на 31 марта 2016 г. </t>
  </si>
  <si>
    <t>Остаток на 01 января 2017 г.</t>
  </si>
  <si>
    <t>Прибыль за период (неаудировано)</t>
  </si>
  <si>
    <t>Чистый нереализованный доход от операций с инструментами хеджирования, с учетом налога в сумме 9,014 тысяч тенге (неаудировано)</t>
  </si>
  <si>
    <t>Итого совокупного убытка за период (неаудировано)</t>
  </si>
  <si>
    <t>Дисконт по займу, выданному прочей связанной стороне Материнской компании, за вычетом налога (неаудировано)</t>
  </si>
  <si>
    <t xml:space="preserve">Остаток на 31 марта 2017 г. </t>
  </si>
  <si>
    <t>Неаудированный консолидированный промежуточный отчет о финансовом положении</t>
  </si>
  <si>
    <t>Неаудированный консолидированный промежуточный отчет о прибыли или убытке</t>
  </si>
  <si>
    <t>Неаудированный консолидированный промежуточный отчет о движении денежных средств</t>
  </si>
  <si>
    <t xml:space="preserve"> и прочем совокупном доходе АО "Банк Развития Казахстана"</t>
  </si>
  <si>
    <t>Неаудированный консолидированный промежуточный отчет об изменениях в капитале АО "Банк Развития Казахстана"</t>
  </si>
  <si>
    <t>за три месяца, закончившиеся 31 марта 2017 года</t>
  </si>
  <si>
    <t>АО "Банк Развития Казахстана" за три месяца, закончившиеся 31 марта 2017 года</t>
  </si>
  <si>
    <t xml:space="preserve"> АО "Банк Развития Казахстана" по состоянию на 31 марта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</si>
</sst>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_р_._-;\-* #,##0.00_р_._-;_-* &quot;-&quot;??_р_._-;_-@_-"/>
    <numFmt numFmtId="166" formatCode="* #,##0_);* \(#,##0\);&quot;-&quot;??_);@"/>
    <numFmt numFmtId="167" formatCode="#,##0_ ;\-#,##0\ "/>
  </numFmts>
  <fonts count="5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charset val="204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charset val="204"/>
      <scheme val="minor"/>
    </font>
    <font>
      <sz val="11"/>
      <color rgb="FF9C6500"/>
      <name val="Calibri"/>
      <family val="2"/>
      <scheme val="minor"/>
    </font>
    <font>
      <sz val="9"/>
      <color theme="1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2"/>
      <color theme="1"/>
      <name val="Arial Cyr"/>
      <charset val="204"/>
    </font>
    <font>
      <b/>
      <sz val="1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86">
    <xf numFmtId="0" fontId="0" fillId="0" borderId="0"/>
    <xf numFmtId="0" fontId="14" fillId="2" borderId="0" applyNumberFormat="0" applyBorder="0" applyAlignment="0" applyProtection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19" borderId="0" applyNumberFormat="0" applyBorder="0" applyAlignment="0" applyProtection="0"/>
    <xf numFmtId="0" fontId="10" fillId="0" borderId="0" applyFont="0" applyFill="0" applyBorder="0" applyAlignment="0" applyProtection="0"/>
    <xf numFmtId="0" fontId="7" fillId="0" borderId="0"/>
    <xf numFmtId="0" fontId="7" fillId="0" borderId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5" applyNumberFormat="0" applyAlignment="0" applyProtection="0"/>
    <xf numFmtId="0" fontId="19" fillId="26" borderId="5" applyNumberFormat="0" applyAlignment="0" applyProtection="0"/>
    <xf numFmtId="0" fontId="20" fillId="27" borderId="6" applyNumberFormat="0" applyAlignment="0" applyProtection="0"/>
    <xf numFmtId="0" fontId="21" fillId="27" borderId="6" applyNumberFormat="0" applyAlignment="0" applyProtection="0"/>
    <xf numFmtId="0" fontId="22" fillId="27" borderId="5" applyNumberFormat="0" applyAlignment="0" applyProtection="0"/>
    <xf numFmtId="0" fontId="23" fillId="27" borderId="5" applyNumberFormat="0" applyAlignment="0" applyProtection="0"/>
    <xf numFmtId="0" fontId="24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0" applyNumberFormat="0" applyFill="0" applyAlignment="0" applyProtection="0"/>
    <xf numFmtId="0" fontId="32" fillId="28" borderId="11" applyNumberFormat="0" applyAlignment="0" applyProtection="0"/>
    <xf numFmtId="0" fontId="33" fillId="28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29" borderId="0" applyNumberFormat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38" fillId="0" borderId="0"/>
    <xf numFmtId="0" fontId="39" fillId="30" borderId="0" applyNumberFormat="0" applyBorder="0" applyAlignment="0" applyProtection="0"/>
    <xf numFmtId="0" fontId="40" fillId="30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31" borderId="12" applyNumberFormat="0" applyFont="0" applyAlignment="0" applyProtection="0"/>
    <xf numFmtId="0" fontId="15" fillId="31" borderId="12" applyNumberFormat="0" applyFont="0" applyAlignment="0" applyProtection="0"/>
    <xf numFmtId="9" fontId="6" fillId="0" borderId="0" applyFont="0" applyFill="0" applyBorder="0" applyAlignment="0" applyProtection="0"/>
    <xf numFmtId="0" fontId="43" fillId="0" borderId="13" applyNumberFormat="0" applyFill="0" applyAlignment="0" applyProtection="0"/>
    <xf numFmtId="0" fontId="44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7" fillId="32" borderId="0" applyNumberFormat="0" applyBorder="0" applyAlignment="0" applyProtection="0"/>
    <xf numFmtId="0" fontId="48" fillId="32" borderId="0" applyNumberFormat="0" applyBorder="0" applyAlignment="0" applyProtection="0"/>
    <xf numFmtId="0" fontId="7" fillId="0" borderId="0"/>
    <xf numFmtId="0" fontId="5" fillId="31" borderId="12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3" fillId="0" borderId="0"/>
    <xf numFmtId="0" fontId="3" fillId="31" borderId="12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1" borderId="12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8" fillId="0" borderId="0"/>
    <xf numFmtId="0" fontId="38" fillId="0" borderId="0"/>
    <xf numFmtId="0" fontId="2" fillId="0" borderId="0"/>
    <xf numFmtId="0" fontId="7" fillId="0" borderId="0"/>
    <xf numFmtId="0" fontId="53" fillId="0" borderId="0" applyNumberFormat="0" applyFill="0" applyBorder="0" applyAlignment="0" applyProtection="0"/>
    <xf numFmtId="0" fontId="1" fillId="31" borderId="12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165">
    <xf numFmtId="0" fontId="0" fillId="0" borderId="0" xfId="0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0" fontId="12" fillId="0" borderId="0" xfId="77" applyFont="1" applyAlignment="1">
      <alignment wrapText="1"/>
    </xf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2" fillId="0" borderId="0" xfId="0" applyFont="1" applyAlignment="1">
      <alignment horizontal="center" vertical="justify"/>
    </xf>
    <xf numFmtId="0" fontId="12" fillId="0" borderId="0" xfId="0" applyFont="1" applyAlignment="1">
      <alignment horizontal="right"/>
    </xf>
    <xf numFmtId="0" fontId="8" fillId="0" borderId="1" xfId="0" applyNumberFormat="1" applyFont="1" applyFill="1" applyBorder="1" applyAlignment="1" applyProtection="1">
      <alignment wrapText="1"/>
    </xf>
    <xf numFmtId="166" fontId="10" fillId="0" borderId="0" xfId="0" applyNumberFormat="1" applyFont="1" applyFill="1" applyBorder="1" applyAlignment="1" applyProtection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166" fontId="8" fillId="0" borderId="2" xfId="0" applyNumberFormat="1" applyFont="1" applyFill="1" applyBorder="1" applyAlignment="1" applyProtection="1">
      <alignment horizontal="right"/>
    </xf>
    <xf numFmtId="166" fontId="12" fillId="0" borderId="2" xfId="0" applyNumberFormat="1" applyFont="1" applyFill="1" applyBorder="1" applyAlignment="1" applyProtection="1">
      <alignment horizontal="right"/>
    </xf>
    <xf numFmtId="166" fontId="13" fillId="0" borderId="0" xfId="0" applyNumberFormat="1" applyFont="1"/>
    <xf numFmtId="166" fontId="9" fillId="0" borderId="0" xfId="0" applyNumberFormat="1" applyFont="1" applyFill="1" applyBorder="1" applyAlignment="1" applyProtection="1">
      <alignment horizontal="right"/>
    </xf>
    <xf numFmtId="0" fontId="12" fillId="0" borderId="0" xfId="80" applyFont="1"/>
    <xf numFmtId="0" fontId="10" fillId="0" borderId="0" xfId="80" applyFont="1"/>
    <xf numFmtId="0" fontId="12" fillId="0" borderId="0" xfId="0" applyFont="1" applyAlignment="1">
      <alignment horizontal="center"/>
    </xf>
    <xf numFmtId="166" fontId="10" fillId="0" borderId="3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Alignment="1" applyProtection="1">
      <alignment wrapText="1"/>
    </xf>
    <xf numFmtId="0" fontId="8" fillId="0" borderId="0" xfId="0" applyNumberFormat="1" applyFont="1" applyFill="1" applyBorder="1" applyAlignment="1" applyProtection="1">
      <alignment vertical="top" wrapText="1"/>
    </xf>
    <xf numFmtId="0" fontId="13" fillId="0" borderId="0" xfId="0" applyFont="1" applyAlignment="1">
      <alignment horizontal="right"/>
    </xf>
    <xf numFmtId="0" fontId="12" fillId="0" borderId="0" xfId="80" applyFont="1" applyAlignment="1">
      <alignment horizontal="right"/>
    </xf>
    <xf numFmtId="0" fontId="12" fillId="0" borderId="0" xfId="80" applyFont="1" applyAlignment="1">
      <alignment wrapText="1"/>
    </xf>
    <xf numFmtId="0" fontId="12" fillId="0" borderId="0" xfId="80" applyFont="1" applyAlignment="1">
      <alignment horizontal="center" vertical="center"/>
    </xf>
    <xf numFmtId="37" fontId="10" fillId="0" borderId="0" xfId="79" applyNumberFormat="1" applyFont="1" applyFill="1" applyAlignment="1" applyProtection="1">
      <alignment horizontal="right"/>
    </xf>
    <xf numFmtId="37" fontId="12" fillId="0" borderId="0" xfId="79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right" wrapText="1"/>
    </xf>
    <xf numFmtId="0" fontId="12" fillId="0" borderId="0" xfId="0" applyFont="1" applyBorder="1" applyAlignment="1">
      <alignment horizontal="center" vertical="center" wrapText="1"/>
    </xf>
    <xf numFmtId="166" fontId="12" fillId="0" borderId="0" xfId="0" applyNumberFormat="1" applyFont="1" applyFill="1" applyBorder="1" applyAlignment="1" applyProtection="1">
      <alignment horizontal="right"/>
    </xf>
    <xf numFmtId="0" fontId="0" fillId="0" borderId="0" xfId="0" applyBorder="1" applyAlignment="1">
      <alignment vertical="top"/>
    </xf>
    <xf numFmtId="166" fontId="11" fillId="0" borderId="0" xfId="0" applyNumberFormat="1" applyFont="1" applyBorder="1"/>
    <xf numFmtId="0" fontId="0" fillId="0" borderId="0" xfId="0" applyBorder="1"/>
    <xf numFmtId="0" fontId="11" fillId="0" borderId="0" xfId="0" applyFont="1" applyBorder="1"/>
    <xf numFmtId="3" fontId="12" fillId="0" borderId="0" xfId="80" applyNumberFormat="1" applyFont="1" applyAlignment="1"/>
    <xf numFmtId="0" fontId="0" fillId="0" borderId="0" xfId="0"/>
    <xf numFmtId="3" fontId="8" fillId="0" borderId="1" xfId="0" applyNumberFormat="1" applyFont="1" applyFill="1" applyBorder="1" applyAlignment="1" applyProtection="1">
      <alignment wrapText="1"/>
    </xf>
    <xf numFmtId="3" fontId="8" fillId="0" borderId="2" xfId="0" applyNumberFormat="1" applyFont="1" applyFill="1" applyBorder="1" applyAlignment="1" applyProtection="1">
      <alignment wrapText="1"/>
    </xf>
    <xf numFmtId="3" fontId="10" fillId="0" borderId="0" xfId="0" applyNumberFormat="1" applyFont="1" applyAlignment="1">
      <alignment horizontal="right"/>
    </xf>
    <xf numFmtId="0" fontId="0" fillId="0" borderId="0" xfId="0" applyAlignment="1"/>
    <xf numFmtId="166" fontId="11" fillId="0" borderId="0" xfId="0" applyNumberFormat="1" applyFont="1" applyAlignment="1"/>
    <xf numFmtId="0" fontId="10" fillId="0" borderId="0" xfId="80" applyFont="1" applyAlignment="1"/>
    <xf numFmtId="166" fontId="10" fillId="0" borderId="0" xfId="80" applyNumberFormat="1" applyFont="1" applyAlignment="1"/>
    <xf numFmtId="0" fontId="0" fillId="0" borderId="0" xfId="0" applyFill="1" applyAlignment="1"/>
    <xf numFmtId="0" fontId="13" fillId="0" borderId="0" xfId="0" applyFont="1" applyAlignment="1"/>
    <xf numFmtId="14" fontId="12" fillId="0" borderId="0" xfId="0" applyNumberFormat="1" applyFont="1" applyAlignment="1">
      <alignment horizontal="right" wrapText="1"/>
    </xf>
    <xf numFmtId="0" fontId="13" fillId="0" borderId="0" xfId="0" applyFont="1" applyBorder="1" applyAlignment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/>
    <xf numFmtId="3" fontId="12" fillId="0" borderId="1" xfId="0" applyNumberFormat="1" applyFont="1" applyFill="1" applyBorder="1" applyAlignment="1" applyProtection="1">
      <alignment wrapText="1"/>
    </xf>
    <xf numFmtId="3" fontId="12" fillId="0" borderId="2" xfId="0" applyNumberFormat="1" applyFont="1" applyFill="1" applyBorder="1" applyAlignment="1" applyProtection="1">
      <alignment wrapText="1"/>
    </xf>
    <xf numFmtId="166" fontId="12" fillId="0" borderId="1" xfId="0" applyNumberFormat="1" applyFont="1" applyFill="1" applyBorder="1" applyAlignment="1" applyProtection="1">
      <alignment horizontal="right"/>
    </xf>
    <xf numFmtId="3" fontId="12" fillId="0" borderId="4" xfId="0" applyNumberFormat="1" applyFont="1" applyFill="1" applyBorder="1" applyAlignment="1" applyProtection="1">
      <alignment wrapText="1"/>
    </xf>
    <xf numFmtId="3" fontId="12" fillId="0" borderId="3" xfId="0" applyNumberFormat="1" applyFont="1" applyFill="1" applyBorder="1" applyAlignment="1" applyProtection="1">
      <alignment wrapText="1"/>
    </xf>
    <xf numFmtId="166" fontId="8" fillId="0" borderId="3" xfId="0" applyNumberFormat="1" applyFont="1" applyFill="1" applyBorder="1" applyAlignment="1" applyProtection="1">
      <alignment horizontal="right"/>
    </xf>
    <xf numFmtId="0" fontId="51" fillId="0" borderId="0" xfId="80" applyFont="1" applyAlignment="1">
      <alignment horizontal="right"/>
    </xf>
    <xf numFmtId="3" fontId="52" fillId="0" borderId="0" xfId="0" applyNumberFormat="1" applyFont="1" applyAlignment="1">
      <alignment horizontal="right"/>
    </xf>
    <xf numFmtId="3" fontId="51" fillId="0" borderId="14" xfId="0" applyNumberFormat="1" applyFont="1" applyBorder="1" applyAlignment="1">
      <alignment horizontal="right"/>
    </xf>
    <xf numFmtId="37" fontId="51" fillId="0" borderId="0" xfId="77" applyNumberFormat="1" applyFont="1" applyFill="1" applyBorder="1" applyAlignment="1" applyProtection="1">
      <alignment horizontal="right"/>
    </xf>
    <xf numFmtId="0" fontId="52" fillId="0" borderId="0" xfId="80" applyFont="1" applyAlignment="1">
      <alignment horizontal="right"/>
    </xf>
    <xf numFmtId="166" fontId="9" fillId="0" borderId="3" xfId="0" applyNumberFormat="1" applyFont="1" applyFill="1" applyBorder="1" applyAlignment="1" applyProtection="1">
      <alignment horizontal="right"/>
    </xf>
    <xf numFmtId="166" fontId="50" fillId="0" borderId="0" xfId="0" applyNumberFormat="1" applyFont="1" applyFill="1" applyBorder="1" applyAlignment="1" applyProtection="1">
      <alignment horizontal="right"/>
    </xf>
    <xf numFmtId="0" fontId="12" fillId="0" borderId="0" xfId="80" applyFont="1" applyAlignment="1">
      <alignment horizontal="left"/>
    </xf>
    <xf numFmtId="0" fontId="12" fillId="0" borderId="0" xfId="80" applyFont="1" applyBorder="1" applyAlignment="1">
      <alignment wrapText="1"/>
    </xf>
    <xf numFmtId="166" fontId="8" fillId="0" borderId="0" xfId="0" applyNumberFormat="1" applyFont="1" applyFill="1" applyBorder="1" applyAlignment="1" applyProtection="1">
      <alignment horizontal="right"/>
    </xf>
    <xf numFmtId="166" fontId="52" fillId="0" borderId="0" xfId="77" applyNumberFormat="1" applyFont="1" applyFill="1" applyBorder="1" applyAlignment="1" applyProtection="1">
      <alignment horizontal="right"/>
    </xf>
    <xf numFmtId="166" fontId="52" fillId="0" borderId="3" xfId="77" applyNumberFormat="1" applyFont="1" applyFill="1" applyBorder="1" applyAlignment="1" applyProtection="1">
      <alignment horizontal="right"/>
    </xf>
    <xf numFmtId="166" fontId="51" fillId="0" borderId="0" xfId="80" applyNumberFormat="1" applyFont="1" applyAlignment="1">
      <alignment horizontal="right" wrapText="1"/>
    </xf>
    <xf numFmtId="166" fontId="52" fillId="0" borderId="0" xfId="80" applyNumberFormat="1" applyFont="1" applyFill="1" applyAlignment="1" applyProtection="1">
      <alignment horizontal="right"/>
    </xf>
    <xf numFmtId="166" fontId="51" fillId="0" borderId="3" xfId="77" applyNumberFormat="1" applyFont="1" applyFill="1" applyBorder="1" applyAlignment="1" applyProtection="1">
      <alignment horizontal="right"/>
    </xf>
    <xf numFmtId="3" fontId="51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0" fillId="0" borderId="0" xfId="80" applyNumberFormat="1" applyFont="1" applyAlignment="1">
      <alignment wrapText="1"/>
    </xf>
    <xf numFmtId="166" fontId="51" fillId="0" borderId="14" xfId="77" applyNumberFormat="1" applyFont="1" applyFill="1" applyBorder="1" applyAlignment="1" applyProtection="1">
      <alignment horizontal="right"/>
    </xf>
    <xf numFmtId="0" fontId="13" fillId="0" borderId="0" xfId="0" applyFont="1" applyFill="1" applyAlignment="1">
      <alignment horizontal="right"/>
    </xf>
    <xf numFmtId="14" fontId="12" fillId="0" borderId="0" xfId="0" applyNumberFormat="1" applyFont="1" applyFill="1" applyAlignment="1">
      <alignment horizontal="right" wrapText="1"/>
    </xf>
    <xf numFmtId="3" fontId="10" fillId="0" borderId="0" xfId="0" applyNumberFormat="1" applyFont="1" applyFill="1" applyAlignment="1">
      <alignment horizontal="right"/>
    </xf>
    <xf numFmtId="166" fontId="10" fillId="0" borderId="0" xfId="0" applyNumberFormat="1" applyFont="1" applyFill="1" applyAlignment="1">
      <alignment horizontal="right"/>
    </xf>
    <xf numFmtId="166" fontId="49" fillId="0" borderId="0" xfId="0" applyNumberFormat="1" applyFont="1" applyFill="1" applyAlignment="1">
      <alignment horizontal="right"/>
    </xf>
    <xf numFmtId="0" fontId="12" fillId="0" borderId="0" xfId="80" applyFont="1" applyFill="1" applyAlignment="1">
      <alignment horizontal="right"/>
    </xf>
    <xf numFmtId="3" fontId="52" fillId="0" borderId="0" xfId="77" applyNumberFormat="1" applyFont="1" applyAlignment="1">
      <alignment horizontal="right"/>
    </xf>
    <xf numFmtId="3" fontId="52" fillId="0" borderId="0" xfId="77" applyNumberFormat="1" applyFont="1" applyFill="1" applyBorder="1" applyAlignment="1" applyProtection="1">
      <alignment horizontal="right"/>
    </xf>
    <xf numFmtId="3" fontId="9" fillId="0" borderId="0" xfId="77" applyNumberFormat="1" applyFont="1" applyFill="1" applyBorder="1" applyAlignment="1" applyProtection="1">
      <alignment horizontal="right"/>
    </xf>
    <xf numFmtId="166" fontId="52" fillId="0" borderId="3" xfId="80" applyNumberFormat="1" applyFont="1" applyFill="1" applyBorder="1" applyAlignment="1" applyProtection="1">
      <alignment horizontal="right"/>
    </xf>
    <xf numFmtId="3" fontId="51" fillId="0" borderId="3" xfId="77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3" fontId="9" fillId="0" borderId="3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wrapText="1"/>
    </xf>
    <xf numFmtId="3" fontId="10" fillId="0" borderId="0" xfId="80" applyNumberFormat="1" applyFont="1" applyAlignment="1"/>
    <xf numFmtId="0" fontId="52" fillId="0" borderId="0" xfId="80" applyFont="1" applyAlignment="1">
      <alignment horizontal="center"/>
    </xf>
    <xf numFmtId="0" fontId="50" fillId="0" borderId="0" xfId="80" applyFont="1" applyAlignment="1">
      <alignment horizontal="center"/>
    </xf>
    <xf numFmtId="0" fontId="54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80" applyFont="1" applyAlignment="1">
      <alignment horizontal="center" wrapText="1"/>
    </xf>
    <xf numFmtId="0" fontId="10" fillId="0" borderId="0" xfId="80" applyFont="1" applyAlignment="1">
      <alignment wrapText="1"/>
    </xf>
    <xf numFmtId="3" fontId="10" fillId="0" borderId="0" xfId="0" applyNumberFormat="1" applyFont="1" applyFill="1" applyAlignment="1" applyProtection="1">
      <alignment horizontal="right"/>
    </xf>
    <xf numFmtId="0" fontId="12" fillId="0" borderId="0" xfId="0" applyFont="1"/>
    <xf numFmtId="3" fontId="10" fillId="0" borderId="3" xfId="0" applyNumberFormat="1" applyFont="1" applyBorder="1" applyAlignment="1">
      <alignment horizontal="right"/>
    </xf>
    <xf numFmtId="3" fontId="52" fillId="0" borderId="3" xfId="77" applyNumberFormat="1" applyFont="1" applyBorder="1" applyAlignment="1">
      <alignment horizontal="right"/>
    </xf>
    <xf numFmtId="0" fontId="13" fillId="0" borderId="0" xfId="77" applyFont="1" applyAlignment="1">
      <alignment horizontal="left"/>
    </xf>
    <xf numFmtId="0" fontId="10" fillId="0" borderId="0" xfId="79" applyFont="1" applyFill="1" applyAlignment="1">
      <alignment wrapText="1"/>
    </xf>
    <xf numFmtId="0" fontId="12" fillId="0" borderId="0" xfId="79" applyFont="1" applyFill="1" applyAlignment="1">
      <alignment wrapText="1"/>
    </xf>
    <xf numFmtId="0" fontId="12" fillId="0" borderId="0" xfId="80" applyFont="1" applyFill="1"/>
    <xf numFmtId="0" fontId="12" fillId="0" borderId="0" xfId="0" applyFont="1" applyAlignment="1">
      <alignment vertical="justify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0" fillId="0" borderId="0" xfId="0" applyFont="1" applyFill="1" applyAlignment="1">
      <alignment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Alignment="1" applyProtection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Fill="1" applyAlignment="1">
      <alignment horizontal="center"/>
    </xf>
    <xf numFmtId="0" fontId="10" fillId="0" borderId="0" xfId="8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0" xfId="79" applyFont="1" applyFill="1" applyAlignment="1">
      <alignment horizontal="center" vertical="justify"/>
    </xf>
    <xf numFmtId="3" fontId="12" fillId="0" borderId="2" xfId="0" applyNumberFormat="1" applyFont="1" applyFill="1" applyBorder="1" applyAlignment="1" applyProtection="1">
      <alignment horizontal="right"/>
    </xf>
    <xf numFmtId="3" fontId="12" fillId="0" borderId="1" xfId="0" applyNumberFormat="1" applyFont="1" applyFill="1" applyBorder="1" applyAlignment="1" applyProtection="1">
      <alignment horizontal="right"/>
    </xf>
    <xf numFmtId="3" fontId="51" fillId="0" borderId="14" xfId="77" applyNumberFormat="1" applyFont="1" applyFill="1" applyBorder="1" applyAlignment="1" applyProtection="1">
      <alignment horizontal="right"/>
    </xf>
    <xf numFmtId="3" fontId="12" fillId="0" borderId="0" xfId="0" applyNumberFormat="1" applyFont="1" applyFill="1" applyBorder="1" applyAlignment="1" applyProtection="1">
      <alignment horizontal="right"/>
    </xf>
    <xf numFmtId="0" fontId="10" fillId="0" borderId="0" xfId="79" applyFont="1" applyFill="1"/>
    <xf numFmtId="0" fontId="12" fillId="0" borderId="0" xfId="81" applyFont="1" applyFill="1" applyAlignment="1">
      <alignment horizontal="right"/>
    </xf>
    <xf numFmtId="0" fontId="49" fillId="0" borderId="0" xfId="79" applyFont="1" applyFill="1"/>
    <xf numFmtId="0" fontId="12" fillId="0" borderId="0" xfId="79" applyFont="1" applyFill="1" applyBorder="1" applyAlignment="1">
      <alignment horizontal="center" wrapText="1"/>
    </xf>
    <xf numFmtId="0" fontId="12" fillId="0" borderId="0" xfId="77" applyFont="1" applyFill="1" applyAlignment="1">
      <alignment wrapText="1"/>
    </xf>
    <xf numFmtId="3" fontId="12" fillId="0" borderId="3" xfId="0" applyNumberFormat="1" applyFont="1" applyFill="1" applyBorder="1" applyAlignment="1" applyProtection="1">
      <alignment horizontal="right" wrapText="1"/>
    </xf>
    <xf numFmtId="166" fontId="12" fillId="0" borderId="3" xfId="0" applyNumberFormat="1" applyFont="1" applyFill="1" applyBorder="1" applyAlignment="1" applyProtection="1">
      <alignment horizontal="right"/>
    </xf>
    <xf numFmtId="37" fontId="12" fillId="0" borderId="0" xfId="79" applyNumberFormat="1" applyFont="1" applyFill="1" applyBorder="1" applyAlignment="1">
      <alignment horizontal="right" wrapText="1"/>
    </xf>
    <xf numFmtId="37" fontId="12" fillId="0" borderId="3" xfId="79" applyNumberFormat="1" applyFont="1" applyFill="1" applyBorder="1" applyAlignment="1">
      <alignment horizontal="right" wrapText="1"/>
    </xf>
    <xf numFmtId="3" fontId="10" fillId="0" borderId="3" xfId="0" applyNumberFormat="1" applyFont="1" applyFill="1" applyBorder="1" applyAlignment="1">
      <alignment horizontal="right"/>
    </xf>
    <xf numFmtId="166" fontId="12" fillId="0" borderId="2" xfId="0" applyNumberFormat="1" applyFont="1" applyFill="1" applyBorder="1" applyAlignment="1" applyProtection="1">
      <alignment wrapText="1"/>
    </xf>
    <xf numFmtId="166" fontId="12" fillId="0" borderId="4" xfId="0" applyNumberFormat="1" applyFont="1" applyFill="1" applyBorder="1" applyAlignment="1" applyProtection="1">
      <alignment wrapText="1"/>
    </xf>
    <xf numFmtId="166" fontId="10" fillId="0" borderId="0" xfId="79" applyNumberFormat="1" applyFont="1" applyFill="1"/>
    <xf numFmtId="167" fontId="10" fillId="0" borderId="0" xfId="79" applyNumberFormat="1" applyFont="1" applyFill="1" applyBorder="1" applyAlignment="1" applyProtection="1">
      <alignment horizontal="right"/>
    </xf>
    <xf numFmtId="166" fontId="8" fillId="0" borderId="1" xfId="0" applyNumberFormat="1" applyFont="1" applyFill="1" applyBorder="1" applyAlignment="1" applyProtection="1">
      <alignment horizontal="right"/>
    </xf>
    <xf numFmtId="0" fontId="12" fillId="0" borderId="0" xfId="80" applyFont="1" applyFill="1" applyAlignment="1">
      <alignment horizontal="center" vertical="center"/>
    </xf>
    <xf numFmtId="3" fontId="12" fillId="0" borderId="0" xfId="80" applyNumberFormat="1" applyFont="1" applyFill="1" applyAlignment="1">
      <alignment horizontal="center"/>
    </xf>
    <xf numFmtId="37" fontId="10" fillId="0" borderId="0" xfId="79" applyNumberFormat="1" applyFont="1" applyFill="1"/>
    <xf numFmtId="0" fontId="13" fillId="0" borderId="0" xfId="0" applyFont="1" applyFill="1"/>
    <xf numFmtId="3" fontId="8" fillId="0" borderId="1" xfId="0" applyNumberFormat="1" applyFont="1" applyFill="1" applyBorder="1" applyAlignment="1" applyProtection="1">
      <alignment horizontal="right"/>
    </xf>
    <xf numFmtId="0" fontId="55" fillId="0" borderId="0" xfId="0" applyFont="1" applyAlignment="1">
      <alignment horizontal="center" wrapText="1"/>
    </xf>
    <xf numFmtId="0" fontId="55" fillId="0" borderId="0" xfId="0" applyFont="1" applyAlignment="1">
      <alignment horizontal="center"/>
    </xf>
    <xf numFmtId="3" fontId="12" fillId="0" borderId="0" xfId="80" applyNumberFormat="1" applyFont="1" applyAlignment="1">
      <alignment horizontal="center"/>
    </xf>
    <xf numFmtId="0" fontId="55" fillId="0" borderId="0" xfId="0" applyFont="1" applyAlignment="1">
      <alignment horizontal="center" vertical="justify" wrapText="1"/>
    </xf>
    <xf numFmtId="3" fontId="12" fillId="0" borderId="0" xfId="80" applyNumberFormat="1" applyFont="1" applyAlignment="1">
      <alignment horizontal="left"/>
    </xf>
    <xf numFmtId="0" fontId="55" fillId="0" borderId="0" xfId="80" applyFont="1" applyAlignment="1">
      <alignment horizontal="center" wrapText="1"/>
    </xf>
    <xf numFmtId="0" fontId="55" fillId="0" borderId="0" xfId="80" applyFont="1" applyAlignment="1">
      <alignment horizontal="center"/>
    </xf>
    <xf numFmtId="0" fontId="10" fillId="0" borderId="0" xfId="80" applyFont="1" applyAlignment="1">
      <alignment wrapText="1"/>
    </xf>
    <xf numFmtId="0" fontId="55" fillId="0" borderId="0" xfId="79" applyFont="1" applyFill="1" applyAlignment="1">
      <alignment horizontal="center" vertical="justify" wrapText="1"/>
    </xf>
    <xf numFmtId="0" fontId="55" fillId="0" borderId="0" xfId="79" applyFont="1" applyFill="1" applyAlignment="1">
      <alignment horizontal="center" vertical="justify"/>
    </xf>
    <xf numFmtId="0" fontId="10" fillId="0" borderId="0" xfId="79" applyFont="1" applyFill="1" applyAlignment="1">
      <alignment wrapText="1"/>
    </xf>
    <xf numFmtId="0" fontId="12" fillId="0" borderId="0" xfId="79" applyFont="1" applyFill="1" applyBorder="1" applyAlignment="1">
      <alignment horizontal="center" wrapText="1"/>
    </xf>
    <xf numFmtId="0" fontId="12" fillId="0" borderId="3" xfId="79" applyFont="1" applyFill="1" applyBorder="1" applyAlignment="1">
      <alignment horizontal="center" wrapText="1"/>
    </xf>
    <xf numFmtId="3" fontId="12" fillId="0" borderId="0" xfId="80" applyNumberFormat="1" applyFont="1" applyFill="1" applyAlignment="1">
      <alignment horizontal="center"/>
    </xf>
    <xf numFmtId="3" fontId="10" fillId="0" borderId="15" xfId="0" applyNumberFormat="1" applyFont="1" applyFill="1" applyBorder="1" applyAlignment="1" applyProtection="1">
      <alignment horizontal="right"/>
    </xf>
  </cellXfs>
  <cellStyles count="186">
    <cellStyle name="20% — акцент1" xfId="1" builtinId="30" customBuiltin="1"/>
    <cellStyle name="20% - Акцент1 2" xfId="2"/>
    <cellStyle name="20% — акцент1 2" xfId="150"/>
    <cellStyle name="20% - Акцент1 2 2" xfId="132"/>
    <cellStyle name="20% - Акцент1 3" xfId="104"/>
    <cellStyle name="20% — акцент1 3" xfId="157"/>
    <cellStyle name="20% - Акцент1 4" xfId="119"/>
    <cellStyle name="20% — акцент1 4" xfId="174"/>
    <cellStyle name="20% — акцент2" xfId="3" builtinId="34" customBuiltin="1"/>
    <cellStyle name="20% - Акцент2 2" xfId="4"/>
    <cellStyle name="20% — акцент2 2" xfId="154"/>
    <cellStyle name="20% - Акцент2 2 2" xfId="134"/>
    <cellStyle name="20% - Акцент2 3" xfId="106"/>
    <cellStyle name="20% — акцент2 3" xfId="168"/>
    <cellStyle name="20% - Акцент2 4" xfId="121"/>
    <cellStyle name="20% — акцент2 4" xfId="160"/>
    <cellStyle name="20% — акцент3" xfId="5" builtinId="38" customBuiltin="1"/>
    <cellStyle name="20% - Акцент3 2" xfId="6"/>
    <cellStyle name="20% — акцент3 2" xfId="158"/>
    <cellStyle name="20% - Акцент3 2 2" xfId="136"/>
    <cellStyle name="20% - Акцент3 3" xfId="108"/>
    <cellStyle name="20% — акцент3 3" xfId="156"/>
    <cellStyle name="20% - Акцент3 4" xfId="123"/>
    <cellStyle name="20% — акцент3 4" xfId="173"/>
    <cellStyle name="20% — акцент4" xfId="7" builtinId="42" customBuiltin="1"/>
    <cellStyle name="20% - Акцент4 2" xfId="8"/>
    <cellStyle name="20% — акцент4 2" xfId="161"/>
    <cellStyle name="20% - Акцент4 2 2" xfId="138"/>
    <cellStyle name="20% - Акцент4 3" xfId="110"/>
    <cellStyle name="20% — акцент4 3" xfId="171"/>
    <cellStyle name="20% - Акцент4 4" xfId="125"/>
    <cellStyle name="20% — акцент4 4" xfId="180"/>
    <cellStyle name="20% — акцент5" xfId="9" builtinId="46" customBuiltin="1"/>
    <cellStyle name="20% - Акцент5 2" xfId="10"/>
    <cellStyle name="20% — акцент5 2" xfId="163"/>
    <cellStyle name="20% - Акцент5 2 2" xfId="140"/>
    <cellStyle name="20% - Акцент5 3" xfId="112"/>
    <cellStyle name="20% — акцент5 3" xfId="175"/>
    <cellStyle name="20% - Акцент5 4" xfId="127"/>
    <cellStyle name="20% — акцент5 4" xfId="182"/>
    <cellStyle name="20% — акцент6" xfId="11" builtinId="50" customBuiltin="1"/>
    <cellStyle name="20% - Акцент6 2" xfId="12"/>
    <cellStyle name="20% — акцент6 2" xfId="166"/>
    <cellStyle name="20% - Акцент6 2 2" xfId="142"/>
    <cellStyle name="20% - Акцент6 3" xfId="114"/>
    <cellStyle name="20% — акцент6 3" xfId="177"/>
    <cellStyle name="20% - Акцент6 4" xfId="129"/>
    <cellStyle name="20% — акцент6 4" xfId="184"/>
    <cellStyle name="40% — акцент1" xfId="13" builtinId="31" customBuiltin="1"/>
    <cellStyle name="40% - Акцент1 2" xfId="14"/>
    <cellStyle name="40% — акцент1 2" xfId="151"/>
    <cellStyle name="40% - Акцент1 2 2" xfId="133"/>
    <cellStyle name="40% - Акцент1 3" xfId="105"/>
    <cellStyle name="40% — акцент1 3" xfId="153"/>
    <cellStyle name="40% - Акцент1 4" xfId="120"/>
    <cellStyle name="40% — акцент1 4" xfId="170"/>
    <cellStyle name="40% — акцент2" xfId="15" builtinId="35" customBuiltin="1"/>
    <cellStyle name="40% - Акцент2 2" xfId="16"/>
    <cellStyle name="40% — акцент2 2" xfId="155"/>
    <cellStyle name="40% - Акцент2 2 2" xfId="135"/>
    <cellStyle name="40% - Акцент2 3" xfId="107"/>
    <cellStyle name="40% — акцент2 3" xfId="165"/>
    <cellStyle name="40% - Акцент2 4" xfId="122"/>
    <cellStyle name="40% — акцент2 4" xfId="179"/>
    <cellStyle name="40% — акцент3" xfId="17" builtinId="39" customBuiltin="1"/>
    <cellStyle name="40% - Акцент3 2" xfId="18"/>
    <cellStyle name="40% — акцент3 2" xfId="159"/>
    <cellStyle name="40% - Акцент3 2 2" xfId="137"/>
    <cellStyle name="40% - Акцент3 3" xfId="109"/>
    <cellStyle name="40% — акцент3 3" xfId="152"/>
    <cellStyle name="40% - Акцент3 4" xfId="124"/>
    <cellStyle name="40% — акцент3 4" xfId="169"/>
    <cellStyle name="40% — акцент4" xfId="19" builtinId="43" customBuiltin="1"/>
    <cellStyle name="40% - Акцент4 2" xfId="20"/>
    <cellStyle name="40% — акцент4 2" xfId="162"/>
    <cellStyle name="40% - Акцент4 2 2" xfId="139"/>
    <cellStyle name="40% - Акцент4 3" xfId="111"/>
    <cellStyle name="40% — акцент4 3" xfId="172"/>
    <cellStyle name="40% - Акцент4 4" xfId="126"/>
    <cellStyle name="40% — акцент4 4" xfId="181"/>
    <cellStyle name="40% — акцент5" xfId="21" builtinId="47" customBuiltin="1"/>
    <cellStyle name="40% - Акцент5 2" xfId="22"/>
    <cellStyle name="40% — акцент5 2" xfId="164"/>
    <cellStyle name="40% - Акцент5 2 2" xfId="141"/>
    <cellStyle name="40% - Акцент5 3" xfId="113"/>
    <cellStyle name="40% — акцент5 3" xfId="176"/>
    <cellStyle name="40% - Акцент5 4" xfId="128"/>
    <cellStyle name="40% — акцент5 4" xfId="183"/>
    <cellStyle name="40% — акцент6" xfId="23" builtinId="51" customBuiltin="1"/>
    <cellStyle name="40% - Акцент6 2" xfId="24"/>
    <cellStyle name="40% — акцент6 2" xfId="167"/>
    <cellStyle name="40% - Акцент6 2 2" xfId="143"/>
    <cellStyle name="40% - Акцент6 3" xfId="115"/>
    <cellStyle name="40% — акцент6 3" xfId="178"/>
    <cellStyle name="40% - Акцент6 4" xfId="130"/>
    <cellStyle name="40% — акцент6 4" xfId="185"/>
    <cellStyle name="60% — акцент1" xfId="25" builtinId="32" customBuiltin="1"/>
    <cellStyle name="60% - Акцент1 2" xfId="26"/>
    <cellStyle name="60% — акцент2" xfId="27" builtinId="36" customBuiltin="1"/>
    <cellStyle name="60% - Акцент2 2" xfId="28"/>
    <cellStyle name="60% — акцент3" xfId="29" builtinId="40" customBuiltin="1"/>
    <cellStyle name="60% - Акцент3 2" xfId="30"/>
    <cellStyle name="60% — акцент4" xfId="31" builtinId="44" customBuiltin="1"/>
    <cellStyle name="60% - Акцент4 2" xfId="32"/>
    <cellStyle name="60% — акцент5" xfId="33" builtinId="48" customBuiltin="1"/>
    <cellStyle name="60% - Акцент5 2" xfId="34"/>
    <cellStyle name="60% — акцент6" xfId="35" builtinId="52" customBuiltin="1"/>
    <cellStyle name="60% - Акцент6 2" xfId="36"/>
    <cellStyle name="Comma_05 E.001 Loan summary 30_Sep_05" xfId="37"/>
    <cellStyle name="I0Normal" xfId="38"/>
    <cellStyle name="I1Normal" xfId="39"/>
    <cellStyle name="Акцент1" xfId="40" builtinId="29" customBuiltin="1"/>
    <cellStyle name="Акцент1 2" xfId="41"/>
    <cellStyle name="Акцент2" xfId="42" builtinId="33" customBuiltin="1"/>
    <cellStyle name="Акцент2 2" xfId="43"/>
    <cellStyle name="Акцент3" xfId="44" builtinId="37" customBuiltin="1"/>
    <cellStyle name="Акцент3 2" xfId="45"/>
    <cellStyle name="Акцент4" xfId="46" builtinId="41" customBuiltin="1"/>
    <cellStyle name="Акцент4 2" xfId="47"/>
    <cellStyle name="Акцент5" xfId="48" builtinId="45" customBuiltin="1"/>
    <cellStyle name="Акцент5 2" xfId="49"/>
    <cellStyle name="Акцент6" xfId="50" builtinId="49" customBuiltin="1"/>
    <cellStyle name="Акцент6 2" xfId="51"/>
    <cellStyle name="Ввод " xfId="52" builtinId="20" customBuiltin="1"/>
    <cellStyle name="Ввод  2" xfId="53"/>
    <cellStyle name="Вывод" xfId="54" builtinId="21" customBuiltin="1"/>
    <cellStyle name="Вывод 2" xfId="55"/>
    <cellStyle name="Вычисление" xfId="56" builtinId="22" customBuiltin="1"/>
    <cellStyle name="Вычисление 2" xfId="57"/>
    <cellStyle name="Заголовок 1" xfId="58" builtinId="16" customBuiltin="1"/>
    <cellStyle name="Заголовок 1 2" xfId="59"/>
    <cellStyle name="Заголовок 2" xfId="60" builtinId="17" customBuiltin="1"/>
    <cellStyle name="Заголовок 2 2" xfId="61"/>
    <cellStyle name="Заголовок 3" xfId="62" builtinId="18" customBuiltin="1"/>
    <cellStyle name="Заголовок 3 2" xfId="63"/>
    <cellStyle name="Заголовок 4" xfId="64" builtinId="19" customBuiltin="1"/>
    <cellStyle name="Заголовок 4 2" xfId="65"/>
    <cellStyle name="Итог" xfId="66" builtinId="25" customBuiltin="1"/>
    <cellStyle name="Итог 2" xfId="67"/>
    <cellStyle name="Контрольная ячейка" xfId="68" builtinId="23" customBuiltin="1"/>
    <cellStyle name="Контрольная ячейка 2" xfId="69"/>
    <cellStyle name="Название" xfId="70" builtinId="15" customBuiltin="1"/>
    <cellStyle name="Название 2" xfId="71"/>
    <cellStyle name="Название 3" xfId="148"/>
    <cellStyle name="Нейтральный" xfId="72" builtinId="28" customBuiltin="1"/>
    <cellStyle name="Нейтральный 2" xfId="73"/>
    <cellStyle name="Обычный" xfId="0" builtinId="0" customBuiltin="1"/>
    <cellStyle name="Обычный 10" xfId="74"/>
    <cellStyle name="Обычный 10 12 2" xfId="102"/>
    <cellStyle name="Обычный 10 62" xfId="146"/>
    <cellStyle name="Обычный 111" xfId="147"/>
    <cellStyle name="Обычный 19" xfId="116"/>
    <cellStyle name="Обычный 2 10 10" xfId="75"/>
    <cellStyle name="Обычный 2 14 11" xfId="117"/>
    <cellStyle name="Обычный 2 32" xfId="76"/>
    <cellStyle name="Обычный 2 5" xfId="77"/>
    <cellStyle name="Обычный 24" xfId="78"/>
    <cellStyle name="Обычный 3 3" xfId="79"/>
    <cellStyle name="Обычный 4 2" xfId="80"/>
    <cellStyle name="Обычный 4 3" xfId="81"/>
    <cellStyle name="Обычный 69" xfId="82"/>
    <cellStyle name="Обычный 71" xfId="83"/>
    <cellStyle name="Обычный 71 13" xfId="144"/>
    <cellStyle name="Обычный 8" xfId="84"/>
    <cellStyle name="Обычный 90" xfId="85"/>
    <cellStyle name="Обычный 92" xfId="86"/>
    <cellStyle name="Обычный 92 4" xfId="145"/>
    <cellStyle name="Плохой" xfId="87" builtinId="27" customBuiltin="1"/>
    <cellStyle name="Плохой 2" xfId="88"/>
    <cellStyle name="Пояснение" xfId="89" builtinId="53" customBuiltin="1"/>
    <cellStyle name="Пояснение 2" xfId="90"/>
    <cellStyle name="Примечание" xfId="91" builtinId="10" customBuiltin="1"/>
    <cellStyle name="Примечание 2" xfId="92"/>
    <cellStyle name="Примечание 2 2" xfId="131"/>
    <cellStyle name="Примечание 3" xfId="103"/>
    <cellStyle name="Примечание 4" xfId="118"/>
    <cellStyle name="Примечание 5" xfId="149"/>
    <cellStyle name="Процентный 2 10" xfId="93"/>
    <cellStyle name="Связанная ячейка" xfId="94" builtinId="24" customBuiltin="1"/>
    <cellStyle name="Связанная ячейка 2" xfId="95"/>
    <cellStyle name="Текст предупреждения" xfId="96" builtinId="11" customBuiltin="1"/>
    <cellStyle name="Текст предупреждения 2" xfId="97"/>
    <cellStyle name="Финансовый 12" xfId="98"/>
    <cellStyle name="Финансовый 2" xfId="99"/>
    <cellStyle name="Хороший" xfId="100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="85" zoomScaleNormal="85" workbookViewId="0">
      <selection activeCell="G16" sqref="G16"/>
    </sheetView>
  </sheetViews>
  <sheetFormatPr defaultRowHeight="15" x14ac:dyDescent="0.2"/>
  <cols>
    <col min="1" max="1" width="66.85546875" style="46" customWidth="1"/>
    <col min="2" max="2" width="11.85546875" style="120" customWidth="1"/>
    <col min="3" max="3" width="23.42578125" style="76" customWidth="1"/>
    <col min="4" max="4" width="22.85546875" style="48" customWidth="1"/>
    <col min="5" max="5" width="10.28515625" style="6" bestFit="1" customWidth="1"/>
    <col min="6" max="6" width="12.140625" style="7" bestFit="1" customWidth="1"/>
    <col min="7" max="16384" width="9.140625" style="7"/>
  </cols>
  <sheetData>
    <row r="1" spans="1:5" s="46" customFormat="1" ht="15.75" customHeight="1" x14ac:dyDescent="0.3">
      <c r="A1" s="150" t="s">
        <v>126</v>
      </c>
      <c r="B1" s="150"/>
      <c r="C1" s="150"/>
      <c r="D1" s="150"/>
      <c r="E1" s="48"/>
    </row>
    <row r="2" spans="1:5" s="46" customFormat="1" ht="15.75" customHeight="1" x14ac:dyDescent="0.3">
      <c r="A2" s="151" t="s">
        <v>133</v>
      </c>
      <c r="B2" s="151"/>
      <c r="C2" s="151"/>
      <c r="D2" s="151"/>
      <c r="E2" s="48"/>
    </row>
    <row r="4" spans="1:5" ht="15.75" x14ac:dyDescent="0.25">
      <c r="A4" s="1"/>
      <c r="B4" s="121"/>
      <c r="D4" s="9" t="s">
        <v>49</v>
      </c>
    </row>
    <row r="5" spans="1:5" ht="31.5" x14ac:dyDescent="0.25">
      <c r="B5" s="110" t="s">
        <v>90</v>
      </c>
      <c r="C5" s="77" t="s">
        <v>97</v>
      </c>
      <c r="D5" s="47" t="s">
        <v>96</v>
      </c>
    </row>
    <row r="6" spans="1:5" ht="15.75" x14ac:dyDescent="0.25">
      <c r="A6" s="2" t="s">
        <v>0</v>
      </c>
      <c r="B6" s="114"/>
    </row>
    <row r="7" spans="1:5" ht="15.75" x14ac:dyDescent="0.25">
      <c r="A7" s="3" t="s">
        <v>1</v>
      </c>
      <c r="B7" s="113">
        <v>10</v>
      </c>
      <c r="C7" s="40">
        <v>145785001</v>
      </c>
      <c r="D7" s="40">
        <v>208793845</v>
      </c>
    </row>
    <row r="8" spans="1:5" ht="15.75" x14ac:dyDescent="0.25">
      <c r="A8" s="3" t="s">
        <v>2</v>
      </c>
      <c r="B8" s="113">
        <v>11</v>
      </c>
      <c r="C8" s="40">
        <v>129360680</v>
      </c>
      <c r="D8" s="40">
        <v>135273231</v>
      </c>
    </row>
    <row r="9" spans="1:5" ht="15.75" x14ac:dyDescent="0.25">
      <c r="A9" s="3" t="s">
        <v>48</v>
      </c>
      <c r="B9" s="113">
        <v>12</v>
      </c>
      <c r="C9" s="40">
        <v>207132153</v>
      </c>
      <c r="D9" s="40">
        <v>212912815</v>
      </c>
      <c r="E9" s="7"/>
    </row>
    <row r="10" spans="1:5" ht="15.75" x14ac:dyDescent="0.25">
      <c r="A10" s="3" t="s">
        <v>3</v>
      </c>
      <c r="B10" s="113">
        <v>13</v>
      </c>
      <c r="C10" s="40">
        <v>1330710532</v>
      </c>
      <c r="D10" s="40">
        <v>1391018303</v>
      </c>
      <c r="E10" s="7"/>
    </row>
    <row r="11" spans="1:5" ht="15.75" x14ac:dyDescent="0.25">
      <c r="A11" s="3" t="s">
        <v>71</v>
      </c>
      <c r="B11" s="113">
        <v>14</v>
      </c>
      <c r="C11" s="40">
        <v>50426041</v>
      </c>
      <c r="D11" s="40">
        <v>44103960</v>
      </c>
      <c r="E11" s="7"/>
    </row>
    <row r="12" spans="1:5" ht="15.75" x14ac:dyDescent="0.25">
      <c r="A12" s="3" t="s">
        <v>4</v>
      </c>
      <c r="B12" s="113">
        <v>15</v>
      </c>
      <c r="C12" s="49">
        <v>267426893</v>
      </c>
      <c r="D12" s="49">
        <v>275656267</v>
      </c>
      <c r="E12" s="7"/>
    </row>
    <row r="13" spans="1:5" ht="15.75" x14ac:dyDescent="0.25">
      <c r="A13" s="3" t="s">
        <v>5</v>
      </c>
      <c r="B13" s="113"/>
      <c r="C13" s="40">
        <v>5099973</v>
      </c>
      <c r="D13" s="40">
        <v>5013296</v>
      </c>
      <c r="E13" s="7"/>
    </row>
    <row r="14" spans="1:5" ht="15.75" x14ac:dyDescent="0.25">
      <c r="A14" s="3" t="s">
        <v>94</v>
      </c>
      <c r="B14" s="113"/>
      <c r="C14" s="40">
        <v>37100309</v>
      </c>
      <c r="D14" s="40">
        <v>39989005</v>
      </c>
      <c r="E14" s="7"/>
    </row>
    <row r="15" spans="1:5" ht="17.25" customHeight="1" x14ac:dyDescent="0.25">
      <c r="A15" s="3" t="s">
        <v>93</v>
      </c>
      <c r="B15" s="113"/>
      <c r="C15" s="40">
        <v>5013409</v>
      </c>
      <c r="D15" s="40">
        <v>3149889</v>
      </c>
      <c r="E15" s="7"/>
    </row>
    <row r="16" spans="1:5" ht="15.75" x14ac:dyDescent="0.25">
      <c r="A16" s="3" t="s">
        <v>6</v>
      </c>
      <c r="B16" s="113"/>
      <c r="C16" s="40">
        <v>405277</v>
      </c>
      <c r="D16" s="40">
        <v>437459</v>
      </c>
      <c r="E16" s="7"/>
    </row>
    <row r="17" spans="1:5" ht="15.75" x14ac:dyDescent="0.25">
      <c r="A17" s="3" t="s">
        <v>8</v>
      </c>
      <c r="B17" s="113"/>
      <c r="C17" s="40">
        <v>69661719</v>
      </c>
      <c r="D17" s="40">
        <v>73325894</v>
      </c>
      <c r="E17" s="7"/>
    </row>
    <row r="18" spans="1:5" ht="15.75" x14ac:dyDescent="0.25">
      <c r="A18" s="3" t="s">
        <v>7</v>
      </c>
      <c r="B18" s="113"/>
      <c r="C18" s="49">
        <v>262300</v>
      </c>
      <c r="D18" s="49">
        <v>1048373</v>
      </c>
      <c r="E18" s="7"/>
    </row>
    <row r="19" spans="1:5" ht="15.75" x14ac:dyDescent="0.25">
      <c r="A19" s="3" t="s">
        <v>9</v>
      </c>
      <c r="B19" s="113">
        <v>16</v>
      </c>
      <c r="C19" s="101">
        <v>49631755</v>
      </c>
      <c r="D19" s="101">
        <v>58457518</v>
      </c>
      <c r="E19" s="7"/>
    </row>
    <row r="20" spans="1:5" ht="15.75" x14ac:dyDescent="0.25">
      <c r="C20" s="79"/>
      <c r="D20" s="50"/>
      <c r="E20" s="7"/>
    </row>
    <row r="21" spans="1:5" ht="16.5" thickBot="1" x14ac:dyDescent="0.3">
      <c r="A21" s="10" t="s">
        <v>10</v>
      </c>
      <c r="B21" s="122"/>
      <c r="C21" s="51">
        <f>SUM(C7:C20)</f>
        <v>2298016042</v>
      </c>
      <c r="D21" s="38">
        <f>SUM(D7:D20)</f>
        <v>2449179855</v>
      </c>
      <c r="E21" s="7"/>
    </row>
    <row r="22" spans="1:5" ht="16.5" thickTop="1" x14ac:dyDescent="0.25">
      <c r="C22" s="80"/>
      <c r="D22" s="50"/>
      <c r="E22" s="7"/>
    </row>
    <row r="23" spans="1:5" ht="15.75" x14ac:dyDescent="0.25">
      <c r="A23" s="94" t="s">
        <v>28</v>
      </c>
      <c r="B23" s="111"/>
      <c r="C23" s="80"/>
      <c r="D23" s="50"/>
      <c r="E23" s="7"/>
    </row>
    <row r="24" spans="1:5" ht="15.75" x14ac:dyDescent="0.25">
      <c r="A24" s="3" t="s">
        <v>11</v>
      </c>
      <c r="B24" s="113"/>
      <c r="C24" s="40">
        <v>105978963</v>
      </c>
      <c r="D24" s="40">
        <v>109468470</v>
      </c>
      <c r="E24" s="7"/>
    </row>
    <row r="25" spans="1:5" ht="31.5" x14ac:dyDescent="0.25">
      <c r="A25" s="3" t="s">
        <v>80</v>
      </c>
      <c r="B25" s="113"/>
      <c r="C25" s="40">
        <v>37862083</v>
      </c>
      <c r="D25" s="40">
        <v>37552342</v>
      </c>
      <c r="E25" s="7"/>
    </row>
    <row r="26" spans="1:5" ht="15.75" x14ac:dyDescent="0.25">
      <c r="A26" s="89" t="s">
        <v>77</v>
      </c>
      <c r="B26" s="117"/>
      <c r="C26" s="40">
        <v>36000638</v>
      </c>
      <c r="D26" s="40">
        <v>35177297</v>
      </c>
      <c r="E26" s="7"/>
    </row>
    <row r="27" spans="1:5" ht="15.75" x14ac:dyDescent="0.25">
      <c r="A27" s="3" t="s">
        <v>66</v>
      </c>
      <c r="B27" s="113">
        <v>17</v>
      </c>
      <c r="C27" s="40">
        <v>779966952</v>
      </c>
      <c r="D27" s="40">
        <v>918065433</v>
      </c>
      <c r="E27" s="7"/>
    </row>
    <row r="28" spans="1:5" ht="15.75" x14ac:dyDescent="0.25">
      <c r="A28" s="3" t="s">
        <v>29</v>
      </c>
      <c r="B28" s="113"/>
      <c r="C28" s="40">
        <v>93727948</v>
      </c>
      <c r="D28" s="40">
        <v>94307008</v>
      </c>
      <c r="E28" s="7"/>
    </row>
    <row r="29" spans="1:5" ht="15.75" x14ac:dyDescent="0.25">
      <c r="A29" s="3" t="s">
        <v>72</v>
      </c>
      <c r="B29" s="113">
        <v>18</v>
      </c>
      <c r="C29" s="40">
        <v>709336885</v>
      </c>
      <c r="D29" s="40">
        <v>727566505</v>
      </c>
      <c r="E29" s="7"/>
    </row>
    <row r="30" spans="1:5" ht="15.75" x14ac:dyDescent="0.25">
      <c r="A30" s="3" t="s">
        <v>12</v>
      </c>
      <c r="B30" s="113"/>
      <c r="C30" s="40">
        <v>88114987</v>
      </c>
      <c r="D30" s="40">
        <v>86831581</v>
      </c>
      <c r="E30" s="7"/>
    </row>
    <row r="31" spans="1:5" ht="15.75" x14ac:dyDescent="0.25">
      <c r="A31" s="3" t="s">
        <v>13</v>
      </c>
      <c r="B31" s="113"/>
      <c r="C31" s="40">
        <v>50278976</v>
      </c>
      <c r="D31" s="40">
        <v>46450949</v>
      </c>
      <c r="E31" s="7"/>
    </row>
    <row r="32" spans="1:5" ht="15.75" x14ac:dyDescent="0.25">
      <c r="A32" s="3" t="s">
        <v>53</v>
      </c>
      <c r="B32" s="113">
        <v>19</v>
      </c>
      <c r="C32" s="40">
        <v>13021611</v>
      </c>
      <c r="D32" s="40">
        <v>14073907</v>
      </c>
      <c r="E32" s="7"/>
    </row>
    <row r="33" spans="1:6" ht="15.75" x14ac:dyDescent="0.25">
      <c r="A33" s="3" t="s">
        <v>9</v>
      </c>
      <c r="B33" s="113">
        <v>16</v>
      </c>
      <c r="C33" s="40">
        <v>7335611</v>
      </c>
      <c r="D33" s="40">
        <v>8394731</v>
      </c>
    </row>
    <row r="34" spans="1:6" ht="15.75" x14ac:dyDescent="0.25">
      <c r="C34" s="79"/>
      <c r="D34" s="50"/>
    </row>
    <row r="35" spans="1:6" ht="15.75" x14ac:dyDescent="0.25">
      <c r="A35" s="12" t="s">
        <v>30</v>
      </c>
      <c r="B35" s="123"/>
      <c r="C35" s="52">
        <f>SUM(C24:C34)</f>
        <v>1921624654</v>
      </c>
      <c r="D35" s="39">
        <f>SUM(D24:D34)</f>
        <v>2077888223</v>
      </c>
    </row>
    <row r="36" spans="1:6" ht="15.75" x14ac:dyDescent="0.25">
      <c r="C36" s="80"/>
      <c r="D36" s="50"/>
    </row>
    <row r="37" spans="1:6" ht="15.75" x14ac:dyDescent="0.25">
      <c r="A37" s="95" t="s">
        <v>31</v>
      </c>
      <c r="B37" s="110"/>
      <c r="C37" s="80"/>
      <c r="D37" s="50"/>
    </row>
    <row r="38" spans="1:6" ht="15.75" x14ac:dyDescent="0.25">
      <c r="A38" s="3" t="s">
        <v>14</v>
      </c>
      <c r="B38" s="113"/>
      <c r="C38" s="40">
        <v>373667511</v>
      </c>
      <c r="D38" s="40">
        <v>373667511</v>
      </c>
    </row>
    <row r="39" spans="1:6" ht="15.75" x14ac:dyDescent="0.25">
      <c r="A39" s="3" t="s">
        <v>15</v>
      </c>
      <c r="B39" s="113"/>
      <c r="C39" s="40">
        <v>17712311</v>
      </c>
      <c r="D39" s="40">
        <v>17712311</v>
      </c>
    </row>
    <row r="40" spans="1:6" ht="15.75" x14ac:dyDescent="0.25">
      <c r="A40" s="3" t="s">
        <v>26</v>
      </c>
      <c r="B40" s="113"/>
      <c r="C40" s="49">
        <v>29381</v>
      </c>
      <c r="D40" s="11">
        <v>-6673</v>
      </c>
    </row>
    <row r="41" spans="1:6" ht="63" x14ac:dyDescent="0.25">
      <c r="A41" s="3" t="s">
        <v>54</v>
      </c>
      <c r="B41" s="113"/>
      <c r="C41" s="40">
        <v>2570910</v>
      </c>
      <c r="D41" s="40">
        <v>2931319</v>
      </c>
    </row>
    <row r="42" spans="1:6" ht="31.5" x14ac:dyDescent="0.25">
      <c r="A42" s="3" t="s">
        <v>27</v>
      </c>
      <c r="B42" s="113"/>
      <c r="C42" s="11">
        <v>-11867628</v>
      </c>
      <c r="D42" s="11">
        <v>-16128160</v>
      </c>
      <c r="F42" s="15"/>
    </row>
    <row r="43" spans="1:6" ht="15.75" x14ac:dyDescent="0.25">
      <c r="A43" s="3" t="s">
        <v>55</v>
      </c>
      <c r="B43" s="113"/>
      <c r="C43" s="40">
        <v>28423220</v>
      </c>
      <c r="D43" s="40">
        <v>28423220</v>
      </c>
      <c r="F43" s="15"/>
    </row>
    <row r="44" spans="1:6" ht="15.75" x14ac:dyDescent="0.25">
      <c r="A44" s="3" t="s">
        <v>32</v>
      </c>
      <c r="B44" s="113"/>
      <c r="C44" s="11">
        <v>-34144317</v>
      </c>
      <c r="D44" s="11">
        <v>-35307896</v>
      </c>
    </row>
    <row r="45" spans="1:6" ht="15.75" x14ac:dyDescent="0.25">
      <c r="C45" s="79"/>
      <c r="D45" s="50"/>
    </row>
    <row r="46" spans="1:6" ht="15.75" x14ac:dyDescent="0.25">
      <c r="A46" s="96" t="s">
        <v>33</v>
      </c>
      <c r="B46" s="124"/>
      <c r="C46" s="52">
        <f>SUM(C38:C45)</f>
        <v>376391388</v>
      </c>
      <c r="D46" s="39">
        <f>SUM(D38:D45)</f>
        <v>371291632</v>
      </c>
    </row>
    <row r="47" spans="1:6" ht="15.75" x14ac:dyDescent="0.25">
      <c r="C47" s="79"/>
      <c r="D47" s="50"/>
    </row>
    <row r="48" spans="1:6" ht="16.5" thickBot="1" x14ac:dyDescent="0.3">
      <c r="A48" s="10" t="s">
        <v>17</v>
      </c>
      <c r="B48" s="122"/>
      <c r="C48" s="51">
        <f>SUM(C35,C46)</f>
        <v>2298016042</v>
      </c>
      <c r="D48" s="38">
        <f>SUM(D35,D46)</f>
        <v>2449179855</v>
      </c>
    </row>
    <row r="49" spans="1:5" ht="16.5" thickTop="1" x14ac:dyDescent="0.25">
      <c r="A49" s="3"/>
      <c r="B49" s="113"/>
      <c r="C49" s="78"/>
      <c r="D49" s="40"/>
    </row>
    <row r="51" spans="1:5" ht="15.75" x14ac:dyDescent="0.25">
      <c r="A51" s="102" t="s">
        <v>83</v>
      </c>
      <c r="B51" s="111"/>
      <c r="C51" s="152" t="s">
        <v>84</v>
      </c>
      <c r="D51" s="152"/>
      <c r="E51" s="7"/>
    </row>
    <row r="52" spans="1:5" ht="15.75" x14ac:dyDescent="0.25">
      <c r="A52" s="43"/>
      <c r="B52" s="119"/>
      <c r="C52" s="81"/>
      <c r="D52" s="46"/>
      <c r="E52" s="7"/>
    </row>
    <row r="53" spans="1:5" ht="15.75" x14ac:dyDescent="0.25">
      <c r="A53" s="102" t="s">
        <v>81</v>
      </c>
      <c r="B53" s="111"/>
      <c r="C53" s="152" t="s">
        <v>82</v>
      </c>
      <c r="D53" s="152"/>
      <c r="E53" s="7"/>
    </row>
  </sheetData>
  <mergeCells count="4">
    <mergeCell ref="A1:D1"/>
    <mergeCell ref="A2:D2"/>
    <mergeCell ref="C51:D51"/>
    <mergeCell ref="C53:D53"/>
  </mergeCells>
  <pageMargins left="0.94488188976377963" right="0.39370078740157483" top="0.59055118110236227" bottom="0.39370078740157483" header="0.15748031496062992" footer="0.15748031496062992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22" zoomScale="85" zoomScaleNormal="85" workbookViewId="0">
      <selection activeCell="C28" sqref="C28"/>
    </sheetView>
  </sheetViews>
  <sheetFormatPr defaultRowHeight="12.75" x14ac:dyDescent="0.2"/>
  <cols>
    <col min="1" max="1" width="61.42578125" style="41" customWidth="1"/>
    <col min="2" max="2" width="12.28515625" style="116" customWidth="1"/>
    <col min="3" max="3" width="22.42578125" style="41" customWidth="1"/>
    <col min="4" max="4" width="23.140625" style="41" customWidth="1"/>
    <col min="5" max="5" width="16.7109375" customWidth="1"/>
    <col min="6" max="6" width="16.7109375" style="5" customWidth="1"/>
  </cols>
  <sheetData>
    <row r="1" spans="1:6" s="41" customFormat="1" ht="23.25" customHeight="1" x14ac:dyDescent="0.25">
      <c r="A1" s="153" t="s">
        <v>127</v>
      </c>
      <c r="B1" s="153"/>
      <c r="C1" s="153"/>
      <c r="D1" s="153"/>
      <c r="E1" s="109"/>
      <c r="F1" s="95"/>
    </row>
    <row r="2" spans="1:6" s="41" customFormat="1" ht="23.25" customHeight="1" x14ac:dyDescent="0.25">
      <c r="A2" s="153" t="s">
        <v>129</v>
      </c>
      <c r="B2" s="153"/>
      <c r="C2" s="153"/>
      <c r="D2" s="153"/>
      <c r="E2" s="109"/>
      <c r="F2" s="95"/>
    </row>
    <row r="3" spans="1:6" s="41" customFormat="1" ht="23.25" customHeight="1" x14ac:dyDescent="0.25">
      <c r="A3" s="153" t="s">
        <v>131</v>
      </c>
      <c r="B3" s="153"/>
      <c r="C3" s="153"/>
      <c r="D3" s="153"/>
      <c r="E3" s="109"/>
      <c r="F3" s="95"/>
    </row>
    <row r="4" spans="1:6" ht="15.75" x14ac:dyDescent="0.25">
      <c r="A4" s="19"/>
      <c r="B4" s="111"/>
      <c r="C4" s="19"/>
      <c r="D4" s="19"/>
      <c r="E4" s="8"/>
      <c r="F4" s="8"/>
    </row>
    <row r="5" spans="1:6" ht="15.75" x14ac:dyDescent="0.25">
      <c r="A5" s="19"/>
      <c r="B5" s="111"/>
      <c r="C5" s="29"/>
      <c r="D5" s="29" t="s">
        <v>49</v>
      </c>
      <c r="E5" s="29"/>
      <c r="F5" s="29"/>
    </row>
    <row r="6" spans="1:6" ht="31.5" x14ac:dyDescent="0.25">
      <c r="A6" s="19"/>
      <c r="B6" s="110" t="s">
        <v>90</v>
      </c>
      <c r="C6" s="29" t="s">
        <v>98</v>
      </c>
      <c r="D6" s="29" t="s">
        <v>101</v>
      </c>
      <c r="E6" s="30"/>
      <c r="F6" s="30"/>
    </row>
    <row r="7" spans="1:6" ht="18.75" customHeight="1" x14ac:dyDescent="0.25">
      <c r="A7" s="3" t="s">
        <v>18</v>
      </c>
      <c r="B7" s="113">
        <v>4</v>
      </c>
      <c r="C7" s="40">
        <v>39005665</v>
      </c>
      <c r="D7" s="40">
        <v>32243304</v>
      </c>
      <c r="E7" s="16"/>
      <c r="F7" s="11"/>
    </row>
    <row r="8" spans="1:6" ht="19.5" customHeight="1" x14ac:dyDescent="0.25">
      <c r="A8" s="3" t="s">
        <v>19</v>
      </c>
      <c r="B8" s="113">
        <v>4</v>
      </c>
      <c r="C8" s="62">
        <v>-27482157</v>
      </c>
      <c r="D8" s="62">
        <v>-22175673</v>
      </c>
      <c r="E8" s="16"/>
      <c r="F8" s="11"/>
    </row>
    <row r="9" spans="1:6" ht="19.5" customHeight="1" thickBot="1" x14ac:dyDescent="0.3">
      <c r="A9" s="2" t="s">
        <v>20</v>
      </c>
      <c r="B9" s="114"/>
      <c r="C9" s="51">
        <f>SUM(C7:C8)</f>
        <v>11523508</v>
      </c>
      <c r="D9" s="51">
        <f>SUM(D7:D8)</f>
        <v>10067631</v>
      </c>
      <c r="E9" s="31"/>
      <c r="F9" s="31"/>
    </row>
    <row r="10" spans="1:6" ht="19.5" customHeight="1" thickTop="1" x14ac:dyDescent="0.25">
      <c r="A10" s="3" t="s">
        <v>21</v>
      </c>
      <c r="B10" s="113"/>
      <c r="C10" s="40">
        <v>122440</v>
      </c>
      <c r="D10" s="40">
        <v>138680</v>
      </c>
      <c r="E10" s="16"/>
      <c r="F10" s="11"/>
    </row>
    <row r="11" spans="1:6" ht="18.75" customHeight="1" x14ac:dyDescent="0.25">
      <c r="A11" s="3" t="s">
        <v>22</v>
      </c>
      <c r="B11" s="113"/>
      <c r="C11" s="62">
        <v>-437946</v>
      </c>
      <c r="D11" s="20">
        <v>-32946</v>
      </c>
      <c r="E11" s="16"/>
      <c r="F11" s="11"/>
    </row>
    <row r="12" spans="1:6" ht="21" customHeight="1" thickBot="1" x14ac:dyDescent="0.3">
      <c r="A12" s="2" t="s">
        <v>105</v>
      </c>
      <c r="B12" s="114"/>
      <c r="C12" s="53">
        <f>SUM(C10:C11)</f>
        <v>-315506</v>
      </c>
      <c r="D12" s="127">
        <f>SUM(D10:D11)</f>
        <v>105734</v>
      </c>
      <c r="E12" s="31"/>
      <c r="F12" s="31"/>
    </row>
    <row r="13" spans="1:6" ht="37.5" customHeight="1" thickTop="1" x14ac:dyDescent="0.25">
      <c r="A13" s="3" t="s">
        <v>78</v>
      </c>
      <c r="B13" s="113">
        <v>5</v>
      </c>
      <c r="C13" s="49">
        <v>7805858</v>
      </c>
      <c r="D13" s="11">
        <v>-2581052</v>
      </c>
      <c r="E13" s="16"/>
      <c r="F13" s="11"/>
    </row>
    <row r="14" spans="1:6" ht="33" customHeight="1" x14ac:dyDescent="0.25">
      <c r="A14" s="3" t="s">
        <v>106</v>
      </c>
      <c r="B14" s="113">
        <v>6</v>
      </c>
      <c r="C14" s="16">
        <v>-7946492</v>
      </c>
      <c r="D14" s="87">
        <v>6758827</v>
      </c>
      <c r="E14" s="16"/>
      <c r="F14" s="11"/>
    </row>
    <row r="15" spans="1:6" s="37" customFormat="1" ht="17.25" customHeight="1" x14ac:dyDescent="0.25">
      <c r="A15" s="3" t="s">
        <v>107</v>
      </c>
      <c r="B15" s="113"/>
      <c r="C15" s="16">
        <v>0</v>
      </c>
      <c r="D15" s="40">
        <v>114</v>
      </c>
      <c r="E15" s="16"/>
      <c r="F15" s="11"/>
    </row>
    <row r="16" spans="1:6" ht="21" customHeight="1" x14ac:dyDescent="0.25">
      <c r="A16" s="3" t="s">
        <v>89</v>
      </c>
      <c r="B16" s="113">
        <v>7</v>
      </c>
      <c r="C16" s="62">
        <v>-650950</v>
      </c>
      <c r="D16" s="103">
        <v>381623</v>
      </c>
      <c r="E16" s="16"/>
      <c r="F16" s="11"/>
    </row>
    <row r="17" spans="1:6" ht="19.5" customHeight="1" thickBot="1" x14ac:dyDescent="0.3">
      <c r="A17" s="2" t="s">
        <v>59</v>
      </c>
      <c r="B17" s="114"/>
      <c r="C17" s="51">
        <f>SUM(C13:C16,C12,C9)</f>
        <v>10416418</v>
      </c>
      <c r="D17" s="51">
        <f>SUM(D13:D16,D12,D9)</f>
        <v>14732877</v>
      </c>
      <c r="E17" s="63"/>
      <c r="F17" s="31"/>
    </row>
    <row r="18" spans="1:6" ht="23.25" customHeight="1" thickTop="1" x14ac:dyDescent="0.25">
      <c r="A18" s="21" t="s">
        <v>52</v>
      </c>
      <c r="B18" s="115">
        <v>8</v>
      </c>
      <c r="C18" s="16">
        <v>-6847689</v>
      </c>
      <c r="D18" s="16">
        <v>-5647236</v>
      </c>
      <c r="E18" s="16"/>
      <c r="F18" s="11"/>
    </row>
    <row r="19" spans="1:6" ht="18.75" customHeight="1" x14ac:dyDescent="0.25">
      <c r="A19" s="21" t="s">
        <v>23</v>
      </c>
      <c r="B19" s="115"/>
      <c r="C19" s="62">
        <v>-1373712</v>
      </c>
      <c r="D19" s="62">
        <v>-1372722</v>
      </c>
      <c r="E19" s="16"/>
      <c r="F19" s="11"/>
    </row>
    <row r="20" spans="1:6" ht="21.75" customHeight="1" thickBot="1" x14ac:dyDescent="0.3">
      <c r="A20" s="2" t="s">
        <v>68</v>
      </c>
      <c r="B20" s="114"/>
      <c r="C20" s="54">
        <f>SUM(C18:C19,C17)</f>
        <v>2195017</v>
      </c>
      <c r="D20" s="54">
        <f>SUM(D18:D19,D17)</f>
        <v>7712919</v>
      </c>
      <c r="E20" s="31"/>
      <c r="F20" s="31"/>
    </row>
    <row r="21" spans="1:6" ht="22.5" customHeight="1" thickTop="1" x14ac:dyDescent="0.25">
      <c r="A21" s="3" t="s">
        <v>69</v>
      </c>
      <c r="B21" s="113">
        <v>9</v>
      </c>
      <c r="C21" s="62">
        <v>-1031438</v>
      </c>
      <c r="D21" s="62">
        <v>-276946</v>
      </c>
      <c r="E21" s="16"/>
      <c r="F21" s="11"/>
    </row>
    <row r="22" spans="1:6" ht="23.25" customHeight="1" thickBot="1" x14ac:dyDescent="0.3">
      <c r="A22" s="2" t="s">
        <v>108</v>
      </c>
      <c r="B22" s="114"/>
      <c r="C22" s="54">
        <f>SUM(C21,C20)</f>
        <v>1163579</v>
      </c>
      <c r="D22" s="54">
        <f>SUM(D21,D20)</f>
        <v>7435973</v>
      </c>
      <c r="E22" s="31"/>
      <c r="F22" s="31"/>
    </row>
    <row r="23" spans="1:6" ht="13.5" thickTop="1" x14ac:dyDescent="0.2">
      <c r="C23" s="42"/>
      <c r="D23" s="42"/>
      <c r="E23" s="32"/>
      <c r="F23" s="33"/>
    </row>
    <row r="24" spans="1:6" ht="17.25" customHeight="1" x14ac:dyDescent="0.25">
      <c r="A24" s="2" t="s">
        <v>24</v>
      </c>
      <c r="B24" s="114"/>
      <c r="C24" s="42"/>
      <c r="D24" s="42"/>
      <c r="E24" s="22"/>
      <c r="F24" s="33"/>
    </row>
    <row r="25" spans="1:6" ht="36" customHeight="1" x14ac:dyDescent="0.25">
      <c r="A25" s="89" t="s">
        <v>34</v>
      </c>
      <c r="B25" s="117"/>
      <c r="C25" s="49">
        <v>4260532</v>
      </c>
      <c r="D25" s="11">
        <v>-896283</v>
      </c>
      <c r="E25" s="16"/>
      <c r="F25" s="11"/>
    </row>
    <row r="26" spans="1:6" s="37" customFormat="1" ht="54" customHeight="1" x14ac:dyDescent="0.25">
      <c r="A26" s="89" t="s">
        <v>58</v>
      </c>
      <c r="B26" s="117"/>
      <c r="C26" s="11">
        <v>-360409</v>
      </c>
      <c r="D26" s="11">
        <v>-393970</v>
      </c>
      <c r="E26" s="16"/>
      <c r="F26" s="11"/>
    </row>
    <row r="27" spans="1:6" ht="34.5" customHeight="1" x14ac:dyDescent="0.25">
      <c r="A27" s="89" t="s">
        <v>109</v>
      </c>
      <c r="B27" s="117"/>
      <c r="C27" s="88">
        <v>36054</v>
      </c>
      <c r="D27" s="88">
        <v>266996</v>
      </c>
      <c r="E27" s="16"/>
      <c r="F27" s="11"/>
    </row>
    <row r="28" spans="1:6" ht="21" customHeight="1" x14ac:dyDescent="0.25">
      <c r="A28" s="2" t="s">
        <v>110</v>
      </c>
      <c r="B28" s="114"/>
      <c r="C28" s="126">
        <f>SUM(C25:C27)</f>
        <v>3936177</v>
      </c>
      <c r="D28" s="14">
        <f>SUM(D25:D27)</f>
        <v>-1023257</v>
      </c>
      <c r="E28" s="31"/>
      <c r="F28" s="31"/>
    </row>
    <row r="29" spans="1:6" ht="21" customHeight="1" thickBot="1" x14ac:dyDescent="0.3">
      <c r="A29" s="2" t="s">
        <v>111</v>
      </c>
      <c r="B29" s="114"/>
      <c r="C29" s="127">
        <f>SUM(C28,C22)</f>
        <v>5099756</v>
      </c>
      <c r="D29" s="127">
        <f>SUM(D28,D22)</f>
        <v>6412716</v>
      </c>
      <c r="E29" s="31"/>
      <c r="F29" s="31"/>
    </row>
    <row r="30" spans="1:6" ht="23.25" customHeight="1" thickTop="1" thickBot="1" x14ac:dyDescent="0.3">
      <c r="A30" s="112" t="s">
        <v>91</v>
      </c>
      <c r="B30" s="113"/>
      <c r="C30" s="164">
        <v>553</v>
      </c>
      <c r="D30" s="164">
        <v>3532</v>
      </c>
      <c r="E30" s="34"/>
      <c r="F30" s="35"/>
    </row>
    <row r="31" spans="1:6" ht="13.5" thickTop="1" x14ac:dyDescent="0.2">
      <c r="A31" s="45"/>
      <c r="B31" s="118"/>
      <c r="C31" s="45"/>
      <c r="D31" s="45"/>
      <c r="E31" s="34"/>
      <c r="F31" s="35"/>
    </row>
    <row r="32" spans="1:6" ht="22.5" customHeight="1" x14ac:dyDescent="0.2"/>
    <row r="33" spans="1:6" ht="15.75" x14ac:dyDescent="0.25">
      <c r="A33" s="102" t="s">
        <v>83</v>
      </c>
      <c r="B33" s="111"/>
      <c r="C33" s="152" t="s">
        <v>84</v>
      </c>
      <c r="D33" s="152"/>
      <c r="E33" s="152"/>
      <c r="F33" s="152"/>
    </row>
    <row r="34" spans="1:6" ht="15.75" x14ac:dyDescent="0.25">
      <c r="A34" s="43"/>
      <c r="B34" s="119"/>
      <c r="C34" s="24"/>
      <c r="D34" s="46"/>
      <c r="E34" s="18"/>
      <c r="F34" s="17"/>
    </row>
    <row r="35" spans="1:6" ht="15.75" x14ac:dyDescent="0.25">
      <c r="A35" s="102" t="s">
        <v>81</v>
      </c>
      <c r="B35" s="111"/>
      <c r="C35" s="152" t="s">
        <v>82</v>
      </c>
      <c r="D35" s="152"/>
      <c r="E35" s="152"/>
      <c r="F35" s="152"/>
    </row>
    <row r="36" spans="1:6" ht="15" x14ac:dyDescent="0.2">
      <c r="A36" s="46"/>
      <c r="B36" s="120"/>
      <c r="C36" s="23"/>
      <c r="D36" s="48"/>
    </row>
    <row r="43" spans="1:6" ht="20.25" customHeight="1" x14ac:dyDescent="0.2"/>
    <row r="45" spans="1:6" ht="23.25" customHeight="1" x14ac:dyDescent="0.2"/>
  </sheetData>
  <mergeCells count="7">
    <mergeCell ref="A1:D1"/>
    <mergeCell ref="E33:F33"/>
    <mergeCell ref="E35:F35"/>
    <mergeCell ref="C33:D33"/>
    <mergeCell ref="C35:D35"/>
    <mergeCell ref="A2:D2"/>
    <mergeCell ref="A3:D3"/>
  </mergeCells>
  <pageMargins left="0.94488188976377963" right="0.39370078740157483" top="0.59055118110236227" bottom="0.39370078740157483" header="0.15748031496062992" footer="0.15748031496062992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="85" zoomScaleNormal="85" workbookViewId="0">
      <selection activeCell="C13" sqref="C13"/>
    </sheetView>
  </sheetViews>
  <sheetFormatPr defaultRowHeight="12.75" x14ac:dyDescent="0.2"/>
  <cols>
    <col min="1" max="1" width="79.5703125" style="98" customWidth="1"/>
    <col min="2" max="2" width="21.7109375" style="41" customWidth="1"/>
    <col min="3" max="3" width="23.28515625" style="41" customWidth="1"/>
    <col min="4" max="16384" width="9.140625" style="41"/>
  </cols>
  <sheetData>
    <row r="1" spans="1:5" ht="21" customHeight="1" x14ac:dyDescent="0.3">
      <c r="A1" s="155" t="s">
        <v>128</v>
      </c>
      <c r="B1" s="155"/>
      <c r="C1" s="155"/>
      <c r="D1" s="43"/>
      <c r="E1" s="43"/>
    </row>
    <row r="2" spans="1:5" ht="21.75" customHeight="1" x14ac:dyDescent="0.3">
      <c r="A2" s="156" t="s">
        <v>132</v>
      </c>
      <c r="B2" s="156"/>
      <c r="C2" s="156"/>
      <c r="D2" s="43"/>
      <c r="E2" s="43"/>
    </row>
    <row r="3" spans="1:5" ht="15.75" x14ac:dyDescent="0.25">
      <c r="A3" s="99"/>
      <c r="B3" s="99"/>
      <c r="C3" s="99"/>
      <c r="D3" s="43"/>
      <c r="E3" s="43"/>
    </row>
    <row r="4" spans="1:5" ht="15.75" x14ac:dyDescent="0.25">
      <c r="A4" s="100"/>
      <c r="B4" s="57"/>
      <c r="C4" s="24" t="s">
        <v>49</v>
      </c>
      <c r="D4" s="43"/>
      <c r="E4" s="43"/>
    </row>
    <row r="5" spans="1:5" ht="31.5" x14ac:dyDescent="0.25">
      <c r="A5" s="100"/>
      <c r="B5" s="29" t="s">
        <v>97</v>
      </c>
      <c r="C5" s="29" t="s">
        <v>99</v>
      </c>
      <c r="D5" s="43"/>
      <c r="E5" s="43"/>
    </row>
    <row r="6" spans="1:5" ht="31.5" x14ac:dyDescent="0.25">
      <c r="A6" s="25" t="s">
        <v>35</v>
      </c>
      <c r="B6" s="61"/>
      <c r="C6" s="43"/>
      <c r="D6" s="43"/>
      <c r="E6" s="43"/>
    </row>
    <row r="7" spans="1:5" ht="19.5" customHeight="1" x14ac:dyDescent="0.25">
      <c r="A7" s="100" t="s">
        <v>60</v>
      </c>
      <c r="B7" s="82">
        <v>42883368</v>
      </c>
      <c r="C7" s="82">
        <v>39843635</v>
      </c>
      <c r="D7" s="43"/>
      <c r="E7" s="43"/>
    </row>
    <row r="8" spans="1:5" ht="19.5" customHeight="1" x14ac:dyDescent="0.25">
      <c r="A8" s="100" t="s">
        <v>61</v>
      </c>
      <c r="B8" s="67">
        <v>-19374298</v>
      </c>
      <c r="C8" s="67">
        <v>-18787915</v>
      </c>
      <c r="D8" s="43"/>
      <c r="E8" s="43"/>
    </row>
    <row r="9" spans="1:5" ht="19.5" customHeight="1" x14ac:dyDescent="0.25">
      <c r="A9" s="100" t="s">
        <v>62</v>
      </c>
      <c r="B9" s="82">
        <v>233436</v>
      </c>
      <c r="C9" s="82">
        <v>282818</v>
      </c>
      <c r="D9" s="43"/>
      <c r="E9" s="43"/>
    </row>
    <row r="10" spans="1:5" ht="19.5" customHeight="1" x14ac:dyDescent="0.25">
      <c r="A10" s="100" t="s">
        <v>63</v>
      </c>
      <c r="B10" s="67">
        <v>-483088</v>
      </c>
      <c r="C10" s="67">
        <v>-52011</v>
      </c>
      <c r="D10" s="43"/>
      <c r="E10" s="43"/>
    </row>
    <row r="11" spans="1:5" ht="19.5" customHeight="1" x14ac:dyDescent="0.25">
      <c r="A11" s="100" t="s">
        <v>75</v>
      </c>
      <c r="B11" s="83">
        <v>115740</v>
      </c>
      <c r="C11" s="67">
        <v>-327644</v>
      </c>
      <c r="D11" s="43"/>
      <c r="E11" s="43"/>
    </row>
    <row r="12" spans="1:5" ht="33" customHeight="1" x14ac:dyDescent="0.25">
      <c r="A12" s="100" t="s">
        <v>102</v>
      </c>
      <c r="B12" s="67">
        <v>-136564</v>
      </c>
      <c r="C12" s="67">
        <v>-114967</v>
      </c>
      <c r="D12" s="43"/>
      <c r="E12" s="43"/>
    </row>
    <row r="13" spans="1:5" ht="19.5" customHeight="1" x14ac:dyDescent="0.25">
      <c r="A13" s="100" t="s">
        <v>64</v>
      </c>
      <c r="B13" s="83">
        <v>272236</v>
      </c>
      <c r="C13" s="83">
        <v>100764</v>
      </c>
      <c r="D13" s="43"/>
      <c r="E13" s="43"/>
    </row>
    <row r="14" spans="1:5" ht="19.5" customHeight="1" x14ac:dyDescent="0.25">
      <c r="A14" s="100" t="s">
        <v>65</v>
      </c>
      <c r="B14" s="68">
        <v>-1306255</v>
      </c>
      <c r="C14" s="68">
        <v>-1308332</v>
      </c>
      <c r="D14" s="43"/>
      <c r="E14" s="43"/>
    </row>
    <row r="15" spans="1:5" ht="15.75" x14ac:dyDescent="0.25">
      <c r="A15" s="100"/>
      <c r="B15" s="59">
        <f>SUM(B7:B14)</f>
        <v>22204575</v>
      </c>
      <c r="C15" s="59">
        <f>SUM(C7:C14)</f>
        <v>19636348</v>
      </c>
      <c r="D15" s="43"/>
      <c r="E15" s="43"/>
    </row>
    <row r="16" spans="1:5" ht="19.5" customHeight="1" x14ac:dyDescent="0.25">
      <c r="A16" s="25" t="s">
        <v>36</v>
      </c>
      <c r="B16" s="69"/>
      <c r="C16" s="65"/>
      <c r="D16" s="157"/>
      <c r="E16" s="157"/>
    </row>
    <row r="17" spans="1:5" ht="19.5" customHeight="1" x14ac:dyDescent="0.25">
      <c r="A17" s="100" t="s">
        <v>2</v>
      </c>
      <c r="B17" s="83">
        <v>907923</v>
      </c>
      <c r="C17" s="83">
        <v>137073</v>
      </c>
      <c r="D17" s="100"/>
    </row>
    <row r="18" spans="1:5" s="43" customFormat="1" ht="19.5" customHeight="1" x14ac:dyDescent="0.25">
      <c r="A18" s="100" t="s">
        <v>48</v>
      </c>
      <c r="B18" s="83">
        <v>6094564</v>
      </c>
      <c r="C18" s="67">
        <v>-6625000</v>
      </c>
      <c r="D18" s="100"/>
      <c r="E18" s="41"/>
    </row>
    <row r="19" spans="1:5" s="43" customFormat="1" ht="19.5" customHeight="1" x14ac:dyDescent="0.25">
      <c r="A19" s="100" t="s">
        <v>37</v>
      </c>
      <c r="B19" s="67">
        <v>-2238132</v>
      </c>
      <c r="C19" s="83">
        <v>34533627</v>
      </c>
      <c r="D19" s="100"/>
      <c r="E19" s="41"/>
    </row>
    <row r="20" spans="1:5" s="43" customFormat="1" ht="19.5" customHeight="1" x14ac:dyDescent="0.25">
      <c r="A20" s="100" t="s">
        <v>73</v>
      </c>
      <c r="B20" s="82">
        <v>1460687</v>
      </c>
      <c r="C20" s="82">
        <v>633373</v>
      </c>
      <c r="D20" s="100"/>
      <c r="E20" s="41"/>
    </row>
    <row r="21" spans="1:5" s="43" customFormat="1" ht="19.5" customHeight="1" x14ac:dyDescent="0.25">
      <c r="A21" s="100" t="s">
        <v>94</v>
      </c>
      <c r="B21" s="67">
        <v>-6327807</v>
      </c>
      <c r="C21" s="67">
        <v>-20786</v>
      </c>
      <c r="D21" s="100"/>
      <c r="E21" s="41"/>
    </row>
    <row r="22" spans="1:5" s="43" customFormat="1" ht="19.5" customHeight="1" x14ac:dyDescent="0.25">
      <c r="A22" s="100" t="s">
        <v>8</v>
      </c>
      <c r="B22" s="83">
        <v>1230659</v>
      </c>
      <c r="C22" s="67">
        <v>-102548</v>
      </c>
      <c r="D22" s="74"/>
      <c r="E22" s="41"/>
    </row>
    <row r="23" spans="1:5" s="43" customFormat="1" ht="19.5" customHeight="1" x14ac:dyDescent="0.25">
      <c r="A23" s="25" t="s">
        <v>38</v>
      </c>
      <c r="B23" s="67"/>
      <c r="C23" s="58"/>
      <c r="D23" s="100"/>
      <c r="E23" s="41"/>
    </row>
    <row r="24" spans="1:5" s="43" customFormat="1" ht="19.5" customHeight="1" x14ac:dyDescent="0.25">
      <c r="A24" s="100" t="s">
        <v>11</v>
      </c>
      <c r="B24" s="67">
        <v>-2172658</v>
      </c>
      <c r="C24" s="67">
        <v>-5695444</v>
      </c>
      <c r="D24" s="74"/>
      <c r="E24" s="41"/>
    </row>
    <row r="25" spans="1:5" s="43" customFormat="1" ht="19.5" customHeight="1" x14ac:dyDescent="0.25">
      <c r="A25" s="100" t="s">
        <v>92</v>
      </c>
      <c r="B25" s="67">
        <v>-85987388</v>
      </c>
      <c r="C25" s="67">
        <v>-23808352</v>
      </c>
      <c r="D25" s="100"/>
      <c r="E25" s="41"/>
    </row>
    <row r="26" spans="1:5" s="43" customFormat="1" ht="19.5" customHeight="1" x14ac:dyDescent="0.25">
      <c r="A26" s="100" t="s">
        <v>13</v>
      </c>
      <c r="B26" s="83">
        <v>5070384</v>
      </c>
      <c r="C26" s="68">
        <v>-1809057</v>
      </c>
      <c r="D26" s="100"/>
      <c r="E26" s="41"/>
    </row>
    <row r="27" spans="1:5" s="43" customFormat="1" ht="32.25" customHeight="1" x14ac:dyDescent="0.25">
      <c r="A27" s="4" t="s">
        <v>103</v>
      </c>
      <c r="B27" s="75">
        <f>SUM(B15:B26)</f>
        <v>-59757193</v>
      </c>
      <c r="C27" s="128">
        <f>SUM(C15:C26)</f>
        <v>16879234</v>
      </c>
      <c r="D27" s="100"/>
      <c r="E27" s="41"/>
    </row>
    <row r="28" spans="1:5" s="43" customFormat="1" ht="19.5" customHeight="1" x14ac:dyDescent="0.25">
      <c r="A28" s="100" t="s">
        <v>39</v>
      </c>
      <c r="B28" s="85">
        <v>-1466775</v>
      </c>
      <c r="C28" s="85">
        <v>-25455</v>
      </c>
      <c r="D28" s="100"/>
      <c r="E28" s="41"/>
    </row>
    <row r="29" spans="1:5" s="43" customFormat="1" ht="19.5" customHeight="1" x14ac:dyDescent="0.25">
      <c r="A29" s="25" t="s">
        <v>40</v>
      </c>
      <c r="B29" s="14">
        <f>SUM(B27:B28)</f>
        <v>-61223968</v>
      </c>
      <c r="C29" s="126">
        <f>SUM(C27:C28)</f>
        <v>16853779</v>
      </c>
      <c r="D29" s="100"/>
      <c r="E29" s="41"/>
    </row>
    <row r="30" spans="1:5" s="43" customFormat="1" ht="15.75" x14ac:dyDescent="0.25">
      <c r="A30" s="25"/>
      <c r="B30" s="70"/>
      <c r="E30" s="41"/>
    </row>
    <row r="31" spans="1:5" s="43" customFormat="1" ht="31.5" x14ac:dyDescent="0.25">
      <c r="A31" s="25" t="s">
        <v>41</v>
      </c>
      <c r="B31" s="70"/>
      <c r="E31" s="41"/>
    </row>
    <row r="32" spans="1:5" s="43" customFormat="1" ht="19.5" customHeight="1" x14ac:dyDescent="0.25">
      <c r="A32" s="100" t="s">
        <v>51</v>
      </c>
      <c r="B32" s="67">
        <v>-5318</v>
      </c>
      <c r="C32" s="67">
        <v>-7924</v>
      </c>
      <c r="E32" s="41"/>
    </row>
    <row r="33" spans="1:6" s="43" customFormat="1" ht="16.5" customHeight="1" x14ac:dyDescent="0.25">
      <c r="A33" s="100" t="s">
        <v>74</v>
      </c>
      <c r="B33" s="83">
        <v>6200</v>
      </c>
      <c r="C33" s="84" t="s">
        <v>79</v>
      </c>
      <c r="D33" s="90"/>
      <c r="E33" s="41"/>
    </row>
    <row r="34" spans="1:6" s="43" customFormat="1" ht="16.5" customHeight="1" x14ac:dyDescent="0.25">
      <c r="A34" s="4" t="s">
        <v>42</v>
      </c>
      <c r="B34" s="126">
        <f>SUM(B32:B33)</f>
        <v>882</v>
      </c>
      <c r="C34" s="14">
        <f>SUM(C32:C33)</f>
        <v>-7924</v>
      </c>
      <c r="E34" s="41"/>
    </row>
    <row r="35" spans="1:6" s="43" customFormat="1" ht="15.75" x14ac:dyDescent="0.25">
      <c r="A35" s="100"/>
      <c r="B35" s="70"/>
      <c r="E35" s="41"/>
    </row>
    <row r="36" spans="1:6" s="43" customFormat="1" ht="31.5" x14ac:dyDescent="0.25">
      <c r="A36" s="25" t="s">
        <v>43</v>
      </c>
      <c r="B36" s="70"/>
      <c r="E36" s="41"/>
    </row>
    <row r="37" spans="1:6" s="43" customFormat="1" ht="15.75" x14ac:dyDescent="0.25">
      <c r="A37" s="100" t="s">
        <v>76</v>
      </c>
      <c r="B37" s="84" t="s">
        <v>79</v>
      </c>
      <c r="C37" s="83">
        <v>15000000</v>
      </c>
      <c r="E37" s="41"/>
    </row>
    <row r="38" spans="1:6" s="43" customFormat="1" ht="15.75" x14ac:dyDescent="0.25">
      <c r="A38" s="100" t="s">
        <v>44</v>
      </c>
      <c r="B38" s="67">
        <v>-489087</v>
      </c>
      <c r="C38" s="67">
        <v>-5541427</v>
      </c>
      <c r="E38" s="41"/>
    </row>
    <row r="39" spans="1:6" s="43" customFormat="1" ht="15.75" x14ac:dyDescent="0.25">
      <c r="A39" s="25" t="s">
        <v>45</v>
      </c>
      <c r="B39" s="71">
        <f>SUM(B37:B38)</f>
        <v>-489087</v>
      </c>
      <c r="C39" s="86">
        <f>SUM(C37:C38)</f>
        <v>9458573</v>
      </c>
      <c r="E39" s="41"/>
    </row>
    <row r="40" spans="1:6" s="43" customFormat="1" ht="15.75" x14ac:dyDescent="0.25">
      <c r="A40" s="25"/>
      <c r="B40" s="70"/>
      <c r="E40" s="41"/>
    </row>
    <row r="41" spans="1:6" s="43" customFormat="1" ht="15.75" x14ac:dyDescent="0.25">
      <c r="A41" s="25" t="s">
        <v>104</v>
      </c>
      <c r="B41" s="31">
        <f>B29+B34+B39</f>
        <v>-61712173</v>
      </c>
      <c r="C41" s="129">
        <f>C29+C34+C39</f>
        <v>26304428</v>
      </c>
      <c r="E41" s="41"/>
    </row>
    <row r="42" spans="1:6" s="43" customFormat="1" ht="19.5" customHeight="1" x14ac:dyDescent="0.25">
      <c r="A42" s="100" t="s">
        <v>46</v>
      </c>
      <c r="B42" s="67">
        <v>-1296671</v>
      </c>
      <c r="C42" s="82">
        <v>1095043</v>
      </c>
      <c r="E42" s="41"/>
    </row>
    <row r="43" spans="1:6" s="43" customFormat="1" ht="15.75" x14ac:dyDescent="0.25">
      <c r="A43" s="100" t="s">
        <v>95</v>
      </c>
      <c r="B43" s="104">
        <v>208793845</v>
      </c>
      <c r="C43" s="104">
        <v>220182124</v>
      </c>
      <c r="E43" s="41"/>
    </row>
    <row r="44" spans="1:6" s="43" customFormat="1" ht="27" customHeight="1" thickBot="1" x14ac:dyDescent="0.3">
      <c r="A44" s="25" t="s">
        <v>100</v>
      </c>
      <c r="B44" s="72">
        <f>SUM(B41:B43)</f>
        <v>145785001</v>
      </c>
      <c r="C44" s="73">
        <f>SUM(C41:C43)</f>
        <v>247581595</v>
      </c>
      <c r="E44" s="41"/>
    </row>
    <row r="45" spans="1:6" s="43" customFormat="1" ht="16.5" thickTop="1" x14ac:dyDescent="0.25">
      <c r="A45" s="25"/>
      <c r="B45" s="60"/>
      <c r="E45" s="41"/>
    </row>
    <row r="46" spans="1:6" s="43" customFormat="1" ht="15.75" x14ac:dyDescent="0.25">
      <c r="A46" s="25"/>
      <c r="B46" s="60"/>
      <c r="C46" s="44"/>
      <c r="E46" s="41"/>
    </row>
    <row r="47" spans="1:6" s="37" customFormat="1" ht="15.75" x14ac:dyDescent="0.25">
      <c r="A47" s="102" t="s">
        <v>83</v>
      </c>
      <c r="B47" s="26"/>
      <c r="C47" s="102" t="s">
        <v>84</v>
      </c>
      <c r="D47" s="36"/>
      <c r="E47" s="152"/>
      <c r="F47" s="152"/>
    </row>
    <row r="48" spans="1:6" s="43" customFormat="1" ht="15.75" x14ac:dyDescent="0.25">
      <c r="A48" s="18"/>
      <c r="B48" s="91"/>
      <c r="C48" s="64"/>
      <c r="D48" s="105"/>
      <c r="E48" s="41"/>
    </row>
    <row r="49" spans="1:5" s="43" customFormat="1" ht="15.75" x14ac:dyDescent="0.25">
      <c r="A49" s="17" t="s">
        <v>81</v>
      </c>
      <c r="B49" s="92"/>
      <c r="C49" s="154" t="s">
        <v>82</v>
      </c>
      <c r="D49" s="154"/>
      <c r="E49" s="41"/>
    </row>
    <row r="50" spans="1:5" s="43" customFormat="1" ht="15.75" x14ac:dyDescent="0.25">
      <c r="A50" s="97"/>
      <c r="B50" s="93"/>
      <c r="C50" s="23"/>
      <c r="D50" s="48"/>
      <c r="E50" s="41"/>
    </row>
    <row r="51" spans="1:5" s="43" customFormat="1" ht="15.75" x14ac:dyDescent="0.25">
      <c r="A51" s="100"/>
      <c r="B51" s="61"/>
      <c r="E51" s="41"/>
    </row>
    <row r="52" spans="1:5" s="43" customFormat="1" ht="15.75" x14ac:dyDescent="0.25">
      <c r="A52" s="100"/>
      <c r="B52" s="61"/>
      <c r="E52" s="41"/>
    </row>
    <row r="53" spans="1:5" s="43" customFormat="1" ht="15.75" x14ac:dyDescent="0.25">
      <c r="A53" s="100"/>
      <c r="B53" s="61"/>
      <c r="E53" s="41"/>
    </row>
  </sheetData>
  <mergeCells count="5">
    <mergeCell ref="C49:D49"/>
    <mergeCell ref="A1:C1"/>
    <mergeCell ref="A2:C2"/>
    <mergeCell ref="D16:E16"/>
    <mergeCell ref="E47:F47"/>
  </mergeCells>
  <pageMargins left="0.94488188976377963" right="0.39370078740157483" top="0.59055118110236227" bottom="0.39370078740157483" header="0.15748031496062992" footer="0.15748031496062992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70" zoomScaleNormal="70" zoomScaleSheetLayoutView="85" workbookViewId="0">
      <selection activeCell="F14" sqref="F14"/>
    </sheetView>
  </sheetViews>
  <sheetFormatPr defaultColWidth="9.140625" defaultRowHeight="15.75" x14ac:dyDescent="0.25"/>
  <cols>
    <col min="1" max="1" width="60.42578125" style="130" customWidth="1"/>
    <col min="2" max="2" width="16.7109375" style="130" customWidth="1"/>
    <col min="3" max="3" width="15" style="130" customWidth="1"/>
    <col min="4" max="4" width="17" style="130" customWidth="1"/>
    <col min="5" max="5" width="18.42578125" style="130" customWidth="1"/>
    <col min="6" max="6" width="17.42578125" style="130" customWidth="1"/>
    <col min="7" max="7" width="16.42578125" style="130" customWidth="1"/>
    <col min="8" max="8" width="17.28515625" style="130" customWidth="1"/>
    <col min="9" max="9" width="18.42578125" style="130" customWidth="1"/>
    <col min="10" max="10" width="12" style="130" bestFit="1" customWidth="1"/>
    <col min="11" max="16384" width="9.140625" style="130"/>
  </cols>
  <sheetData>
    <row r="1" spans="1:9" ht="18.75" x14ac:dyDescent="0.25">
      <c r="A1" s="158" t="s">
        <v>130</v>
      </c>
      <c r="B1" s="158"/>
      <c r="C1" s="158"/>
      <c r="D1" s="158"/>
      <c r="E1" s="158"/>
      <c r="F1" s="158"/>
      <c r="G1" s="158"/>
      <c r="H1" s="158"/>
      <c r="I1" s="158"/>
    </row>
    <row r="2" spans="1:9" ht="18.75" x14ac:dyDescent="0.25">
      <c r="A2" s="159" t="s">
        <v>131</v>
      </c>
      <c r="B2" s="159"/>
      <c r="C2" s="159"/>
      <c r="D2" s="159"/>
      <c r="E2" s="159"/>
      <c r="F2" s="159"/>
      <c r="G2" s="159"/>
      <c r="H2" s="159"/>
      <c r="I2" s="159"/>
    </row>
    <row r="3" spans="1:9" x14ac:dyDescent="0.25">
      <c r="A3" s="125"/>
      <c r="B3" s="125"/>
      <c r="C3" s="125"/>
      <c r="D3" s="125"/>
      <c r="E3" s="125"/>
      <c r="F3" s="125"/>
      <c r="G3" s="125"/>
      <c r="H3" s="125"/>
      <c r="I3" s="125"/>
    </row>
    <row r="4" spans="1:9" x14ac:dyDescent="0.25">
      <c r="I4" s="131" t="s">
        <v>25</v>
      </c>
    </row>
    <row r="5" spans="1:9" x14ac:dyDescent="0.25">
      <c r="A5" s="160"/>
      <c r="B5" s="161" t="s">
        <v>14</v>
      </c>
      <c r="C5" s="161" t="s">
        <v>15</v>
      </c>
      <c r="D5" s="161" t="s">
        <v>26</v>
      </c>
      <c r="E5" s="161" t="s">
        <v>56</v>
      </c>
      <c r="F5" s="161" t="s">
        <v>57</v>
      </c>
      <c r="G5" s="161" t="s">
        <v>112</v>
      </c>
      <c r="H5" s="161" t="s">
        <v>113</v>
      </c>
      <c r="I5" s="161" t="s">
        <v>16</v>
      </c>
    </row>
    <row r="6" spans="1:9" s="132" customFormat="1" x14ac:dyDescent="0.25">
      <c r="A6" s="160"/>
      <c r="B6" s="162"/>
      <c r="C6" s="162"/>
      <c r="D6" s="162"/>
      <c r="E6" s="162"/>
      <c r="F6" s="162"/>
      <c r="G6" s="162"/>
      <c r="H6" s="162"/>
      <c r="I6" s="162"/>
    </row>
    <row r="7" spans="1:9" s="132" customFormat="1" x14ac:dyDescent="0.25">
      <c r="A7" s="106"/>
      <c r="B7" s="133"/>
      <c r="C7" s="133"/>
      <c r="D7" s="133"/>
      <c r="E7" s="133"/>
      <c r="F7" s="133"/>
      <c r="G7" s="133"/>
      <c r="H7" s="133"/>
      <c r="I7" s="133"/>
    </row>
    <row r="8" spans="1:9" s="132" customFormat="1" x14ac:dyDescent="0.25">
      <c r="A8" s="134" t="s">
        <v>70</v>
      </c>
      <c r="B8" s="135">
        <v>353667511</v>
      </c>
      <c r="C8" s="55">
        <v>17712311</v>
      </c>
      <c r="D8" s="55">
        <v>3403546</v>
      </c>
      <c r="E8" s="55">
        <v>4522580</v>
      </c>
      <c r="F8" s="56">
        <v>-12491441</v>
      </c>
      <c r="G8" s="55">
        <v>28423220</v>
      </c>
      <c r="H8" s="136">
        <v>-39137871</v>
      </c>
      <c r="I8" s="135">
        <v>356099856</v>
      </c>
    </row>
    <row r="9" spans="1:9" s="132" customFormat="1" ht="23.25" customHeight="1" x14ac:dyDescent="0.25">
      <c r="A9" s="106" t="s">
        <v>114</v>
      </c>
      <c r="B9" s="27"/>
      <c r="C9" s="27"/>
      <c r="D9" s="27"/>
      <c r="E9" s="27"/>
      <c r="F9" s="27"/>
      <c r="G9" s="27"/>
      <c r="H9" s="78">
        <v>7435973</v>
      </c>
      <c r="I9" s="78">
        <f t="shared" ref="I9:I14" si="0">SUM(B9:H9)</f>
        <v>7435973</v>
      </c>
    </row>
    <row r="10" spans="1:9" s="132" customFormat="1" ht="39" customHeight="1" x14ac:dyDescent="0.25">
      <c r="A10" s="106" t="s">
        <v>115</v>
      </c>
      <c r="B10" s="27"/>
      <c r="C10" s="27"/>
      <c r="D10" s="27"/>
      <c r="E10" s="27"/>
      <c r="F10" s="16">
        <v>-896283</v>
      </c>
      <c r="G10" s="11"/>
      <c r="H10" s="27"/>
      <c r="I10" s="16">
        <f t="shared" si="0"/>
        <v>-896283</v>
      </c>
    </row>
    <row r="11" spans="1:9" ht="72.75" customHeight="1" x14ac:dyDescent="0.25">
      <c r="A11" s="106" t="s">
        <v>85</v>
      </c>
      <c r="B11" s="27"/>
      <c r="C11" s="27"/>
      <c r="D11" s="27"/>
      <c r="E11" s="16">
        <v>-393970</v>
      </c>
      <c r="F11" s="16"/>
      <c r="G11" s="16"/>
      <c r="H11" s="27"/>
      <c r="I11" s="16">
        <f t="shared" si="0"/>
        <v>-393970</v>
      </c>
    </row>
    <row r="12" spans="1:9" s="132" customFormat="1" ht="52.5" customHeight="1" x14ac:dyDescent="0.25">
      <c r="A12" s="106" t="s">
        <v>116</v>
      </c>
      <c r="B12" s="137"/>
      <c r="C12" s="137"/>
      <c r="D12" s="78">
        <v>266996</v>
      </c>
      <c r="E12" s="11"/>
      <c r="F12" s="137"/>
      <c r="G12" s="137"/>
      <c r="H12" s="138"/>
      <c r="I12" s="139">
        <f t="shared" si="0"/>
        <v>266996</v>
      </c>
    </row>
    <row r="13" spans="1:9" s="132" customFormat="1" ht="21.75" customHeight="1" x14ac:dyDescent="0.25">
      <c r="A13" s="107" t="s">
        <v>117</v>
      </c>
      <c r="B13" s="13">
        <f t="shared" ref="B13:I13" si="1">SUM(B9:B12)</f>
        <v>0</v>
      </c>
      <c r="C13" s="13">
        <f t="shared" si="1"/>
        <v>0</v>
      </c>
      <c r="D13" s="52">
        <f t="shared" si="1"/>
        <v>266996</v>
      </c>
      <c r="E13" s="13">
        <f t="shared" si="1"/>
        <v>-393970</v>
      </c>
      <c r="F13" s="13">
        <f t="shared" si="1"/>
        <v>-896283</v>
      </c>
      <c r="G13" s="13">
        <f t="shared" si="1"/>
        <v>0</v>
      </c>
      <c r="H13" s="55">
        <f t="shared" si="1"/>
        <v>7435973</v>
      </c>
      <c r="I13" s="55">
        <f t="shared" si="1"/>
        <v>6412716</v>
      </c>
    </row>
    <row r="14" spans="1:9" s="132" customFormat="1" ht="55.5" customHeight="1" x14ac:dyDescent="0.25">
      <c r="A14" s="106" t="s">
        <v>118</v>
      </c>
      <c r="B14" s="28"/>
      <c r="C14" s="28"/>
      <c r="D14" s="66"/>
      <c r="E14" s="66"/>
      <c r="F14" s="66"/>
      <c r="G14" s="16"/>
      <c r="H14" s="16">
        <v>-84952</v>
      </c>
      <c r="I14" s="16">
        <f t="shared" si="0"/>
        <v>-84952</v>
      </c>
    </row>
    <row r="15" spans="1:9" s="132" customFormat="1" ht="25.5" customHeight="1" x14ac:dyDescent="0.25">
      <c r="A15" s="107" t="s">
        <v>87</v>
      </c>
      <c r="B15" s="140">
        <f t="shared" ref="B15:I15" si="2">SUM(B14:B14)</f>
        <v>0</v>
      </c>
      <c r="C15" s="140">
        <f t="shared" si="2"/>
        <v>0</v>
      </c>
      <c r="D15" s="140">
        <f t="shared" si="2"/>
        <v>0</v>
      </c>
      <c r="E15" s="140">
        <f t="shared" si="2"/>
        <v>0</v>
      </c>
      <c r="F15" s="140">
        <f t="shared" si="2"/>
        <v>0</v>
      </c>
      <c r="G15" s="140">
        <f t="shared" si="2"/>
        <v>0</v>
      </c>
      <c r="H15" s="140">
        <f t="shared" si="2"/>
        <v>-84952</v>
      </c>
      <c r="I15" s="56">
        <f t="shared" si="2"/>
        <v>-84952</v>
      </c>
    </row>
    <row r="16" spans="1:9" ht="24.75" customHeight="1" thickBot="1" x14ac:dyDescent="0.3">
      <c r="A16" s="107" t="s">
        <v>119</v>
      </c>
      <c r="B16" s="54">
        <f t="shared" ref="B16:I16" si="3">B8+B13+B15</f>
        <v>353667511</v>
      </c>
      <c r="C16" s="54">
        <f t="shared" si="3"/>
        <v>17712311</v>
      </c>
      <c r="D16" s="54">
        <f t="shared" si="3"/>
        <v>3670542</v>
      </c>
      <c r="E16" s="54">
        <f t="shared" si="3"/>
        <v>4128610</v>
      </c>
      <c r="F16" s="141">
        <f t="shared" si="3"/>
        <v>-13387724</v>
      </c>
      <c r="G16" s="54">
        <f t="shared" si="3"/>
        <v>28423220</v>
      </c>
      <c r="H16" s="141">
        <f t="shared" si="3"/>
        <v>-31786850</v>
      </c>
      <c r="I16" s="54">
        <f t="shared" si="3"/>
        <v>362427620</v>
      </c>
    </row>
    <row r="17" spans="1:10" ht="16.5" thickTop="1" x14ac:dyDescent="0.25">
      <c r="A17" s="107"/>
      <c r="B17" s="28"/>
      <c r="C17" s="28"/>
      <c r="D17" s="28"/>
      <c r="E17" s="28"/>
      <c r="F17" s="28"/>
      <c r="G17" s="28"/>
      <c r="H17" s="28"/>
      <c r="I17" s="28"/>
    </row>
    <row r="18" spans="1:10" x14ac:dyDescent="0.25">
      <c r="A18" s="107" t="s">
        <v>120</v>
      </c>
      <c r="B18" s="55">
        <v>373667511</v>
      </c>
      <c r="C18" s="55">
        <v>17712311</v>
      </c>
      <c r="D18" s="56">
        <v>-6673</v>
      </c>
      <c r="E18" s="55">
        <v>2931319</v>
      </c>
      <c r="F18" s="56">
        <v>-16128160</v>
      </c>
      <c r="G18" s="55">
        <v>28423220</v>
      </c>
      <c r="H18" s="56">
        <v>-35307896</v>
      </c>
      <c r="I18" s="55">
        <f>SUM(B18:H18)</f>
        <v>371291632</v>
      </c>
    </row>
    <row r="19" spans="1:10" ht="22.5" customHeight="1" x14ac:dyDescent="0.25">
      <c r="A19" s="106" t="s">
        <v>121</v>
      </c>
      <c r="B19" s="27"/>
      <c r="C19" s="27"/>
      <c r="D19" s="27"/>
      <c r="E19" s="27"/>
      <c r="F19" s="27"/>
      <c r="G19" s="27"/>
      <c r="H19" s="16">
        <v>1163579</v>
      </c>
      <c r="I19" s="78">
        <f t="shared" ref="I19:I28" si="4">SUM(B19:H19)</f>
        <v>1163579</v>
      </c>
    </row>
    <row r="20" spans="1:10" ht="39.75" customHeight="1" x14ac:dyDescent="0.25">
      <c r="A20" s="106" t="s">
        <v>50</v>
      </c>
      <c r="B20" s="27"/>
      <c r="C20" s="27"/>
      <c r="D20" s="27"/>
      <c r="E20" s="27"/>
      <c r="F20" s="16">
        <v>4260532</v>
      </c>
      <c r="G20" s="16"/>
      <c r="H20" s="27"/>
      <c r="I20" s="87">
        <f t="shared" si="4"/>
        <v>4260532</v>
      </c>
    </row>
    <row r="21" spans="1:10" ht="72" customHeight="1" x14ac:dyDescent="0.25">
      <c r="A21" s="106" t="s">
        <v>67</v>
      </c>
      <c r="B21" s="27"/>
      <c r="C21" s="27"/>
      <c r="D21" s="27"/>
      <c r="E21" s="16">
        <v>-360409</v>
      </c>
      <c r="F21" s="16"/>
      <c r="G21" s="16"/>
      <c r="H21" s="27"/>
      <c r="I21" s="16">
        <f t="shared" si="4"/>
        <v>-360409</v>
      </c>
    </row>
    <row r="22" spans="1:10" ht="57" customHeight="1" x14ac:dyDescent="0.25">
      <c r="A22" s="106" t="s">
        <v>122</v>
      </c>
      <c r="B22" s="27"/>
      <c r="C22" s="27"/>
      <c r="D22" s="87">
        <v>36054</v>
      </c>
      <c r="E22" s="16"/>
      <c r="F22" s="27"/>
      <c r="G22" s="27"/>
      <c r="H22" s="27"/>
      <c r="I22" s="87">
        <f t="shared" si="4"/>
        <v>36054</v>
      </c>
    </row>
    <row r="23" spans="1:10" ht="24.75" customHeight="1" x14ac:dyDescent="0.25">
      <c r="A23" s="107" t="s">
        <v>123</v>
      </c>
      <c r="B23" s="13">
        <f t="shared" ref="B23:I23" si="5">SUM(B19:B22)</f>
        <v>0</v>
      </c>
      <c r="C23" s="13">
        <f t="shared" si="5"/>
        <v>0</v>
      </c>
      <c r="D23" s="52">
        <f t="shared" si="5"/>
        <v>36054</v>
      </c>
      <c r="E23" s="13">
        <f t="shared" si="5"/>
        <v>-360409</v>
      </c>
      <c r="F23" s="52">
        <f t="shared" si="5"/>
        <v>4260532</v>
      </c>
      <c r="G23" s="13">
        <f t="shared" si="5"/>
        <v>0</v>
      </c>
      <c r="H23" s="52">
        <f t="shared" si="5"/>
        <v>1163579</v>
      </c>
      <c r="I23" s="52">
        <f t="shared" si="5"/>
        <v>5099756</v>
      </c>
      <c r="J23" s="142">
        <f>SUM(B23:H23)-I23</f>
        <v>0</v>
      </c>
    </row>
    <row r="24" spans="1:10" hidden="1" x14ac:dyDescent="0.25">
      <c r="A24" s="106" t="s">
        <v>86</v>
      </c>
      <c r="B24" s="143"/>
      <c r="C24" s="28"/>
      <c r="D24" s="66"/>
      <c r="E24" s="66"/>
      <c r="F24" s="66"/>
      <c r="G24" s="66"/>
      <c r="H24" s="16"/>
      <c r="I24" s="16">
        <f t="shared" si="4"/>
        <v>0</v>
      </c>
    </row>
    <row r="25" spans="1:10" ht="47.25" hidden="1" x14ac:dyDescent="0.25">
      <c r="A25" s="106" t="s">
        <v>124</v>
      </c>
      <c r="B25" s="28"/>
      <c r="C25" s="28"/>
      <c r="D25" s="66"/>
      <c r="E25" s="66"/>
      <c r="F25" s="66"/>
      <c r="G25" s="16"/>
      <c r="H25" s="16"/>
      <c r="I25" s="16">
        <f>SUM(B25:H25)</f>
        <v>0</v>
      </c>
    </row>
    <row r="26" spans="1:10" ht="31.5" hidden="1" x14ac:dyDescent="0.25">
      <c r="A26" s="106" t="s">
        <v>88</v>
      </c>
      <c r="B26" s="28"/>
      <c r="C26" s="28"/>
      <c r="D26" s="66"/>
      <c r="E26" s="66"/>
      <c r="F26" s="66"/>
      <c r="G26" s="16"/>
      <c r="H26" s="16"/>
      <c r="I26" s="16">
        <f>SUM(B26:H26)</f>
        <v>0</v>
      </c>
    </row>
    <row r="27" spans="1:10" hidden="1" x14ac:dyDescent="0.25">
      <c r="A27" s="107" t="s">
        <v>87</v>
      </c>
      <c r="B27" s="13">
        <f t="shared" ref="B27:I27" si="6">SUM(B24:B26)</f>
        <v>0</v>
      </c>
      <c r="C27" s="13">
        <f t="shared" si="6"/>
        <v>0</v>
      </c>
      <c r="D27" s="13">
        <f t="shared" si="6"/>
        <v>0</v>
      </c>
      <c r="E27" s="13">
        <f t="shared" si="6"/>
        <v>0</v>
      </c>
      <c r="F27" s="13">
        <f t="shared" si="6"/>
        <v>0</v>
      </c>
      <c r="G27" s="13">
        <f t="shared" si="6"/>
        <v>0</v>
      </c>
      <c r="H27" s="13">
        <f>SUM(H24:H26)</f>
        <v>0</v>
      </c>
      <c r="I27" s="13">
        <f t="shared" si="6"/>
        <v>0</v>
      </c>
    </row>
    <row r="28" spans="1:10" ht="24.75" customHeight="1" thickBot="1" x14ac:dyDescent="0.3">
      <c r="A28" s="107" t="s">
        <v>125</v>
      </c>
      <c r="B28" s="51">
        <f t="shared" ref="B28:H28" si="7">B18+B23+B27</f>
        <v>373667511</v>
      </c>
      <c r="C28" s="51">
        <f t="shared" si="7"/>
        <v>17712311</v>
      </c>
      <c r="D28" s="51">
        <f t="shared" si="7"/>
        <v>29381</v>
      </c>
      <c r="E28" s="149">
        <f t="shared" si="7"/>
        <v>2570910</v>
      </c>
      <c r="F28" s="144">
        <f t="shared" si="7"/>
        <v>-11867628</v>
      </c>
      <c r="G28" s="149">
        <f t="shared" si="7"/>
        <v>28423220</v>
      </c>
      <c r="H28" s="144">
        <f t="shared" si="7"/>
        <v>-34144317</v>
      </c>
      <c r="I28" s="51">
        <f t="shared" si="4"/>
        <v>376391388</v>
      </c>
      <c r="J28" s="142">
        <f>I28-I27-I23-I18</f>
        <v>0</v>
      </c>
    </row>
    <row r="29" spans="1:10" ht="24.75" customHeight="1" thickTop="1" x14ac:dyDescent="0.25">
      <c r="B29" s="142"/>
      <c r="C29" s="142"/>
      <c r="D29" s="142"/>
      <c r="E29" s="142"/>
      <c r="F29" s="142"/>
      <c r="G29" s="142"/>
      <c r="H29" s="142"/>
      <c r="I29" s="142"/>
    </row>
    <row r="32" spans="1:10" x14ac:dyDescent="0.25">
      <c r="A32" s="108" t="s">
        <v>83</v>
      </c>
      <c r="B32" s="145"/>
      <c r="D32" s="163" t="s">
        <v>84</v>
      </c>
      <c r="E32" s="163"/>
      <c r="F32" s="163"/>
      <c r="G32" s="146"/>
      <c r="H32" s="147"/>
      <c r="I32" s="147"/>
    </row>
    <row r="33" spans="1:12" x14ac:dyDescent="0.25">
      <c r="A33" s="108"/>
      <c r="B33" s="145"/>
      <c r="D33" s="146"/>
      <c r="E33" s="146"/>
      <c r="F33" s="146"/>
      <c r="G33" s="146"/>
      <c r="H33" s="147"/>
      <c r="I33" s="147"/>
    </row>
    <row r="34" spans="1:12" x14ac:dyDescent="0.25">
      <c r="A34" s="108" t="s">
        <v>81</v>
      </c>
      <c r="D34" s="163" t="s">
        <v>82</v>
      </c>
      <c r="E34" s="163"/>
      <c r="F34" s="163"/>
      <c r="G34" s="146"/>
      <c r="H34" s="163"/>
      <c r="I34" s="163"/>
    </row>
    <row r="35" spans="1:12" x14ac:dyDescent="0.25">
      <c r="A35" s="148"/>
      <c r="L35" s="130" t="s">
        <v>47</v>
      </c>
    </row>
  </sheetData>
  <mergeCells count="14">
    <mergeCell ref="D32:F32"/>
    <mergeCell ref="D34:F34"/>
    <mergeCell ref="H34:I34"/>
    <mergeCell ref="E5:E6"/>
    <mergeCell ref="F5:F6"/>
    <mergeCell ref="G5:G6"/>
    <mergeCell ref="H5:H6"/>
    <mergeCell ref="I5:I6"/>
    <mergeCell ref="A1:I1"/>
    <mergeCell ref="A2:I2"/>
    <mergeCell ref="A5:A6"/>
    <mergeCell ref="B5:B6"/>
    <mergeCell ref="C5:C6"/>
    <mergeCell ref="D5:D6"/>
  </mergeCells>
  <pageMargins left="0.74803149606299213" right="0.39370078740157483" top="0.59055118110236227" bottom="0.39370078740157483" header="0.15748031496062992" footer="0.15748031496062992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Конс Баланс </vt:lpstr>
      <vt:lpstr>Конс Прибыли-Убытки</vt:lpstr>
      <vt:lpstr>ОДДС конс</vt:lpstr>
      <vt:lpstr>Конс СК</vt:lpstr>
      <vt:lpstr>'Конс СК'!Заголовки_для_печати</vt:lpstr>
      <vt:lpstr>'Конс Баланс '!Область_печати</vt:lpstr>
      <vt:lpstr>'Конс Прибыли-Убытки'!Область_печати</vt:lpstr>
      <vt:lpstr>'Конс СК'!Область_печати</vt:lpstr>
      <vt:lpstr>'ОДДС конс'!Область_печати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AinurU</dc:creator>
  <cp:lastModifiedBy>Bapanova Gaukhar</cp:lastModifiedBy>
  <cp:lastPrinted>2017-04-18T04:15:02Z</cp:lastPrinted>
  <dcterms:created xsi:type="dcterms:W3CDTF">2012-07-12T05:13:45Z</dcterms:created>
  <dcterms:modified xsi:type="dcterms:W3CDTF">2017-04-18T04:15:04Z</dcterms:modified>
</cp:coreProperties>
</file>