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4235" windowHeight="12195" firstSheet="1" activeTab="2"/>
  </bookViews>
  <sheets>
    <sheet name="Конс Баланс " sheetId="17" r:id="rId1"/>
    <sheet name="Конс Прибыли-Убытки" sheetId="18" r:id="rId2"/>
    <sheet name="ОДДС конс" sheetId="20" r:id="rId3"/>
    <sheet name="Конс СК" sheetId="19" r:id="rId4"/>
  </sheets>
  <definedNames>
    <definedName name="_xlnm.Print_Area" localSheetId="0">'Конс Баланс '!$A$1:$D$55</definedName>
    <definedName name="_xlnm.Print_Area" localSheetId="1">'Конс Прибыли-Убытки'!$A$1:$D$37</definedName>
    <definedName name="_xlnm.Print_Area" localSheetId="3">'Конс СК'!$A$1:$I$29</definedName>
    <definedName name="_xlnm.Print_Area" localSheetId="2">'ОДДС конс'!$A$1:$C$54</definedName>
  </definedNames>
  <calcPr calcId="152511"/>
</workbook>
</file>

<file path=xl/calcChain.xml><?xml version="1.0" encoding="utf-8"?>
<calcChain xmlns="http://schemas.openxmlformats.org/spreadsheetml/2006/main">
  <c r="B43" i="20" l="1"/>
  <c r="G26" i="19" l="1"/>
  <c r="C26" i="19" l="1"/>
  <c r="C14" i="19"/>
  <c r="B14" i="19"/>
  <c r="E20" i="19" l="1"/>
  <c r="E22" i="19" s="1"/>
  <c r="E26" i="19" s="1"/>
  <c r="C41" i="20" l="1"/>
  <c r="B41" i="20"/>
  <c r="C37" i="20"/>
  <c r="B37" i="20"/>
  <c r="I7" i="19" l="1"/>
  <c r="D21" i="19" l="1"/>
  <c r="D22" i="19" s="1"/>
  <c r="D26" i="19" s="1"/>
  <c r="F19" i="19"/>
  <c r="I19" i="19" s="1"/>
  <c r="F18" i="19"/>
  <c r="D11" i="19"/>
  <c r="D12" i="19" s="1"/>
  <c r="D14" i="19" s="1"/>
  <c r="F10" i="19"/>
  <c r="I10" i="19" s="1"/>
  <c r="F9" i="19"/>
  <c r="I9" i="19" s="1"/>
  <c r="C22" i="17"/>
  <c r="D29" i="18"/>
  <c r="D11" i="18"/>
  <c r="D17" i="18" s="1"/>
  <c r="D8" i="18"/>
  <c r="C15" i="20"/>
  <c r="B15" i="20"/>
  <c r="B30" i="20" s="1"/>
  <c r="B32" i="20" s="1"/>
  <c r="B46" i="20" s="1"/>
  <c r="B26" i="19"/>
  <c r="I16" i="19"/>
  <c r="I13" i="19"/>
  <c r="C29" i="18"/>
  <c r="C11" i="18"/>
  <c r="C17" i="18" s="1"/>
  <c r="C8" i="18"/>
  <c r="D48" i="17"/>
  <c r="C48" i="17"/>
  <c r="D37" i="17"/>
  <c r="C37" i="17"/>
  <c r="D22" i="17"/>
  <c r="C30" i="20" l="1"/>
  <c r="C32" i="20" s="1"/>
  <c r="C43" i="20" s="1"/>
  <c r="C46" i="20" s="1"/>
  <c r="I21" i="19"/>
  <c r="D20" i="18"/>
  <c r="D22" i="18" s="1"/>
  <c r="C20" i="18"/>
  <c r="C22" i="18" s="1"/>
  <c r="H17" i="19" s="1"/>
  <c r="I11" i="19"/>
  <c r="F12" i="19"/>
  <c r="F14" i="19" s="1"/>
  <c r="F22" i="19"/>
  <c r="F26" i="19" s="1"/>
  <c r="C50" i="17"/>
  <c r="D50" i="17"/>
  <c r="I18" i="19"/>
  <c r="C30" i="18" l="1"/>
  <c r="H8" i="19"/>
  <c r="D30" i="18"/>
  <c r="I17" i="19"/>
  <c r="I22" i="19" s="1"/>
  <c r="H22" i="19"/>
  <c r="I8" i="19" l="1"/>
  <c r="I12" i="19" s="1"/>
  <c r="I14" i="19" s="1"/>
  <c r="H12" i="19"/>
  <c r="H14" i="19" s="1"/>
  <c r="H26" i="19"/>
  <c r="I26" i="19" s="1"/>
</calcChain>
</file>

<file path=xl/sharedStrings.xml><?xml version="1.0" encoding="utf-8"?>
<sst xmlns="http://schemas.openxmlformats.org/spreadsheetml/2006/main" count="177" uniqueCount="136">
  <si>
    <t>АКТИВЫ</t>
  </si>
  <si>
    <t>Денежные средства и их эквиваленты</t>
  </si>
  <si>
    <t>Счета и вклады в банках и других финансовых институтах</t>
  </si>
  <si>
    <t>Займы, выданные клиентам</t>
  </si>
  <si>
    <t>Финансовые активы, имеющиеся в наличии для продажи</t>
  </si>
  <si>
    <t>Инвестиции, удерживаемые до срока погашения</t>
  </si>
  <si>
    <t>Основные средства и нематериальные активы</t>
  </si>
  <si>
    <t>Текущий налоговый актив</t>
  </si>
  <si>
    <t xml:space="preserve">Прочие активы </t>
  </si>
  <si>
    <t>Производные финансовые инструменты</t>
  </si>
  <si>
    <t>ИТОГО АКТИВОВ</t>
  </si>
  <si>
    <t>Текущие счета и вклады клиентов</t>
  </si>
  <si>
    <t>Займы от Правительства Республики Казахстан</t>
  </si>
  <si>
    <t>Выпущенные долговые ценные бумаги</t>
  </si>
  <si>
    <t>Субординированный долг</t>
  </si>
  <si>
    <t>Прочие обязательства</t>
  </si>
  <si>
    <t>Акционерный капитал</t>
  </si>
  <si>
    <t>Резервный капитал</t>
  </si>
  <si>
    <t>Итого капитала</t>
  </si>
  <si>
    <t>ИТОГО ОБЯЗАТЕЛЬСТВ И КАПИТАЛА</t>
  </si>
  <si>
    <t>Процентные доходы</t>
  </si>
  <si>
    <t>Процентные расходы</t>
  </si>
  <si>
    <t>Чистый процентный доход</t>
  </si>
  <si>
    <t xml:space="preserve">Комиссионные доходы </t>
  </si>
  <si>
    <t xml:space="preserve">Комиссионные расходы  </t>
  </si>
  <si>
    <t>Общие административные расходы</t>
  </si>
  <si>
    <t>Прочий совокупный доход:</t>
  </si>
  <si>
    <t>(тыс. тенге)</t>
  </si>
  <si>
    <t>Резерв хеджирования</t>
  </si>
  <si>
    <t>Резерв по переоценке активов, имеющихся в наличии для продажи</t>
  </si>
  <si>
    <t>Чистое изменение справедливой стоимости активов, имеющихся в наличии для продажи, перенесенное в состав прибыли или убытка</t>
  </si>
  <si>
    <t xml:space="preserve">ОБЯЗАТЕЛЬСТВА </t>
  </si>
  <si>
    <t>Займы банков и других финансовых институтов</t>
  </si>
  <si>
    <t xml:space="preserve">Государственные субсидии </t>
  </si>
  <si>
    <t>ИТОГО ОБЯЗАТЕЛЬСТВ</t>
  </si>
  <si>
    <t>КАПИТАЛ</t>
  </si>
  <si>
    <t>Накопленные убытки</t>
  </si>
  <si>
    <t>ИТОГО КАПИТАЛА</t>
  </si>
  <si>
    <t xml:space="preserve">Чистое изменение справедливой стоимости активов, имеющихся в наличии для продажи </t>
  </si>
  <si>
    <t>Чистое изменение справедливой стоимости активов, имеющихся в наличии для продажи, отраженное в составе прибыли или убытка</t>
  </si>
  <si>
    <t>ДВИЖЕНИЕ ДЕНЕЖНЫХ СРЕДСТВ ОТ ОПЕРАЦИОННОЙ ДЕЯТЕЛЬНОСТИ</t>
  </si>
  <si>
    <t xml:space="preserve">Процентные доходы </t>
  </si>
  <si>
    <t xml:space="preserve">Процентные расходы </t>
  </si>
  <si>
    <t>Комиссионные доходы</t>
  </si>
  <si>
    <t xml:space="preserve">Комиссионные расходы </t>
  </si>
  <si>
    <t xml:space="preserve">Общие и административные расходы </t>
  </si>
  <si>
    <t xml:space="preserve">(Увеличение)/уменьшение операционных активов </t>
  </si>
  <si>
    <t xml:space="preserve">Займы, выданные клиентам  </t>
  </si>
  <si>
    <t xml:space="preserve">Производные финансовые инструменты </t>
  </si>
  <si>
    <t>Увеличение/(уменьшение) операционных обязательств</t>
  </si>
  <si>
    <t>Займы от банков и прочих финансовых институтов</t>
  </si>
  <si>
    <t xml:space="preserve">Подоходный налог уплаченный </t>
  </si>
  <si>
    <t>Движение денежных средств от операционной деятельности</t>
  </si>
  <si>
    <t xml:space="preserve">ДВИЖЕНИЕ ДЕНЕЖНЫХ СРЕДСТВ ОТ ИНВЕСТИЦИОННОЙ ДЕЯТЕЛЬНОСТИ </t>
  </si>
  <si>
    <t xml:space="preserve">Выбытие и погашение активов, имеющихся в наличии для продажи  </t>
  </si>
  <si>
    <t>Движение денежных средств от инвестиционной деятельности</t>
  </si>
  <si>
    <t xml:space="preserve">ДВИЖЕНИЕ ДЕНЕЖНЫХ СРЕДСТВ ОТ ФИНАНСОВОЙ ДЕЯТЕЛЬНОСТИ </t>
  </si>
  <si>
    <t>Выкуп и изменения в выпущенных долговых ценных бумагах</t>
  </si>
  <si>
    <t xml:space="preserve">Движение денежных средств от финансовой деятельности </t>
  </si>
  <si>
    <t xml:space="preserve">Влияние изменений валютных курсов на денежные средства и их эквиваленты </t>
  </si>
  <si>
    <t>Денежные средства и их эквиваленты на начало периода</t>
  </si>
  <si>
    <t>Денежные средства и их эквиваленты на конец периода</t>
  </si>
  <si>
    <t>Примечание</t>
  </si>
  <si>
    <t xml:space="preserve"> </t>
  </si>
  <si>
    <t>Займы от ФНБ "Самрук-Казына"</t>
  </si>
  <si>
    <t>Дебиторская задолженность по сделкам "обратного РЕПО"</t>
  </si>
  <si>
    <t>Мамекова С.М.</t>
  </si>
  <si>
    <t>Займы, выданные банкам</t>
  </si>
  <si>
    <t>Главный бухгалтер</t>
  </si>
  <si>
    <t>Чистый доход от операций с иностранной валютой</t>
  </si>
  <si>
    <t>Остаток на 01 января 2014 г.</t>
  </si>
  <si>
    <t xml:space="preserve">Чистые поступления по операциям с иностранной валютой </t>
  </si>
  <si>
    <t>(в тыс. тенге)</t>
  </si>
  <si>
    <t>Чистое изменение справедливой стоимости активов, имеющихся в наличии для продажи (неаудировано)</t>
  </si>
  <si>
    <t>Прочие распределения (неаудировано)</t>
  </si>
  <si>
    <t>Чистое изменение справедливой стоимости активов, имеющихся в наличии для продажи, перенесенное в состав прибыли или убытка (неаудировано)</t>
  </si>
  <si>
    <t>Председатель Правления</t>
  </si>
  <si>
    <t>Жамишев Б.Б.</t>
  </si>
  <si>
    <t>-</t>
  </si>
  <si>
    <t>Приобретение основных и нематериальных активов</t>
  </si>
  <si>
    <t xml:space="preserve">Прочий доход, нетто </t>
  </si>
  <si>
    <t xml:space="preserve">Убытки от обесценения </t>
  </si>
  <si>
    <t>Чистый убыток от операций с производными финансовыми инструментами</t>
  </si>
  <si>
    <t>Прочие доходы, нетто</t>
  </si>
  <si>
    <t>Дисконт по активам, переданным дочернему предприятию Материнской компании</t>
  </si>
  <si>
    <t>Прибыль за период (неаудировано)</t>
  </si>
  <si>
    <t>Итого совокупного дохода за период (неаудировано)</t>
  </si>
  <si>
    <t>31.12.2014 г.</t>
  </si>
  <si>
    <t>Займы от материнской компании</t>
  </si>
  <si>
    <t>Отложенные налоговые обязательства</t>
  </si>
  <si>
    <t>Резерв по переоценке финансовых активов, реклассифицированных из категории «финансовые активы, имеющиеся в наличии для продажи», в категорию «займы, выданные клиентам»</t>
  </si>
  <si>
    <t>Дополнительный оплаченный капитал</t>
  </si>
  <si>
    <t>Остаток на 01 января 2015 г.</t>
  </si>
  <si>
    <t>Резерв по переоценке финансовых активов, реклассифи-цированных из категории «финансовые активы, имеющиеся в наличии для продажи», в категорию «займы, выданные клиентам»</t>
  </si>
  <si>
    <t>Резерв по переоценке финансовых активов, имеющихся в наличии для продажи</t>
  </si>
  <si>
    <t>Убыток за период (неаудировано)</t>
  </si>
  <si>
    <t>Амортизация резерва по переоценке финансовых активов, имеющихся в наличии для продажи, реклассифицированных в категорию займов, выданных клиентам</t>
  </si>
  <si>
    <t>Чистый реализованный доход от операций с активами, имеющимися в наличии для продажи</t>
  </si>
  <si>
    <t>Прибыль/(убыток) до налогообложения</t>
  </si>
  <si>
    <t>Прибыль/(убыток) за период</t>
  </si>
  <si>
    <t>Чистый комиссионный доход</t>
  </si>
  <si>
    <t>Амортизация резерва по переоценке финансовых активов, реклассифицированных из категории «финансовые активы, имеющиеся в наличии для продажи», в категорию «займы, выданные клиентам»</t>
  </si>
  <si>
    <t>Чистое поступление денежных средств от операционной деятельности до уплаты налогов</t>
  </si>
  <si>
    <t xml:space="preserve">Чистое поступление денежных средств и их эквивалентов </t>
  </si>
  <si>
    <t>Чистый нереализованный доход от операций с инструментами хеджирования, с учетом налога (неаудировано)</t>
  </si>
  <si>
    <t>Консолидированный промежуточный сокращенный отчет о финансовом положении</t>
  </si>
  <si>
    <t>Неаудировано 31.03.2015 г.</t>
  </si>
  <si>
    <t>Дебиторская задолженность по договорам финансовой аренды</t>
  </si>
  <si>
    <t>Авансы по договорам финансовой аренды</t>
  </si>
  <si>
    <t>Активы, подлежащие передаче по договорам финансовой аренды</t>
  </si>
  <si>
    <t>Дебиторская задолженность по сделкам "Обратного репо"</t>
  </si>
  <si>
    <t xml:space="preserve"> АО "Банк Развития Казахстана" по состоянию за 31 марта 2015 года (неаудированный)</t>
  </si>
  <si>
    <t>Базовая и разводненная прибыль на обыкновенную акцию (в тенге)</t>
  </si>
  <si>
    <t>Консолидированный промежуточный сокращенный отчет о совокупном доходе</t>
  </si>
  <si>
    <t xml:space="preserve"> АО "Банк Развития Казахстана" за период, закончившийся 31 марта 2015 года (неаудированный)</t>
  </si>
  <si>
    <t>Неаудировано 31.03.2015г.</t>
  </si>
  <si>
    <t>Неаудировано 31.03.2014г.</t>
  </si>
  <si>
    <t>Доход от выкупа долговых ценных бумаг</t>
  </si>
  <si>
    <t>Консолидированный промежуточный сокращенный отчет об изменениях в капитале</t>
  </si>
  <si>
    <t>Остаток за 31 марта 2014 г. (неаудировано)</t>
  </si>
  <si>
    <t>Остаток за 31 марта 2015 г. (неаудировано)</t>
  </si>
  <si>
    <t xml:space="preserve"> АО "Банк Развития Казахстана" за период, закончившийся , 31 марта 2015 года (неаудированный)</t>
  </si>
  <si>
    <t>Операции с собственниками, отраженные непосредственно в капитале</t>
  </si>
  <si>
    <t>Дополнительный оплаченный капитал по займам от Материнской компании</t>
  </si>
  <si>
    <t>Чистый нереализованный убыток от операций с инструментами хеджирования, с учетом налога (неаудировано)</t>
  </si>
  <si>
    <t>Прочий совокупный (убыток)/доход за период</t>
  </si>
  <si>
    <t>Итого совокупный доход/(убыток) за период</t>
  </si>
  <si>
    <t>Чистый нереализованный доход от операций с инструментами хеджирования, с учетом налога</t>
  </si>
  <si>
    <t xml:space="preserve">(Расход)/экономия по подоходному налогу  </t>
  </si>
  <si>
    <t>Операционная прибыль</t>
  </si>
  <si>
    <t>Итого прочего совокупного убытка (неаудировано)</t>
  </si>
  <si>
    <t>Консолидированный промежуточный сокращенный отчет о движении денежных средств</t>
  </si>
  <si>
    <t xml:space="preserve"> А1О "Банк Развития Казахстана" за период, закончившийся 31 марта 2015 года (неаудированный)</t>
  </si>
  <si>
    <t>Займы от Материнской компании</t>
  </si>
  <si>
    <t>Чистые поступления/ (выплаты) от операций с производными финансовыми инструментами</t>
  </si>
  <si>
    <t>Нераспределенная прибыль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</si>
</sst>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* #,##0_);* \(#,##0\);&quot;-&quot;??_);@"/>
    <numFmt numFmtId="165" formatCode="_(* #,##0.00_);_(* \(#,##0.00\);_(* &quot;-&quot;??_);_(@_)"/>
  </numFmts>
  <fonts count="5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ourier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charset val="204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rgb="FFFA7D00"/>
      <name val="Calibri"/>
      <family val="2"/>
      <scheme val="minor"/>
    </font>
    <font>
      <b/>
      <sz val="15"/>
      <color theme="3"/>
      <name val="Calibri"/>
      <family val="2"/>
      <charset val="204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charset val="204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  <font>
      <b/>
      <sz val="18"/>
      <color theme="3"/>
      <name val="Cambria"/>
      <family val="2"/>
      <charset val="204"/>
      <scheme val="maj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charset val="204"/>
      <scheme val="minor"/>
    </font>
    <font>
      <sz val="11"/>
      <color rgb="FF9C6500"/>
      <name val="Calibri"/>
      <family val="2"/>
      <scheme val="minor"/>
    </font>
    <font>
      <sz val="9"/>
      <color theme="1"/>
      <name val="Times New Roman"/>
      <family val="2"/>
      <charset val="204"/>
    </font>
    <font>
      <sz val="11"/>
      <color rgb="FF9C0006"/>
      <name val="Calibri"/>
      <family val="2"/>
      <charset val="204"/>
      <scheme val="minor"/>
    </font>
    <font>
      <sz val="11"/>
      <color rgb="FF9C0006"/>
      <name val="Calibri"/>
      <family val="2"/>
      <scheme val="minor"/>
    </font>
    <font>
      <i/>
      <sz val="11"/>
      <color rgb="FF7F7F7F"/>
      <name val="Calibri"/>
      <family val="2"/>
      <charset val="204"/>
      <scheme val="minor"/>
    </font>
    <font>
      <i/>
      <sz val="11"/>
      <color rgb="FF7F7F7F"/>
      <name val="Calibri"/>
      <family val="2"/>
      <scheme val="minor"/>
    </font>
    <font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2"/>
      <color rgb="FFFF0000"/>
      <name val="Arial Cyr"/>
      <charset val="204"/>
    </font>
    <font>
      <b/>
      <sz val="12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86">
    <xf numFmtId="0" fontId="0" fillId="0" borderId="0"/>
    <xf numFmtId="0" fontId="14" fillId="2" borderId="0" applyNumberFormat="0" applyBorder="0" applyAlignment="0" applyProtection="0"/>
    <xf numFmtId="0" fontId="15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8" borderId="0" applyNumberFormat="0" applyBorder="0" applyAlignment="0" applyProtection="0"/>
    <xf numFmtId="0" fontId="14" fillId="9" borderId="0" applyNumberFormat="0" applyBorder="0" applyAlignment="0" applyProtection="0"/>
    <xf numFmtId="0" fontId="15" fillId="9" borderId="0" applyNumberFormat="0" applyBorder="0" applyAlignment="0" applyProtection="0"/>
    <xf numFmtId="0" fontId="14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12" borderId="0" applyNumberFormat="0" applyBorder="0" applyAlignment="0" applyProtection="0"/>
    <xf numFmtId="0" fontId="15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7" fillId="14" borderId="0" applyNumberFormat="0" applyBorder="0" applyAlignment="0" applyProtection="0"/>
    <xf numFmtId="0" fontId="16" fillId="15" borderId="0" applyNumberFormat="0" applyBorder="0" applyAlignment="0" applyProtection="0"/>
    <xf numFmtId="0" fontId="17" fillId="15" borderId="0" applyNumberFormat="0" applyBorder="0" applyAlignment="0" applyProtection="0"/>
    <xf numFmtId="0" fontId="16" fillId="16" borderId="0" applyNumberFormat="0" applyBorder="0" applyAlignment="0" applyProtection="0"/>
    <xf numFmtId="0" fontId="17" fillId="16" borderId="0" applyNumberFormat="0" applyBorder="0" applyAlignment="0" applyProtection="0"/>
    <xf numFmtId="0" fontId="16" fillId="17" borderId="0" applyNumberFormat="0" applyBorder="0" applyAlignment="0" applyProtection="0"/>
    <xf numFmtId="0" fontId="17" fillId="17" borderId="0" applyNumberFormat="0" applyBorder="0" applyAlignment="0" applyProtection="0"/>
    <xf numFmtId="0" fontId="16" fillId="18" borderId="0" applyNumberFormat="0" applyBorder="0" applyAlignment="0" applyProtection="0"/>
    <xf numFmtId="0" fontId="17" fillId="18" borderId="0" applyNumberFormat="0" applyBorder="0" applyAlignment="0" applyProtection="0"/>
    <xf numFmtId="0" fontId="16" fillId="19" borderId="0" applyNumberFormat="0" applyBorder="0" applyAlignment="0" applyProtection="0"/>
    <xf numFmtId="0" fontId="17" fillId="19" borderId="0" applyNumberFormat="0" applyBorder="0" applyAlignment="0" applyProtection="0"/>
    <xf numFmtId="0" fontId="10" fillId="0" borderId="0" applyFont="0" applyFill="0" applyBorder="0" applyAlignment="0" applyProtection="0"/>
    <xf numFmtId="0" fontId="7" fillId="0" borderId="0"/>
    <xf numFmtId="0" fontId="7" fillId="0" borderId="0"/>
    <xf numFmtId="0" fontId="16" fillId="20" borderId="0" applyNumberFormat="0" applyBorder="0" applyAlignment="0" applyProtection="0"/>
    <xf numFmtId="0" fontId="17" fillId="20" borderId="0" applyNumberFormat="0" applyBorder="0" applyAlignment="0" applyProtection="0"/>
    <xf numFmtId="0" fontId="16" fillId="21" borderId="0" applyNumberFormat="0" applyBorder="0" applyAlignment="0" applyProtection="0"/>
    <xf numFmtId="0" fontId="17" fillId="21" borderId="0" applyNumberFormat="0" applyBorder="0" applyAlignment="0" applyProtection="0"/>
    <xf numFmtId="0" fontId="16" fillId="22" borderId="0" applyNumberFormat="0" applyBorder="0" applyAlignment="0" applyProtection="0"/>
    <xf numFmtId="0" fontId="17" fillId="22" borderId="0" applyNumberFormat="0" applyBorder="0" applyAlignment="0" applyProtection="0"/>
    <xf numFmtId="0" fontId="16" fillId="23" borderId="0" applyNumberFormat="0" applyBorder="0" applyAlignment="0" applyProtection="0"/>
    <xf numFmtId="0" fontId="17" fillId="23" borderId="0" applyNumberFormat="0" applyBorder="0" applyAlignment="0" applyProtection="0"/>
    <xf numFmtId="0" fontId="16" fillId="24" borderId="0" applyNumberFormat="0" applyBorder="0" applyAlignment="0" applyProtection="0"/>
    <xf numFmtId="0" fontId="17" fillId="24" borderId="0" applyNumberFormat="0" applyBorder="0" applyAlignment="0" applyProtection="0"/>
    <xf numFmtId="0" fontId="16" fillId="25" borderId="0" applyNumberFormat="0" applyBorder="0" applyAlignment="0" applyProtection="0"/>
    <xf numFmtId="0" fontId="17" fillId="25" borderId="0" applyNumberFormat="0" applyBorder="0" applyAlignment="0" applyProtection="0"/>
    <xf numFmtId="0" fontId="18" fillId="26" borderId="5" applyNumberFormat="0" applyAlignment="0" applyProtection="0"/>
    <xf numFmtId="0" fontId="19" fillId="26" borderId="5" applyNumberFormat="0" applyAlignment="0" applyProtection="0"/>
    <xf numFmtId="0" fontId="20" fillId="27" borderId="6" applyNumberFormat="0" applyAlignment="0" applyProtection="0"/>
    <xf numFmtId="0" fontId="21" fillId="27" borderId="6" applyNumberFormat="0" applyAlignment="0" applyProtection="0"/>
    <xf numFmtId="0" fontId="22" fillId="27" borderId="5" applyNumberFormat="0" applyAlignment="0" applyProtection="0"/>
    <xf numFmtId="0" fontId="23" fillId="27" borderId="5" applyNumberFormat="0" applyAlignment="0" applyProtection="0"/>
    <xf numFmtId="0" fontId="24" fillId="0" borderId="7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7" fillId="0" borderId="8" applyNumberFormat="0" applyFill="0" applyAlignment="0" applyProtection="0"/>
    <xf numFmtId="0" fontId="28" fillId="0" borderId="9" applyNumberFormat="0" applyFill="0" applyAlignment="0" applyProtection="0"/>
    <xf numFmtId="0" fontId="29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0" applyNumberFormat="0" applyFill="0" applyAlignment="0" applyProtection="0"/>
    <xf numFmtId="0" fontId="31" fillId="0" borderId="10" applyNumberFormat="0" applyFill="0" applyAlignment="0" applyProtection="0"/>
    <xf numFmtId="0" fontId="32" fillId="28" borderId="11" applyNumberFormat="0" applyAlignment="0" applyProtection="0"/>
    <xf numFmtId="0" fontId="33" fillId="28" borderId="11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29" borderId="0" applyNumberFormat="0" applyBorder="0" applyAlignment="0" applyProtection="0"/>
    <xf numFmtId="0" fontId="37" fillId="29" borderId="0" applyNumberFormat="0" applyBorder="0" applyAlignment="0" applyProtection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38" fillId="0" borderId="0"/>
    <xf numFmtId="0" fontId="38" fillId="0" borderId="0"/>
    <xf numFmtId="0" fontId="14" fillId="0" borderId="0"/>
    <xf numFmtId="0" fontId="38" fillId="0" borderId="0"/>
    <xf numFmtId="0" fontId="38" fillId="0" borderId="0"/>
    <xf numFmtId="0" fontId="39" fillId="30" borderId="0" applyNumberFormat="0" applyBorder="0" applyAlignment="0" applyProtection="0"/>
    <xf numFmtId="0" fontId="40" fillId="30" borderId="0" applyNumberFormat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31" borderId="12" applyNumberFormat="0" applyFont="0" applyAlignment="0" applyProtection="0"/>
    <xf numFmtId="0" fontId="15" fillId="31" borderId="12" applyNumberFormat="0" applyFont="0" applyAlignment="0" applyProtection="0"/>
    <xf numFmtId="9" fontId="6" fillId="0" borderId="0" applyFont="0" applyFill="0" applyBorder="0" applyAlignment="0" applyProtection="0"/>
    <xf numFmtId="0" fontId="43" fillId="0" borderId="13" applyNumberFormat="0" applyFill="0" applyAlignment="0" applyProtection="0"/>
    <xf numFmtId="0" fontId="44" fillId="0" borderId="13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7" fillId="32" borderId="0" applyNumberFormat="0" applyBorder="0" applyAlignment="0" applyProtection="0"/>
    <xf numFmtId="0" fontId="48" fillId="32" borderId="0" applyNumberFormat="0" applyBorder="0" applyAlignment="0" applyProtection="0"/>
    <xf numFmtId="0" fontId="7" fillId="0" borderId="0"/>
    <xf numFmtId="0" fontId="5" fillId="31" borderId="12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4" fillId="0" borderId="0"/>
    <xf numFmtId="0" fontId="3" fillId="0" borderId="0"/>
    <xf numFmtId="0" fontId="3" fillId="31" borderId="12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1" borderId="12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8" fillId="0" borderId="0"/>
    <xf numFmtId="0" fontId="38" fillId="0" borderId="0"/>
    <xf numFmtId="0" fontId="2" fillId="0" borderId="0"/>
    <xf numFmtId="0" fontId="7" fillId="0" borderId="0"/>
    <xf numFmtId="0" fontId="55" fillId="0" borderId="0" applyNumberFormat="0" applyFill="0" applyBorder="0" applyAlignment="0" applyProtection="0"/>
    <xf numFmtId="0" fontId="1" fillId="31" borderId="12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</cellStyleXfs>
  <cellXfs count="155">
    <xf numFmtId="0" fontId="0" fillId="0" borderId="0" xfId="0"/>
    <xf numFmtId="0" fontId="8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wrapText="1"/>
    </xf>
    <xf numFmtId="0" fontId="9" fillId="0" borderId="0" xfId="0" applyNumberFormat="1" applyFont="1" applyFill="1" applyBorder="1" applyAlignment="1" applyProtection="1">
      <alignment wrapText="1"/>
    </xf>
    <xf numFmtId="3" fontId="8" fillId="0" borderId="0" xfId="0" applyNumberFormat="1" applyFont="1" applyFill="1" applyBorder="1" applyAlignment="1" applyProtection="1">
      <alignment horizontal="right"/>
    </xf>
    <xf numFmtId="0" fontId="10" fillId="0" borderId="0" xfId="79" applyFont="1"/>
    <xf numFmtId="0" fontId="12" fillId="0" borderId="0" xfId="81" applyFont="1" applyAlignment="1">
      <alignment horizontal="right"/>
    </xf>
    <xf numFmtId="0" fontId="12" fillId="0" borderId="0" xfId="79" applyFont="1" applyBorder="1" applyAlignment="1">
      <alignment horizontal="center" wrapText="1"/>
    </xf>
    <xf numFmtId="0" fontId="12" fillId="0" borderId="0" xfId="77" applyFont="1" applyAlignment="1">
      <alignment wrapText="1"/>
    </xf>
    <xf numFmtId="0" fontId="12" fillId="0" borderId="0" xfId="79" applyFont="1" applyAlignment="1">
      <alignment wrapText="1"/>
    </xf>
    <xf numFmtId="0" fontId="12" fillId="33" borderId="0" xfId="79" applyFont="1" applyFill="1" applyAlignment="1">
      <alignment wrapText="1"/>
    </xf>
    <xf numFmtId="0" fontId="10" fillId="33" borderId="0" xfId="79" applyFont="1" applyFill="1"/>
    <xf numFmtId="37" fontId="10" fillId="0" borderId="0" xfId="79" applyNumberFormat="1" applyFont="1"/>
    <xf numFmtId="0" fontId="11" fillId="0" borderId="0" xfId="0" applyFont="1"/>
    <xf numFmtId="0" fontId="13" fillId="0" borderId="0" xfId="0" applyFont="1" applyBorder="1"/>
    <xf numFmtId="0" fontId="13" fillId="0" borderId="0" xfId="0" applyFont="1"/>
    <xf numFmtId="0" fontId="12" fillId="0" borderId="0" xfId="0" applyFont="1" applyAlignment="1">
      <alignment horizontal="center" vertical="justify"/>
    </xf>
    <xf numFmtId="0" fontId="12" fillId="0" borderId="0" xfId="0" applyFont="1" applyAlignment="1">
      <alignment horizontal="right"/>
    </xf>
    <xf numFmtId="0" fontId="8" fillId="0" borderId="1" xfId="0" applyNumberFormat="1" applyFont="1" applyFill="1" applyBorder="1" applyAlignment="1" applyProtection="1">
      <alignment wrapText="1"/>
    </xf>
    <xf numFmtId="164" fontId="8" fillId="0" borderId="1" xfId="0" applyNumberFormat="1" applyFont="1" applyFill="1" applyBorder="1" applyAlignment="1" applyProtection="1">
      <alignment horizontal="right"/>
    </xf>
    <xf numFmtId="0" fontId="12" fillId="0" borderId="0" xfId="0" applyFont="1"/>
    <xf numFmtId="164" fontId="10" fillId="0" borderId="0" xfId="0" applyNumberFormat="1" applyFont="1" applyFill="1" applyBorder="1" applyAlignment="1" applyProtection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164" fontId="8" fillId="0" borderId="2" xfId="0" applyNumberFormat="1" applyFont="1" applyFill="1" applyBorder="1" applyAlignment="1" applyProtection="1">
      <alignment horizontal="right"/>
    </xf>
    <xf numFmtId="164" fontId="12" fillId="0" borderId="2" xfId="0" applyNumberFormat="1" applyFont="1" applyFill="1" applyBorder="1" applyAlignment="1" applyProtection="1">
      <alignment horizontal="right"/>
    </xf>
    <xf numFmtId="0" fontId="12" fillId="0" borderId="0" xfId="0" applyFont="1" applyAlignment="1">
      <alignment vertical="top" wrapText="1"/>
    </xf>
    <xf numFmtId="164" fontId="13" fillId="0" borderId="0" xfId="0" applyNumberFormat="1" applyFont="1"/>
    <xf numFmtId="164" fontId="9" fillId="0" borderId="0" xfId="0" applyNumberFormat="1" applyFont="1" applyFill="1" applyBorder="1" applyAlignment="1" applyProtection="1">
      <alignment horizontal="right"/>
    </xf>
    <xf numFmtId="0" fontId="12" fillId="0" borderId="2" xfId="0" applyFont="1" applyBorder="1" applyAlignment="1">
      <alignment vertical="top" wrapText="1"/>
    </xf>
    <xf numFmtId="0" fontId="12" fillId="0" borderId="0" xfId="80" applyFont="1"/>
    <xf numFmtId="0" fontId="10" fillId="0" borderId="0" xfId="80" applyFont="1"/>
    <xf numFmtId="0" fontId="12" fillId="0" borderId="0" xfId="0" applyFont="1" applyAlignment="1">
      <alignment horizontal="center"/>
    </xf>
    <xf numFmtId="0" fontId="9" fillId="0" borderId="0" xfId="0" applyNumberFormat="1" applyFont="1" applyFill="1" applyBorder="1" applyAlignment="1" applyProtection="1">
      <alignment vertical="top" wrapText="1"/>
    </xf>
    <xf numFmtId="164" fontId="10" fillId="0" borderId="3" xfId="0" applyNumberFormat="1" applyFont="1" applyFill="1" applyBorder="1" applyAlignment="1" applyProtection="1">
      <alignment horizontal="right"/>
    </xf>
    <xf numFmtId="0" fontId="10" fillId="0" borderId="0" xfId="0" applyNumberFormat="1" applyFont="1" applyFill="1" applyAlignment="1" applyProtection="1">
      <alignment wrapText="1"/>
    </xf>
    <xf numFmtId="0" fontId="10" fillId="0" borderId="0" xfId="0" applyNumberFormat="1" applyFont="1" applyFill="1" applyAlignment="1" applyProtection="1">
      <alignment vertical="top" wrapText="1"/>
    </xf>
    <xf numFmtId="0" fontId="0" fillId="0" borderId="0" xfId="0" applyAlignment="1">
      <alignment vertical="top"/>
    </xf>
    <xf numFmtId="0" fontId="8" fillId="0" borderId="0" xfId="0" applyNumberFormat="1" applyFont="1" applyFill="1" applyBorder="1" applyAlignment="1" applyProtection="1">
      <alignment vertical="top" wrapText="1"/>
    </xf>
    <xf numFmtId="0" fontId="10" fillId="0" borderId="0" xfId="0" applyFont="1" applyAlignment="1">
      <alignment vertical="top" wrapText="1"/>
    </xf>
    <xf numFmtId="0" fontId="13" fillId="0" borderId="0" xfId="0" applyFont="1" applyAlignment="1">
      <alignment horizontal="right"/>
    </xf>
    <xf numFmtId="164" fontId="10" fillId="0" borderId="0" xfId="0" applyNumberFormat="1" applyFont="1" applyAlignment="1">
      <alignment horizontal="right"/>
    </xf>
    <xf numFmtId="0" fontId="12" fillId="0" borderId="0" xfId="80" applyFont="1" applyAlignment="1">
      <alignment horizontal="right"/>
    </xf>
    <xf numFmtId="0" fontId="9" fillId="0" borderId="0" xfId="0" applyNumberFormat="1" applyFont="1" applyFill="1" applyBorder="1" applyAlignment="1" applyProtection="1">
      <alignment vertical="center" wrapText="1"/>
    </xf>
    <xf numFmtId="164" fontId="9" fillId="0" borderId="0" xfId="77" applyNumberFormat="1" applyFont="1" applyFill="1" applyBorder="1" applyAlignment="1" applyProtection="1">
      <alignment horizontal="right"/>
    </xf>
    <xf numFmtId="0" fontId="10" fillId="0" borderId="0" xfId="80" applyFont="1" applyAlignment="1">
      <alignment wrapText="1"/>
    </xf>
    <xf numFmtId="164" fontId="9" fillId="0" borderId="3" xfId="77" applyNumberFormat="1" applyFont="1" applyFill="1" applyBorder="1" applyAlignment="1" applyProtection="1">
      <alignment horizontal="right"/>
    </xf>
    <xf numFmtId="0" fontId="12" fillId="0" borderId="0" xfId="80" applyFont="1" applyAlignment="1">
      <alignment wrapText="1"/>
    </xf>
    <xf numFmtId="164" fontId="10" fillId="0" borderId="3" xfId="80" applyNumberFormat="1" applyFont="1" applyFill="1" applyBorder="1" applyAlignment="1" applyProtection="1">
      <alignment horizontal="right"/>
    </xf>
    <xf numFmtId="0" fontId="12" fillId="0" borderId="0" xfId="77" applyFont="1"/>
    <xf numFmtId="0" fontId="12" fillId="0" borderId="0" xfId="0" applyFont="1" applyAlignment="1">
      <alignment horizontal="center" vertical="center"/>
    </xf>
    <xf numFmtId="0" fontId="12" fillId="0" borderId="0" xfId="80" applyFont="1" applyAlignment="1">
      <alignment horizontal="center" vertical="center"/>
    </xf>
    <xf numFmtId="37" fontId="12" fillId="0" borderId="2" xfId="79" applyNumberFormat="1" applyFont="1" applyFill="1" applyBorder="1" applyAlignment="1" applyProtection="1">
      <alignment horizontal="right"/>
    </xf>
    <xf numFmtId="37" fontId="10" fillId="0" borderId="0" xfId="79" applyNumberFormat="1" applyFont="1" applyFill="1" applyAlignment="1" applyProtection="1">
      <alignment horizontal="right"/>
    </xf>
    <xf numFmtId="37" fontId="12" fillId="0" borderId="0" xfId="79" applyNumberFormat="1" applyFont="1" applyBorder="1" applyAlignment="1">
      <alignment horizontal="right" wrapText="1"/>
    </xf>
    <xf numFmtId="37" fontId="12" fillId="0" borderId="0" xfId="79" applyNumberFormat="1" applyFont="1" applyFill="1" applyBorder="1" applyAlignment="1" applyProtection="1">
      <alignment horizontal="right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wrapText="1"/>
    </xf>
    <xf numFmtId="0" fontId="12" fillId="0" borderId="0" xfId="0" applyFont="1" applyBorder="1" applyAlignment="1">
      <alignment horizontal="center" vertical="center" wrapText="1"/>
    </xf>
    <xf numFmtId="164" fontId="12" fillId="0" borderId="0" xfId="0" applyNumberFormat="1" applyFont="1" applyFill="1" applyBorder="1" applyAlignment="1" applyProtection="1">
      <alignment horizontal="right"/>
    </xf>
    <xf numFmtId="0" fontId="0" fillId="0" borderId="0" xfId="0" applyBorder="1" applyAlignment="1">
      <alignment vertical="top"/>
    </xf>
    <xf numFmtId="164" fontId="11" fillId="0" borderId="0" xfId="0" applyNumberFormat="1" applyFont="1" applyBorder="1"/>
    <xf numFmtId="0" fontId="0" fillId="0" borderId="0" xfId="0" applyBorder="1"/>
    <xf numFmtId="0" fontId="11" fillId="0" borderId="0" xfId="0" applyFont="1" applyBorder="1"/>
    <xf numFmtId="0" fontId="0" fillId="0" borderId="0" xfId="0" applyFill="1"/>
    <xf numFmtId="0" fontId="49" fillId="0" borderId="0" xfId="0" applyNumberFormat="1" applyFont="1" applyFill="1" applyBorder="1" applyAlignment="1" applyProtection="1">
      <alignment horizontal="center" vertical="center" wrapText="1"/>
    </xf>
    <xf numFmtId="0" fontId="50" fillId="0" borderId="0" xfId="0" applyFont="1" applyAlignment="1">
      <alignment horizontal="center" vertical="center"/>
    </xf>
    <xf numFmtId="0" fontId="51" fillId="0" borderId="0" xfId="0" applyNumberFormat="1" applyFont="1" applyFill="1" applyBorder="1" applyAlignment="1" applyProtection="1">
      <alignment horizontal="center" vertical="center" wrapText="1"/>
    </xf>
    <xf numFmtId="0" fontId="52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 wrapText="1"/>
    </xf>
    <xf numFmtId="3" fontId="12" fillId="0" borderId="0" xfId="80" applyNumberFormat="1" applyFont="1" applyAlignment="1"/>
    <xf numFmtId="0" fontId="12" fillId="0" borderId="0" xfId="0" applyFont="1" applyAlignment="1">
      <alignment vertical="justify" wrapText="1"/>
    </xf>
    <xf numFmtId="0" fontId="12" fillId="0" borderId="0" xfId="0" applyFont="1" applyAlignment="1">
      <alignment vertical="justify"/>
    </xf>
    <xf numFmtId="0" fontId="10" fillId="0" borderId="0" xfId="80" applyFont="1" applyAlignment="1">
      <alignment wrapText="1"/>
    </xf>
    <xf numFmtId="0" fontId="0" fillId="0" borderId="0" xfId="0"/>
    <xf numFmtId="3" fontId="12" fillId="0" borderId="0" xfId="80" applyNumberFormat="1" applyFont="1" applyAlignment="1">
      <alignment horizontal="center"/>
    </xf>
    <xf numFmtId="0" fontId="10" fillId="0" borderId="0" xfId="79" applyFont="1" applyAlignment="1">
      <alignment wrapText="1"/>
    </xf>
    <xf numFmtId="3" fontId="8" fillId="0" borderId="1" xfId="0" applyNumberFormat="1" applyFont="1" applyFill="1" applyBorder="1" applyAlignment="1" applyProtection="1">
      <alignment wrapText="1"/>
    </xf>
    <xf numFmtId="3" fontId="8" fillId="0" borderId="2" xfId="0" applyNumberFormat="1" applyFont="1" applyFill="1" applyBorder="1" applyAlignment="1" applyProtection="1">
      <alignment wrapText="1"/>
    </xf>
    <xf numFmtId="3" fontId="10" fillId="0" borderId="0" xfId="0" applyNumberFormat="1" applyFont="1" applyAlignment="1">
      <alignment horizontal="right"/>
    </xf>
    <xf numFmtId="0" fontId="0" fillId="0" borderId="0" xfId="0" applyAlignment="1"/>
    <xf numFmtId="164" fontId="11" fillId="0" borderId="0" xfId="0" applyNumberFormat="1" applyFont="1" applyAlignment="1"/>
    <xf numFmtId="0" fontId="10" fillId="0" borderId="0" xfId="80" applyFont="1" applyAlignment="1"/>
    <xf numFmtId="3" fontId="12" fillId="0" borderId="14" xfId="0" applyNumberFormat="1" applyFont="1" applyBorder="1" applyAlignment="1">
      <alignment horizontal="right"/>
    </xf>
    <xf numFmtId="3" fontId="12" fillId="0" borderId="2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right"/>
    </xf>
    <xf numFmtId="164" fontId="10" fillId="0" borderId="0" xfId="80" applyNumberFormat="1" applyFont="1" applyAlignment="1"/>
    <xf numFmtId="0" fontId="0" fillId="0" borderId="0" xfId="0" applyFill="1" applyAlignment="1"/>
    <xf numFmtId="0" fontId="13" fillId="0" borderId="0" xfId="0" applyFont="1" applyAlignment="1"/>
    <xf numFmtId="14" fontId="12" fillId="0" borderId="0" xfId="0" applyNumberFormat="1" applyFont="1" applyAlignment="1">
      <alignment horizontal="right" wrapText="1"/>
    </xf>
    <xf numFmtId="0" fontId="13" fillId="0" borderId="0" xfId="0" applyFont="1" applyBorder="1" applyAlignment="1"/>
    <xf numFmtId="3" fontId="10" fillId="0" borderId="0" xfId="0" applyNumberFormat="1" applyFont="1" applyFill="1" applyBorder="1" applyAlignment="1" applyProtection="1">
      <alignment horizontal="right"/>
    </xf>
    <xf numFmtId="0" fontId="10" fillId="0" borderId="0" xfId="0" applyFont="1" applyBorder="1" applyAlignment="1"/>
    <xf numFmtId="164" fontId="49" fillId="0" borderId="0" xfId="0" applyNumberFormat="1" applyFont="1" applyAlignment="1">
      <alignment horizontal="right"/>
    </xf>
    <xf numFmtId="0" fontId="51" fillId="0" borderId="1" xfId="0" applyNumberFormat="1" applyFont="1" applyFill="1" applyBorder="1" applyAlignment="1" applyProtection="1">
      <alignment horizontal="center" vertical="center" wrapText="1"/>
    </xf>
    <xf numFmtId="0" fontId="51" fillId="0" borderId="2" xfId="0" applyNumberFormat="1" applyFont="1" applyFill="1" applyBorder="1" applyAlignment="1" applyProtection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51" fillId="0" borderId="2" xfId="0" applyFont="1" applyBorder="1" applyAlignment="1">
      <alignment horizontal="center" vertical="center" wrapText="1"/>
    </xf>
    <xf numFmtId="164" fontId="8" fillId="0" borderId="4" xfId="0" applyNumberFormat="1" applyFont="1" applyFill="1" applyBorder="1" applyAlignment="1" applyProtection="1">
      <alignment horizontal="right"/>
    </xf>
    <xf numFmtId="164" fontId="8" fillId="0" borderId="14" xfId="0" applyNumberFormat="1" applyFont="1" applyFill="1" applyBorder="1" applyAlignment="1" applyProtection="1">
      <alignment horizontal="right"/>
    </xf>
    <xf numFmtId="3" fontId="12" fillId="0" borderId="1" xfId="0" applyNumberFormat="1" applyFont="1" applyFill="1" applyBorder="1" applyAlignment="1" applyProtection="1">
      <alignment wrapText="1"/>
    </xf>
    <xf numFmtId="3" fontId="12" fillId="0" borderId="2" xfId="0" applyNumberFormat="1" applyFont="1" applyFill="1" applyBorder="1" applyAlignment="1" applyProtection="1">
      <alignment wrapText="1"/>
    </xf>
    <xf numFmtId="164" fontId="12" fillId="0" borderId="1" xfId="0" applyNumberFormat="1" applyFont="1" applyFill="1" applyBorder="1" applyAlignment="1" applyProtection="1">
      <alignment horizontal="right"/>
    </xf>
    <xf numFmtId="3" fontId="12" fillId="0" borderId="4" xfId="0" applyNumberFormat="1" applyFont="1" applyFill="1" applyBorder="1" applyAlignment="1" applyProtection="1">
      <alignment wrapText="1"/>
    </xf>
    <xf numFmtId="0" fontId="12" fillId="0" borderId="3" xfId="79" applyFont="1" applyBorder="1" applyAlignment="1">
      <alignment horizontal="center" wrapText="1"/>
    </xf>
    <xf numFmtId="3" fontId="12" fillId="0" borderId="3" xfId="0" applyNumberFormat="1" applyFont="1" applyFill="1" applyBorder="1" applyAlignment="1" applyProtection="1">
      <alignment wrapText="1"/>
    </xf>
    <xf numFmtId="164" fontId="8" fillId="0" borderId="3" xfId="0" applyNumberFormat="1" applyFont="1" applyFill="1" applyBorder="1" applyAlignment="1" applyProtection="1">
      <alignment horizontal="right"/>
    </xf>
    <xf numFmtId="37" fontId="12" fillId="0" borderId="3" xfId="79" applyNumberFormat="1" applyFont="1" applyFill="1" applyBorder="1" applyAlignment="1" applyProtection="1">
      <alignment horizontal="right"/>
    </xf>
    <xf numFmtId="164" fontId="9" fillId="0" borderId="14" xfId="0" applyNumberFormat="1" applyFont="1" applyFill="1" applyBorder="1" applyAlignment="1" applyProtection="1">
      <alignment horizontal="right"/>
    </xf>
    <xf numFmtId="3" fontId="12" fillId="0" borderId="1" xfId="0" applyNumberFormat="1" applyFont="1" applyFill="1" applyBorder="1" applyAlignment="1" applyProtection="1">
      <alignment horizontal="right" wrapText="1"/>
    </xf>
    <xf numFmtId="0" fontId="0" fillId="0" borderId="0" xfId="0"/>
    <xf numFmtId="0" fontId="53" fillId="0" borderId="0" xfId="80" applyFont="1" applyAlignment="1">
      <alignment horizontal="right"/>
    </xf>
    <xf numFmtId="3" fontId="54" fillId="0" borderId="0" xfId="0" applyNumberFormat="1" applyFont="1" applyAlignment="1">
      <alignment horizontal="right"/>
    </xf>
    <xf numFmtId="164" fontId="54" fillId="0" borderId="0" xfId="77" applyNumberFormat="1" applyFont="1" applyFill="1" applyBorder="1" applyAlignment="1" applyProtection="1">
      <alignment horizontal="right"/>
    </xf>
    <xf numFmtId="164" fontId="54" fillId="0" borderId="3" xfId="77" applyNumberFormat="1" applyFont="1" applyFill="1" applyBorder="1" applyAlignment="1" applyProtection="1">
      <alignment horizontal="right"/>
    </xf>
    <xf numFmtId="3" fontId="53" fillId="0" borderId="14" xfId="0" applyNumberFormat="1" applyFont="1" applyBorder="1" applyAlignment="1">
      <alignment horizontal="right"/>
    </xf>
    <xf numFmtId="164" fontId="54" fillId="0" borderId="3" xfId="80" applyNumberFormat="1" applyFont="1" applyFill="1" applyBorder="1" applyAlignment="1" applyProtection="1">
      <alignment horizontal="right"/>
    </xf>
    <xf numFmtId="164" fontId="54" fillId="0" borderId="0" xfId="80" applyNumberFormat="1" applyFont="1" applyFill="1" applyAlignment="1" applyProtection="1">
      <alignment horizontal="right"/>
    </xf>
    <xf numFmtId="3" fontId="53" fillId="0" borderId="2" xfId="0" applyNumberFormat="1" applyFont="1" applyBorder="1" applyAlignment="1">
      <alignment horizontal="right"/>
    </xf>
    <xf numFmtId="3" fontId="53" fillId="0" borderId="0" xfId="0" applyNumberFormat="1" applyFont="1" applyBorder="1" applyAlignment="1">
      <alignment horizontal="right"/>
    </xf>
    <xf numFmtId="3" fontId="54" fillId="0" borderId="3" xfId="0" applyNumberFormat="1" applyFont="1" applyBorder="1" applyAlignment="1">
      <alignment horizontal="right"/>
    </xf>
    <xf numFmtId="3" fontId="53" fillId="0" borderId="4" xfId="0" applyNumberFormat="1" applyFont="1" applyBorder="1" applyAlignment="1">
      <alignment horizontal="right"/>
    </xf>
    <xf numFmtId="37" fontId="53" fillId="0" borderId="0" xfId="77" applyNumberFormat="1" applyFont="1" applyFill="1" applyBorder="1" applyAlignment="1" applyProtection="1">
      <alignment horizontal="right"/>
    </xf>
    <xf numFmtId="164" fontId="8" fillId="0" borderId="3" xfId="77" applyNumberFormat="1" applyFont="1" applyFill="1" applyBorder="1" applyAlignment="1" applyProtection="1">
      <alignment horizontal="right"/>
    </xf>
    <xf numFmtId="0" fontId="54" fillId="0" borderId="0" xfId="80" applyFont="1" applyAlignment="1">
      <alignment horizontal="right"/>
    </xf>
    <xf numFmtId="164" fontId="53" fillId="0" borderId="0" xfId="80" applyNumberFormat="1" applyFont="1" applyAlignment="1">
      <alignment horizontal="right" wrapText="1"/>
    </xf>
    <xf numFmtId="3" fontId="53" fillId="0" borderId="0" xfId="80" applyNumberFormat="1" applyFont="1" applyAlignment="1">
      <alignment horizontal="right"/>
    </xf>
    <xf numFmtId="0" fontId="10" fillId="0" borderId="0" xfId="80" applyFont="1" applyAlignment="1">
      <alignment wrapText="1"/>
    </xf>
    <xf numFmtId="0" fontId="10" fillId="0" borderId="0" xfId="79" applyFont="1" applyAlignment="1">
      <alignment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Alignment="1" applyProtection="1">
      <alignment horizontal="center" vertical="center" wrapText="1"/>
    </xf>
    <xf numFmtId="0" fontId="10" fillId="0" borderId="0" xfId="80" applyFont="1" applyAlignment="1">
      <alignment wrapText="1"/>
    </xf>
    <xf numFmtId="0" fontId="51" fillId="0" borderId="0" xfId="0" applyNumberFormat="1" applyFont="1" applyFill="1" applyBorder="1" applyAlignment="1" applyProtection="1">
      <alignment horizontal="center" vertical="center"/>
    </xf>
    <xf numFmtId="0" fontId="51" fillId="0" borderId="0" xfId="0" applyFont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51" fillId="0" borderId="0" xfId="80" applyFont="1" applyAlignment="1">
      <alignment horizontal="center" vertical="center"/>
    </xf>
    <xf numFmtId="0" fontId="49" fillId="0" borderId="0" xfId="80" applyFont="1" applyAlignment="1">
      <alignment horizontal="center" vertical="center"/>
    </xf>
    <xf numFmtId="0" fontId="49" fillId="0" borderId="0" xfId="0" applyNumberFormat="1" applyFont="1" applyFill="1" applyAlignment="1" applyProtection="1">
      <alignment horizontal="center" vertical="center" wrapText="1"/>
    </xf>
    <xf numFmtId="0" fontId="52" fillId="0" borderId="0" xfId="0" applyFont="1" applyFill="1" applyAlignment="1">
      <alignment horizontal="center" vertical="center"/>
    </xf>
    <xf numFmtId="164" fontId="9" fillId="0" borderId="3" xfId="0" applyNumberFormat="1" applyFont="1" applyFill="1" applyBorder="1" applyAlignment="1" applyProtection="1">
      <alignment horizontal="right"/>
    </xf>
    <xf numFmtId="37" fontId="12" fillId="0" borderId="14" xfId="79" applyNumberFormat="1" applyFont="1" applyFill="1" applyBorder="1" applyAlignment="1" applyProtection="1">
      <alignment horizontal="right"/>
    </xf>
    <xf numFmtId="164" fontId="10" fillId="0" borderId="15" xfId="0" applyNumberFormat="1" applyFont="1" applyFill="1" applyBorder="1" applyAlignment="1" applyProtection="1">
      <alignment horizontal="right"/>
    </xf>
    <xf numFmtId="164" fontId="51" fillId="0" borderId="0" xfId="0" applyNumberFormat="1" applyFont="1" applyFill="1" applyBorder="1" applyAlignment="1" applyProtection="1">
      <alignment horizontal="right"/>
    </xf>
    <xf numFmtId="0" fontId="53" fillId="0" borderId="0" xfId="0" applyFont="1" applyAlignment="1">
      <alignment horizontal="right" wrapText="1"/>
    </xf>
    <xf numFmtId="3" fontId="10" fillId="0" borderId="15" xfId="0" applyNumberFormat="1" applyFont="1" applyBorder="1" applyAlignment="1">
      <alignment horizontal="right"/>
    </xf>
    <xf numFmtId="0" fontId="12" fillId="0" borderId="0" xfId="0" applyFont="1" applyAlignment="1">
      <alignment horizontal="center" vertical="justify" wrapText="1"/>
    </xf>
    <xf numFmtId="0" fontId="12" fillId="0" borderId="0" xfId="0" applyFont="1" applyAlignment="1">
      <alignment horizontal="center" vertical="justify"/>
    </xf>
    <xf numFmtId="3" fontId="12" fillId="0" borderId="0" xfId="80" applyNumberFormat="1" applyFont="1" applyAlignment="1">
      <alignment horizontal="center"/>
    </xf>
    <xf numFmtId="0" fontId="12" fillId="0" borderId="0" xfId="80" applyFont="1" applyAlignment="1">
      <alignment horizontal="center" vertical="justify" wrapText="1"/>
    </xf>
    <xf numFmtId="0" fontId="12" fillId="0" borderId="0" xfId="80" applyFont="1" applyAlignment="1">
      <alignment horizontal="center" vertical="justify"/>
    </xf>
    <xf numFmtId="0" fontId="10" fillId="0" borderId="0" xfId="80" applyFont="1" applyAlignment="1">
      <alignment wrapText="1"/>
    </xf>
    <xf numFmtId="0" fontId="12" fillId="0" borderId="0" xfId="79" applyFont="1" applyAlignment="1">
      <alignment horizontal="center" vertical="justify" wrapText="1"/>
    </xf>
    <xf numFmtId="0" fontId="12" fillId="0" borderId="0" xfId="79" applyFont="1" applyAlignment="1">
      <alignment horizontal="center" vertical="justify"/>
    </xf>
    <xf numFmtId="0" fontId="10" fillId="0" borderId="0" xfId="79" applyFont="1" applyAlignment="1">
      <alignment wrapText="1"/>
    </xf>
    <xf numFmtId="0" fontId="12" fillId="0" borderId="0" xfId="79" applyFont="1" applyBorder="1" applyAlignment="1">
      <alignment horizontal="center" wrapText="1"/>
    </xf>
    <xf numFmtId="0" fontId="12" fillId="0" borderId="3" xfId="79" applyFont="1" applyBorder="1" applyAlignment="1">
      <alignment horizontal="center" wrapText="1"/>
    </xf>
  </cellXfs>
  <cellStyles count="186">
    <cellStyle name="20% - Акцент1" xfId="1" builtinId="30" customBuiltin="1"/>
    <cellStyle name="20% - Акцент1 2" xfId="2"/>
    <cellStyle name="20% — акцент1 2" xfId="150"/>
    <cellStyle name="20% - Акцент1 2 2" xfId="132"/>
    <cellStyle name="20% - Акцент1 3" xfId="104"/>
    <cellStyle name="20% — акцент1 3" xfId="157"/>
    <cellStyle name="20% - Акцент1 4" xfId="119"/>
    <cellStyle name="20% — акцент1 4" xfId="174"/>
    <cellStyle name="20% - Акцент2" xfId="3" builtinId="34" customBuiltin="1"/>
    <cellStyle name="20% - Акцент2 2" xfId="4"/>
    <cellStyle name="20% — акцент2 2" xfId="154"/>
    <cellStyle name="20% - Акцент2 2 2" xfId="134"/>
    <cellStyle name="20% - Акцент2 3" xfId="106"/>
    <cellStyle name="20% — акцент2 3" xfId="168"/>
    <cellStyle name="20% - Акцент2 4" xfId="121"/>
    <cellStyle name="20% — акцент2 4" xfId="160"/>
    <cellStyle name="20% - Акцент3" xfId="5" builtinId="38" customBuiltin="1"/>
    <cellStyle name="20% - Акцент3 2" xfId="6"/>
    <cellStyle name="20% — акцент3 2" xfId="158"/>
    <cellStyle name="20% - Акцент3 2 2" xfId="136"/>
    <cellStyle name="20% - Акцент3 3" xfId="108"/>
    <cellStyle name="20% — акцент3 3" xfId="156"/>
    <cellStyle name="20% - Акцент3 4" xfId="123"/>
    <cellStyle name="20% — акцент3 4" xfId="173"/>
    <cellStyle name="20% - Акцент4" xfId="7" builtinId="42" customBuiltin="1"/>
    <cellStyle name="20% - Акцент4 2" xfId="8"/>
    <cellStyle name="20% — акцент4 2" xfId="161"/>
    <cellStyle name="20% - Акцент4 2 2" xfId="138"/>
    <cellStyle name="20% - Акцент4 3" xfId="110"/>
    <cellStyle name="20% — акцент4 3" xfId="171"/>
    <cellStyle name="20% - Акцент4 4" xfId="125"/>
    <cellStyle name="20% — акцент4 4" xfId="180"/>
    <cellStyle name="20% - Акцент5" xfId="9" builtinId="46" customBuiltin="1"/>
    <cellStyle name="20% - Акцент5 2" xfId="10"/>
    <cellStyle name="20% — акцент5 2" xfId="163"/>
    <cellStyle name="20% - Акцент5 2 2" xfId="140"/>
    <cellStyle name="20% - Акцент5 3" xfId="112"/>
    <cellStyle name="20% — акцент5 3" xfId="175"/>
    <cellStyle name="20% - Акцент5 4" xfId="127"/>
    <cellStyle name="20% — акцент5 4" xfId="182"/>
    <cellStyle name="20% - Акцент6" xfId="11" builtinId="50" customBuiltin="1"/>
    <cellStyle name="20% - Акцент6 2" xfId="12"/>
    <cellStyle name="20% — акцент6 2" xfId="166"/>
    <cellStyle name="20% - Акцент6 2 2" xfId="142"/>
    <cellStyle name="20% - Акцент6 3" xfId="114"/>
    <cellStyle name="20% — акцент6 3" xfId="177"/>
    <cellStyle name="20% - Акцент6 4" xfId="129"/>
    <cellStyle name="20% — акцент6 4" xfId="184"/>
    <cellStyle name="40% - Акцент1" xfId="13" builtinId="31" customBuiltin="1"/>
    <cellStyle name="40% - Акцент1 2" xfId="14"/>
    <cellStyle name="40% — акцент1 2" xfId="151"/>
    <cellStyle name="40% - Акцент1 2 2" xfId="133"/>
    <cellStyle name="40% - Акцент1 3" xfId="105"/>
    <cellStyle name="40% — акцент1 3" xfId="153"/>
    <cellStyle name="40% - Акцент1 4" xfId="120"/>
    <cellStyle name="40% — акцент1 4" xfId="170"/>
    <cellStyle name="40% - Акцент2" xfId="15" builtinId="35" customBuiltin="1"/>
    <cellStyle name="40% - Акцент2 2" xfId="16"/>
    <cellStyle name="40% — акцент2 2" xfId="155"/>
    <cellStyle name="40% - Акцент2 2 2" xfId="135"/>
    <cellStyle name="40% - Акцент2 3" xfId="107"/>
    <cellStyle name="40% — акцент2 3" xfId="165"/>
    <cellStyle name="40% - Акцент2 4" xfId="122"/>
    <cellStyle name="40% — акцент2 4" xfId="179"/>
    <cellStyle name="40% - Акцент3" xfId="17" builtinId="39" customBuiltin="1"/>
    <cellStyle name="40% - Акцент3 2" xfId="18"/>
    <cellStyle name="40% — акцент3 2" xfId="159"/>
    <cellStyle name="40% - Акцент3 2 2" xfId="137"/>
    <cellStyle name="40% - Акцент3 3" xfId="109"/>
    <cellStyle name="40% — акцент3 3" xfId="152"/>
    <cellStyle name="40% - Акцент3 4" xfId="124"/>
    <cellStyle name="40% — акцент3 4" xfId="169"/>
    <cellStyle name="40% - Акцент4" xfId="19" builtinId="43" customBuiltin="1"/>
    <cellStyle name="40% - Акцент4 2" xfId="20"/>
    <cellStyle name="40% — акцент4 2" xfId="162"/>
    <cellStyle name="40% - Акцент4 2 2" xfId="139"/>
    <cellStyle name="40% - Акцент4 3" xfId="111"/>
    <cellStyle name="40% — акцент4 3" xfId="172"/>
    <cellStyle name="40% - Акцент4 4" xfId="126"/>
    <cellStyle name="40% — акцент4 4" xfId="181"/>
    <cellStyle name="40% - Акцент5" xfId="21" builtinId="47" customBuiltin="1"/>
    <cellStyle name="40% - Акцент5 2" xfId="22"/>
    <cellStyle name="40% — акцент5 2" xfId="164"/>
    <cellStyle name="40% - Акцент5 2 2" xfId="141"/>
    <cellStyle name="40% - Акцент5 3" xfId="113"/>
    <cellStyle name="40% — акцент5 3" xfId="176"/>
    <cellStyle name="40% - Акцент5 4" xfId="128"/>
    <cellStyle name="40% — акцент5 4" xfId="183"/>
    <cellStyle name="40% - Акцент6" xfId="23" builtinId="51" customBuiltin="1"/>
    <cellStyle name="40% - Акцент6 2" xfId="24"/>
    <cellStyle name="40% — акцент6 2" xfId="167"/>
    <cellStyle name="40% - Акцент6 2 2" xfId="143"/>
    <cellStyle name="40% - Акцент6 3" xfId="115"/>
    <cellStyle name="40% — акцент6 3" xfId="178"/>
    <cellStyle name="40% - Акцент6 4" xfId="130"/>
    <cellStyle name="40% — акцент6 4" xfId="185"/>
    <cellStyle name="60% - Акцент1" xfId="25" builtinId="32" customBuiltin="1"/>
    <cellStyle name="60% - Акцент1 2" xfId="26"/>
    <cellStyle name="60% - Акцент2" xfId="27" builtinId="36" customBuiltin="1"/>
    <cellStyle name="60% - Акцент2 2" xfId="28"/>
    <cellStyle name="60% - Акцент3" xfId="29" builtinId="40" customBuiltin="1"/>
    <cellStyle name="60% - Акцент3 2" xfId="30"/>
    <cellStyle name="60% - Акцент4" xfId="31" builtinId="44" customBuiltin="1"/>
    <cellStyle name="60% - Акцент4 2" xfId="32"/>
    <cellStyle name="60% - Акцент5" xfId="33" builtinId="48" customBuiltin="1"/>
    <cellStyle name="60% - Акцент5 2" xfId="34"/>
    <cellStyle name="60% - Акцент6" xfId="35" builtinId="52" customBuiltin="1"/>
    <cellStyle name="60% - Акцент6 2" xfId="36"/>
    <cellStyle name="Comma_05 E.001 Loan summary 30_Sep_05" xfId="37"/>
    <cellStyle name="I0Normal" xfId="38"/>
    <cellStyle name="I1Normal" xfId="39"/>
    <cellStyle name="Акцент1" xfId="40" builtinId="29" customBuiltin="1"/>
    <cellStyle name="Акцент1 2" xfId="41"/>
    <cellStyle name="Акцент2" xfId="42" builtinId="33" customBuiltin="1"/>
    <cellStyle name="Акцент2 2" xfId="43"/>
    <cellStyle name="Акцент3" xfId="44" builtinId="37" customBuiltin="1"/>
    <cellStyle name="Акцент3 2" xfId="45"/>
    <cellStyle name="Акцент4" xfId="46" builtinId="41" customBuiltin="1"/>
    <cellStyle name="Акцент4 2" xfId="47"/>
    <cellStyle name="Акцент5" xfId="48" builtinId="45" customBuiltin="1"/>
    <cellStyle name="Акцент5 2" xfId="49"/>
    <cellStyle name="Акцент6" xfId="50" builtinId="49" customBuiltin="1"/>
    <cellStyle name="Акцент6 2" xfId="51"/>
    <cellStyle name="Ввод " xfId="52" builtinId="20" customBuiltin="1"/>
    <cellStyle name="Ввод  2" xfId="53"/>
    <cellStyle name="Вывод" xfId="54" builtinId="21" customBuiltin="1"/>
    <cellStyle name="Вывод 2" xfId="55"/>
    <cellStyle name="Вычисление" xfId="56" builtinId="22" customBuiltin="1"/>
    <cellStyle name="Вычисление 2" xfId="57"/>
    <cellStyle name="Заголовок 1" xfId="58" builtinId="16" customBuiltin="1"/>
    <cellStyle name="Заголовок 1 2" xfId="59"/>
    <cellStyle name="Заголовок 2" xfId="60" builtinId="17" customBuiltin="1"/>
    <cellStyle name="Заголовок 2 2" xfId="61"/>
    <cellStyle name="Заголовок 3" xfId="62" builtinId="18" customBuiltin="1"/>
    <cellStyle name="Заголовок 3 2" xfId="63"/>
    <cellStyle name="Заголовок 4" xfId="64" builtinId="19" customBuiltin="1"/>
    <cellStyle name="Заголовок 4 2" xfId="65"/>
    <cellStyle name="Итог" xfId="66" builtinId="25" customBuiltin="1"/>
    <cellStyle name="Итог 2" xfId="67"/>
    <cellStyle name="Контрольная ячейка" xfId="68" builtinId="23" customBuiltin="1"/>
    <cellStyle name="Контрольная ячейка 2" xfId="69"/>
    <cellStyle name="Название" xfId="70" builtinId="15" customBuiltin="1"/>
    <cellStyle name="Название 2" xfId="71"/>
    <cellStyle name="Название 3" xfId="148"/>
    <cellStyle name="Нейтральный" xfId="72" builtinId="28" customBuiltin="1"/>
    <cellStyle name="Нейтральный 2" xfId="73"/>
    <cellStyle name="Обычный" xfId="0" builtinId="0" customBuiltin="1"/>
    <cellStyle name="Обычный 10" xfId="74"/>
    <cellStyle name="Обычный 10 12 2" xfId="102"/>
    <cellStyle name="Обычный 10 62" xfId="146"/>
    <cellStyle name="Обычный 111" xfId="147"/>
    <cellStyle name="Обычный 19" xfId="116"/>
    <cellStyle name="Обычный 2 10 10" xfId="75"/>
    <cellStyle name="Обычный 2 14 11" xfId="117"/>
    <cellStyle name="Обычный 2 32" xfId="76"/>
    <cellStyle name="Обычный 2 5" xfId="77"/>
    <cellStyle name="Обычный 24" xfId="78"/>
    <cellStyle name="Обычный 3 3" xfId="79"/>
    <cellStyle name="Обычный 4 2" xfId="80"/>
    <cellStyle name="Обычный 4 3" xfId="81"/>
    <cellStyle name="Обычный 69" xfId="82"/>
    <cellStyle name="Обычный 71" xfId="83"/>
    <cellStyle name="Обычный 71 13" xfId="144"/>
    <cellStyle name="Обычный 8" xfId="84"/>
    <cellStyle name="Обычный 90" xfId="85"/>
    <cellStyle name="Обычный 92" xfId="86"/>
    <cellStyle name="Обычный 92 4" xfId="145"/>
    <cellStyle name="Плохой" xfId="87" builtinId="27" customBuiltin="1"/>
    <cellStyle name="Плохой 2" xfId="88"/>
    <cellStyle name="Пояснение" xfId="89" builtinId="53" customBuiltin="1"/>
    <cellStyle name="Пояснение 2" xfId="90"/>
    <cellStyle name="Примечание" xfId="91" builtinId="10" customBuiltin="1"/>
    <cellStyle name="Примечание 2" xfId="92"/>
    <cellStyle name="Примечание 2 2" xfId="131"/>
    <cellStyle name="Примечание 3" xfId="103"/>
    <cellStyle name="Примечание 4" xfId="118"/>
    <cellStyle name="Примечание 5" xfId="149"/>
    <cellStyle name="Процентный 2 10" xfId="93"/>
    <cellStyle name="Связанная ячейка" xfId="94" builtinId="24" customBuiltin="1"/>
    <cellStyle name="Связанная ячейка 2" xfId="95"/>
    <cellStyle name="Текст предупреждения" xfId="96" builtinId="11" customBuiltin="1"/>
    <cellStyle name="Текст предупреждения 2" xfId="97"/>
    <cellStyle name="Финансовый 12" xfId="98"/>
    <cellStyle name="Финансовый 2" xfId="99"/>
    <cellStyle name="Хороший" xfId="100" builtinId="26" customBuiltin="1"/>
    <cellStyle name="Хороший 2" xfId="10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34" zoomScale="85" zoomScaleNormal="85" workbookViewId="0">
      <selection activeCell="G65" sqref="G65"/>
    </sheetView>
  </sheetViews>
  <sheetFormatPr defaultRowHeight="15" x14ac:dyDescent="0.2"/>
  <cols>
    <col min="1" max="1" width="62.28515625" style="15" customWidth="1"/>
    <col min="2" max="2" width="13.7109375" style="65" customWidth="1"/>
    <col min="3" max="3" width="17.85546875" style="39" customWidth="1"/>
    <col min="4" max="4" width="18.85546875" style="89" customWidth="1"/>
    <col min="5" max="5" width="10.28515625" style="14" bestFit="1" customWidth="1"/>
    <col min="6" max="6" width="12.140625" style="15" bestFit="1" customWidth="1"/>
    <col min="7" max="16384" width="9.140625" style="15"/>
  </cols>
  <sheetData>
    <row r="1" spans="1:5" ht="15.75" x14ac:dyDescent="0.2">
      <c r="A1" s="144" t="s">
        <v>105</v>
      </c>
      <c r="B1" s="144"/>
      <c r="C1" s="144"/>
      <c r="D1" s="144"/>
    </row>
    <row r="2" spans="1:5" ht="15.75" customHeight="1" x14ac:dyDescent="0.2">
      <c r="A2" s="145" t="s">
        <v>111</v>
      </c>
      <c r="B2" s="145"/>
      <c r="C2" s="145"/>
      <c r="D2" s="145"/>
    </row>
    <row r="4" spans="1:5" ht="15.75" x14ac:dyDescent="0.25">
      <c r="A4" s="1"/>
      <c r="B4" s="131"/>
      <c r="D4" s="17" t="s">
        <v>72</v>
      </c>
    </row>
    <row r="5" spans="1:5" ht="33" customHeight="1" x14ac:dyDescent="0.25">
      <c r="B5" s="49" t="s">
        <v>62</v>
      </c>
      <c r="C5" s="88" t="s">
        <v>106</v>
      </c>
      <c r="D5" s="88" t="s">
        <v>87</v>
      </c>
    </row>
    <row r="6" spans="1:5" ht="15.75" x14ac:dyDescent="0.25">
      <c r="A6" s="2" t="s">
        <v>0</v>
      </c>
      <c r="B6" s="66"/>
    </row>
    <row r="7" spans="1:5" ht="15.75" x14ac:dyDescent="0.25">
      <c r="A7" s="3" t="s">
        <v>1</v>
      </c>
      <c r="B7" s="64"/>
      <c r="C7" s="78">
        <v>258081194</v>
      </c>
      <c r="D7" s="78">
        <v>164590612</v>
      </c>
    </row>
    <row r="8" spans="1:5" ht="15.75" x14ac:dyDescent="0.25">
      <c r="A8" s="3" t="s">
        <v>2</v>
      </c>
      <c r="B8" s="64"/>
      <c r="C8" s="78">
        <v>67053772</v>
      </c>
      <c r="D8" s="78">
        <v>67463505</v>
      </c>
    </row>
    <row r="9" spans="1:5" ht="15.75" x14ac:dyDescent="0.25">
      <c r="A9" s="3" t="s">
        <v>110</v>
      </c>
      <c r="B9" s="128"/>
      <c r="C9" s="78">
        <v>671448</v>
      </c>
      <c r="D9" s="78" t="s">
        <v>78</v>
      </c>
    </row>
    <row r="10" spans="1:5" ht="15.75" x14ac:dyDescent="0.25">
      <c r="A10" s="3" t="s">
        <v>67</v>
      </c>
      <c r="B10" s="128">
        <v>9</v>
      </c>
      <c r="C10" s="78">
        <v>81591345</v>
      </c>
      <c r="D10" s="78">
        <v>61938629</v>
      </c>
      <c r="E10" s="15"/>
    </row>
    <row r="11" spans="1:5" ht="15.75" x14ac:dyDescent="0.25">
      <c r="A11" s="3" t="s">
        <v>3</v>
      </c>
      <c r="B11" s="128">
        <v>10</v>
      </c>
      <c r="C11" s="78">
        <v>757038813</v>
      </c>
      <c r="D11" s="78">
        <v>753248238</v>
      </c>
      <c r="E11" s="15"/>
    </row>
    <row r="12" spans="1:5" ht="31.5" x14ac:dyDescent="0.25">
      <c r="A12" s="3" t="s">
        <v>107</v>
      </c>
      <c r="B12" s="128">
        <v>11</v>
      </c>
      <c r="C12" s="78">
        <v>23316479</v>
      </c>
      <c r="D12" s="78">
        <v>23794208</v>
      </c>
      <c r="E12" s="15"/>
    </row>
    <row r="13" spans="1:5" ht="15.75" x14ac:dyDescent="0.25">
      <c r="A13" s="3" t="s">
        <v>4</v>
      </c>
      <c r="B13" s="128">
        <v>12</v>
      </c>
      <c r="C13" s="90">
        <v>163983552</v>
      </c>
      <c r="D13" s="78">
        <v>190765799</v>
      </c>
      <c r="E13" s="15"/>
    </row>
    <row r="14" spans="1:5" ht="15.75" x14ac:dyDescent="0.25">
      <c r="A14" s="3" t="s">
        <v>5</v>
      </c>
      <c r="B14" s="128"/>
      <c r="C14" s="78">
        <v>4427761</v>
      </c>
      <c r="D14" s="78">
        <v>4353339</v>
      </c>
      <c r="E14" s="15"/>
    </row>
    <row r="15" spans="1:5" ht="15.75" x14ac:dyDescent="0.25">
      <c r="A15" s="3" t="s">
        <v>108</v>
      </c>
      <c r="B15" s="128"/>
      <c r="C15" s="78">
        <v>2755904</v>
      </c>
      <c r="D15" s="78">
        <v>767174</v>
      </c>
      <c r="E15" s="15"/>
    </row>
    <row r="16" spans="1:5" ht="31.5" x14ac:dyDescent="0.25">
      <c r="A16" s="3" t="s">
        <v>109</v>
      </c>
      <c r="B16" s="128"/>
      <c r="C16" s="78">
        <v>774849</v>
      </c>
      <c r="D16" s="78">
        <v>527613</v>
      </c>
      <c r="E16" s="15"/>
    </row>
    <row r="17" spans="1:5" ht="15" customHeight="1" x14ac:dyDescent="0.25">
      <c r="A17" s="3" t="s">
        <v>6</v>
      </c>
      <c r="B17" s="128"/>
      <c r="C17" s="78">
        <v>290830</v>
      </c>
      <c r="D17" s="78">
        <v>316585</v>
      </c>
      <c r="E17" s="15"/>
    </row>
    <row r="18" spans="1:5" ht="15.75" x14ac:dyDescent="0.25">
      <c r="A18" s="3" t="s">
        <v>8</v>
      </c>
      <c r="B18" s="128">
        <v>13</v>
      </c>
      <c r="C18" s="78">
        <v>34440097</v>
      </c>
      <c r="D18" s="78">
        <v>33458937</v>
      </c>
      <c r="E18" s="15"/>
    </row>
    <row r="19" spans="1:5" ht="15.75" x14ac:dyDescent="0.25">
      <c r="A19" s="3" t="s">
        <v>7</v>
      </c>
      <c r="B19" s="128"/>
      <c r="C19" s="90">
        <v>4364479</v>
      </c>
      <c r="D19" s="78">
        <v>5180280</v>
      </c>
      <c r="E19" s="15"/>
    </row>
    <row r="20" spans="1:5" ht="15.75" x14ac:dyDescent="0.25">
      <c r="A20" s="3" t="s">
        <v>9</v>
      </c>
      <c r="B20" s="128">
        <v>14</v>
      </c>
      <c r="C20" s="90">
        <v>99731</v>
      </c>
      <c r="D20" s="78">
        <v>281118</v>
      </c>
      <c r="E20" s="15"/>
    </row>
    <row r="21" spans="1:5" ht="15.75" x14ac:dyDescent="0.25">
      <c r="C21" s="40"/>
      <c r="D21" s="91"/>
      <c r="E21" s="15"/>
    </row>
    <row r="22" spans="1:5" ht="16.5" thickBot="1" x14ac:dyDescent="0.3">
      <c r="A22" s="18" t="s">
        <v>10</v>
      </c>
      <c r="B22" s="93"/>
      <c r="C22" s="99">
        <f>SUM(C7:C21)</f>
        <v>1398890254</v>
      </c>
      <c r="D22" s="76">
        <f>SUM(D7:D21)</f>
        <v>1306686037</v>
      </c>
      <c r="E22" s="15"/>
    </row>
    <row r="23" spans="1:5" ht="16.5" thickTop="1" x14ac:dyDescent="0.25">
      <c r="C23" s="92"/>
      <c r="D23" s="91"/>
      <c r="E23" s="15"/>
    </row>
    <row r="24" spans="1:5" ht="15.75" x14ac:dyDescent="0.25">
      <c r="A24" s="20" t="s">
        <v>31</v>
      </c>
      <c r="B24" s="132"/>
      <c r="C24" s="92"/>
      <c r="D24" s="91"/>
      <c r="E24" s="15"/>
    </row>
    <row r="25" spans="1:5" ht="15.75" x14ac:dyDescent="0.25">
      <c r="A25" s="3" t="s">
        <v>11</v>
      </c>
      <c r="B25" s="64"/>
      <c r="C25" s="78">
        <v>20133716</v>
      </c>
      <c r="D25" s="78">
        <v>22313588</v>
      </c>
      <c r="E25" s="15"/>
    </row>
    <row r="26" spans="1:5" ht="15.75" x14ac:dyDescent="0.25">
      <c r="A26" s="3" t="s">
        <v>12</v>
      </c>
      <c r="B26" s="128">
        <v>15</v>
      </c>
      <c r="C26" s="78">
        <v>24030712</v>
      </c>
      <c r="D26" s="78">
        <v>24023327</v>
      </c>
      <c r="E26" s="15"/>
    </row>
    <row r="27" spans="1:5" ht="15.75" x14ac:dyDescent="0.25">
      <c r="A27" s="3" t="s">
        <v>88</v>
      </c>
      <c r="B27" s="128">
        <v>16</v>
      </c>
      <c r="C27" s="78">
        <v>65325668</v>
      </c>
      <c r="D27" s="78">
        <v>28966731</v>
      </c>
      <c r="E27" s="15"/>
    </row>
    <row r="28" spans="1:5" ht="15.75" x14ac:dyDescent="0.25">
      <c r="A28" s="3" t="s">
        <v>64</v>
      </c>
      <c r="B28" s="128">
        <v>17</v>
      </c>
      <c r="C28" s="78">
        <v>23036843</v>
      </c>
      <c r="D28" s="78">
        <v>22741814</v>
      </c>
      <c r="E28" s="15"/>
    </row>
    <row r="29" spans="1:5" ht="15.75" x14ac:dyDescent="0.25">
      <c r="A29" s="3" t="s">
        <v>32</v>
      </c>
      <c r="B29" s="128">
        <v>18</v>
      </c>
      <c r="C29" s="78">
        <v>486131955</v>
      </c>
      <c r="D29" s="78">
        <v>489848600</v>
      </c>
      <c r="E29" s="15"/>
    </row>
    <row r="30" spans="1:5" ht="15.75" x14ac:dyDescent="0.25">
      <c r="A30" s="3" t="s">
        <v>33</v>
      </c>
      <c r="B30" s="128">
        <v>19</v>
      </c>
      <c r="C30" s="78">
        <v>56407910</v>
      </c>
      <c r="D30" s="78">
        <v>7234798</v>
      </c>
      <c r="E30" s="15"/>
    </row>
    <row r="31" spans="1:5" ht="15.75" x14ac:dyDescent="0.25">
      <c r="A31" s="3" t="s">
        <v>13</v>
      </c>
      <c r="B31" s="128">
        <v>20</v>
      </c>
      <c r="C31" s="78">
        <v>379847737</v>
      </c>
      <c r="D31" s="78">
        <v>370914040</v>
      </c>
      <c r="E31" s="15"/>
    </row>
    <row r="32" spans="1:5" ht="15.75" x14ac:dyDescent="0.25">
      <c r="A32" s="3" t="s">
        <v>14</v>
      </c>
      <c r="B32" s="64"/>
      <c r="C32" s="78">
        <v>4427761</v>
      </c>
      <c r="D32" s="78">
        <v>4353339</v>
      </c>
      <c r="E32" s="15"/>
    </row>
    <row r="33" spans="1:6" ht="15.75" x14ac:dyDescent="0.25">
      <c r="A33" s="3" t="s">
        <v>15</v>
      </c>
      <c r="B33" s="64"/>
      <c r="C33" s="78">
        <v>16837863</v>
      </c>
      <c r="D33" s="78">
        <v>15944461</v>
      </c>
      <c r="E33" s="15"/>
    </row>
    <row r="34" spans="1:6" ht="15.75" x14ac:dyDescent="0.25">
      <c r="A34" s="3" t="s">
        <v>89</v>
      </c>
      <c r="B34" s="64"/>
      <c r="C34" s="78">
        <v>5040594</v>
      </c>
      <c r="D34" s="78">
        <v>5259105</v>
      </c>
      <c r="E34" s="15"/>
    </row>
    <row r="35" spans="1:6" ht="15.75" x14ac:dyDescent="0.25">
      <c r="A35" s="3" t="s">
        <v>9</v>
      </c>
      <c r="B35" s="128">
        <v>14</v>
      </c>
      <c r="C35" s="78">
        <v>2719717</v>
      </c>
      <c r="D35" s="78">
        <v>2118613</v>
      </c>
    </row>
    <row r="36" spans="1:6" ht="15.75" x14ac:dyDescent="0.25">
      <c r="C36" s="40"/>
      <c r="D36" s="91"/>
    </row>
    <row r="37" spans="1:6" ht="15.75" x14ac:dyDescent="0.25">
      <c r="A37" s="22" t="s">
        <v>34</v>
      </c>
      <c r="B37" s="94"/>
      <c r="C37" s="100">
        <f>SUM(C25:C36)</f>
        <v>1083940476</v>
      </c>
      <c r="D37" s="77">
        <f>SUM(D25:D36)</f>
        <v>993718416</v>
      </c>
    </row>
    <row r="38" spans="1:6" ht="15.75" x14ac:dyDescent="0.25">
      <c r="C38" s="92"/>
      <c r="D38" s="91"/>
    </row>
    <row r="39" spans="1:6" ht="15.75" x14ac:dyDescent="0.25">
      <c r="A39" s="25" t="s">
        <v>35</v>
      </c>
      <c r="B39" s="95"/>
      <c r="C39" s="92"/>
      <c r="D39" s="91"/>
    </row>
    <row r="40" spans="1:6" ht="15.75" x14ac:dyDescent="0.25">
      <c r="A40" s="3" t="s">
        <v>16</v>
      </c>
      <c r="B40" s="64"/>
      <c r="C40" s="78">
        <v>313667511</v>
      </c>
      <c r="D40" s="78">
        <v>313667511</v>
      </c>
    </row>
    <row r="41" spans="1:6" ht="15.75" x14ac:dyDescent="0.25">
      <c r="A41" s="3" t="s">
        <v>17</v>
      </c>
      <c r="B41" s="64"/>
      <c r="C41" s="78">
        <v>17712311</v>
      </c>
      <c r="D41" s="78">
        <v>17712311</v>
      </c>
    </row>
    <row r="42" spans="1:6" ht="15.75" x14ac:dyDescent="0.25">
      <c r="A42" s="3" t="s">
        <v>28</v>
      </c>
      <c r="B42" s="64"/>
      <c r="C42" s="78">
        <v>189040</v>
      </c>
      <c r="D42" s="21">
        <v>-348584</v>
      </c>
    </row>
    <row r="43" spans="1:6" ht="63" x14ac:dyDescent="0.25">
      <c r="A43" s="3" t="s">
        <v>90</v>
      </c>
      <c r="B43" s="64"/>
      <c r="C43" s="78">
        <v>5992980</v>
      </c>
      <c r="D43" s="78">
        <v>6386403</v>
      </c>
    </row>
    <row r="44" spans="1:6" ht="31.5" x14ac:dyDescent="0.25">
      <c r="A44" s="42" t="s">
        <v>29</v>
      </c>
      <c r="B44" s="64"/>
      <c r="C44" s="21">
        <v>-10927412</v>
      </c>
      <c r="D44" s="21">
        <v>-3401426</v>
      </c>
      <c r="F44" s="26"/>
    </row>
    <row r="45" spans="1:6" ht="15.75" x14ac:dyDescent="0.25">
      <c r="A45" s="42" t="s">
        <v>91</v>
      </c>
      <c r="B45" s="64"/>
      <c r="C45" s="78">
        <v>28423220</v>
      </c>
      <c r="D45" s="78">
        <v>28637838</v>
      </c>
      <c r="F45" s="26"/>
    </row>
    <row r="46" spans="1:6" ht="15.75" customHeight="1" x14ac:dyDescent="0.25">
      <c r="A46" s="3" t="s">
        <v>36</v>
      </c>
      <c r="B46" s="64"/>
      <c r="C46" s="21">
        <v>-40107872</v>
      </c>
      <c r="D46" s="21">
        <v>-49686432</v>
      </c>
    </row>
    <row r="47" spans="1:6" ht="15.75" x14ac:dyDescent="0.25">
      <c r="C47" s="40"/>
      <c r="D47" s="91"/>
    </row>
    <row r="48" spans="1:6" ht="15.75" x14ac:dyDescent="0.25">
      <c r="A48" s="28" t="s">
        <v>37</v>
      </c>
      <c r="B48" s="96"/>
      <c r="C48" s="100">
        <f>SUM(C40:C47)</f>
        <v>314949778</v>
      </c>
      <c r="D48" s="77">
        <f>SUM(D40:D47)</f>
        <v>312967621</v>
      </c>
    </row>
    <row r="49" spans="1:5" ht="15.75" x14ac:dyDescent="0.25">
      <c r="C49" s="40"/>
      <c r="D49" s="91"/>
    </row>
    <row r="50" spans="1:5" ht="18" customHeight="1" thickBot="1" x14ac:dyDescent="0.3">
      <c r="A50" s="18" t="s">
        <v>19</v>
      </c>
      <c r="B50" s="93"/>
      <c r="C50" s="99">
        <f>SUM(C37,C48)</f>
        <v>1398890254</v>
      </c>
      <c r="D50" s="76">
        <f>SUM(D37,D48)</f>
        <v>1306686037</v>
      </c>
    </row>
    <row r="51" spans="1:5" ht="16.5" thickTop="1" x14ac:dyDescent="0.25">
      <c r="A51" s="2"/>
      <c r="B51" s="133"/>
      <c r="C51" s="4"/>
      <c r="D51" s="4"/>
    </row>
    <row r="53" spans="1:5" ht="15.75" x14ac:dyDescent="0.25">
      <c r="A53" s="29" t="s">
        <v>76</v>
      </c>
      <c r="B53" s="134"/>
      <c r="C53" s="146" t="s">
        <v>77</v>
      </c>
      <c r="D53" s="146"/>
      <c r="E53" s="15"/>
    </row>
    <row r="54" spans="1:5" ht="15.75" x14ac:dyDescent="0.25">
      <c r="A54" s="30"/>
      <c r="B54" s="135"/>
      <c r="C54" s="41"/>
      <c r="D54" s="87"/>
      <c r="E54" s="15"/>
    </row>
    <row r="55" spans="1:5" ht="15.75" x14ac:dyDescent="0.25">
      <c r="A55" s="29" t="s">
        <v>68</v>
      </c>
      <c r="B55" s="134"/>
      <c r="C55" s="146" t="s">
        <v>66</v>
      </c>
      <c r="D55" s="146"/>
      <c r="E55" s="15"/>
    </row>
  </sheetData>
  <mergeCells count="4">
    <mergeCell ref="A1:D1"/>
    <mergeCell ref="A2:D2"/>
    <mergeCell ref="C53:D53"/>
    <mergeCell ref="C55:D55"/>
  </mergeCells>
  <pageMargins left="0.94488188976377963" right="0.15748031496062992" top="0.78740157480314965" bottom="0.15748031496062992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zoomScale="85" zoomScaleNormal="85" workbookViewId="0">
      <selection activeCell="G27" sqref="G27"/>
    </sheetView>
  </sheetViews>
  <sheetFormatPr defaultRowHeight="12.75" x14ac:dyDescent="0.2"/>
  <cols>
    <col min="1" max="1" width="52" customWidth="1"/>
    <col min="2" max="2" width="14.28515625" style="67" customWidth="1"/>
    <col min="3" max="3" width="22.42578125" style="79" customWidth="1"/>
    <col min="4" max="4" width="23.140625" style="79" customWidth="1"/>
    <col min="5" max="5" width="16.7109375" customWidth="1"/>
    <col min="6" max="6" width="16.7109375" style="13" customWidth="1"/>
  </cols>
  <sheetData>
    <row r="1" spans="1:6" ht="15.75" customHeight="1" x14ac:dyDescent="0.2">
      <c r="A1" s="144" t="s">
        <v>113</v>
      </c>
      <c r="B1" s="144"/>
      <c r="C1" s="144"/>
      <c r="D1" s="144"/>
      <c r="E1" s="70"/>
      <c r="F1" s="70"/>
    </row>
    <row r="2" spans="1:6" ht="15.75" customHeight="1" x14ac:dyDescent="0.2">
      <c r="A2" s="145" t="s">
        <v>114</v>
      </c>
      <c r="B2" s="145"/>
      <c r="C2" s="145"/>
      <c r="D2" s="145"/>
      <c r="E2" s="71"/>
      <c r="F2" s="71"/>
    </row>
    <row r="3" spans="1:6" ht="15.75" x14ac:dyDescent="0.25">
      <c r="A3" s="16"/>
      <c r="B3" s="132"/>
      <c r="C3" s="31"/>
      <c r="D3" s="31"/>
      <c r="E3" s="16"/>
      <c r="F3" s="16"/>
    </row>
    <row r="4" spans="1:6" ht="15.75" x14ac:dyDescent="0.25">
      <c r="A4" s="31"/>
      <c r="B4" s="132"/>
      <c r="C4" s="56"/>
      <c r="D4" s="56" t="s">
        <v>72</v>
      </c>
      <c r="E4" s="56"/>
      <c r="F4" s="56"/>
    </row>
    <row r="5" spans="1:6" ht="31.5" x14ac:dyDescent="0.25">
      <c r="A5" s="31"/>
      <c r="B5" s="55" t="s">
        <v>62</v>
      </c>
      <c r="C5" s="56" t="s">
        <v>115</v>
      </c>
      <c r="D5" s="56" t="s">
        <v>116</v>
      </c>
      <c r="E5" s="57"/>
      <c r="F5" s="57"/>
    </row>
    <row r="6" spans="1:6" ht="15.75" x14ac:dyDescent="0.25">
      <c r="A6" s="32" t="s">
        <v>20</v>
      </c>
      <c r="B6" s="128">
        <v>4</v>
      </c>
      <c r="C6" s="78">
        <v>18648807</v>
      </c>
      <c r="D6" s="78">
        <v>16344337</v>
      </c>
      <c r="E6" s="27"/>
      <c r="F6" s="21"/>
    </row>
    <row r="7" spans="1:6" ht="15.75" x14ac:dyDescent="0.25">
      <c r="A7" s="32" t="s">
        <v>21</v>
      </c>
      <c r="B7" s="128">
        <v>4</v>
      </c>
      <c r="C7" s="138">
        <v>-11811394</v>
      </c>
      <c r="D7" s="33">
        <v>-9664329</v>
      </c>
      <c r="E7" s="27"/>
      <c r="F7" s="21"/>
    </row>
    <row r="8" spans="1:6" ht="16.5" thickBot="1" x14ac:dyDescent="0.3">
      <c r="A8" s="2" t="s">
        <v>22</v>
      </c>
      <c r="B8" s="66"/>
      <c r="C8" s="99">
        <f>SUM(C6:C7)</f>
        <v>6837413</v>
      </c>
      <c r="D8" s="99">
        <f>SUM(D6:D7)</f>
        <v>6680008</v>
      </c>
      <c r="E8" s="58"/>
      <c r="F8" s="58"/>
    </row>
    <row r="9" spans="1:6" ht="16.5" thickTop="1" x14ac:dyDescent="0.25">
      <c r="A9" s="32" t="s">
        <v>23</v>
      </c>
      <c r="B9" s="64"/>
      <c r="C9" s="78">
        <v>150831</v>
      </c>
      <c r="D9" s="78">
        <v>256861</v>
      </c>
      <c r="E9" s="27"/>
      <c r="F9" s="21"/>
    </row>
    <row r="10" spans="1:6" ht="15.75" x14ac:dyDescent="0.25">
      <c r="A10" s="32" t="s">
        <v>24</v>
      </c>
      <c r="B10" s="64"/>
      <c r="C10" s="138">
        <v>-33474</v>
      </c>
      <c r="D10" s="33">
        <v>-26156</v>
      </c>
      <c r="E10" s="27"/>
      <c r="F10" s="21"/>
    </row>
    <row r="11" spans="1:6" ht="16.5" thickBot="1" x14ac:dyDescent="0.3">
      <c r="A11" s="2" t="s">
        <v>100</v>
      </c>
      <c r="B11" s="66"/>
      <c r="C11" s="99">
        <f>SUM(C9:C10)</f>
        <v>117357</v>
      </c>
      <c r="D11" s="99">
        <f>SUM(D9:D10)</f>
        <v>230705</v>
      </c>
      <c r="E11" s="58"/>
      <c r="F11" s="58"/>
    </row>
    <row r="12" spans="1:6" ht="32.25" thickTop="1" x14ac:dyDescent="0.25">
      <c r="A12" s="3" t="s">
        <v>69</v>
      </c>
      <c r="B12" s="128">
        <v>5</v>
      </c>
      <c r="C12" s="78">
        <v>1184686</v>
      </c>
      <c r="D12" s="78">
        <v>3906522</v>
      </c>
      <c r="E12" s="27"/>
      <c r="F12" s="21"/>
    </row>
    <row r="13" spans="1:6" ht="31.5" x14ac:dyDescent="0.25">
      <c r="A13" s="32" t="s">
        <v>97</v>
      </c>
      <c r="B13" s="64"/>
      <c r="C13" s="78">
        <v>352475</v>
      </c>
      <c r="D13" s="78">
        <v>26901</v>
      </c>
      <c r="E13" s="27"/>
      <c r="F13" s="21"/>
    </row>
    <row r="14" spans="1:6" ht="31.5" x14ac:dyDescent="0.25">
      <c r="A14" s="32" t="s">
        <v>82</v>
      </c>
      <c r="B14" s="128">
        <v>6</v>
      </c>
      <c r="C14" s="27">
        <v>-989739</v>
      </c>
      <c r="D14" s="21">
        <v>-9509342</v>
      </c>
      <c r="E14" s="27"/>
      <c r="F14" s="21"/>
    </row>
    <row r="15" spans="1:6" s="109" customFormat="1" ht="15.75" x14ac:dyDescent="0.25">
      <c r="A15" s="32" t="s">
        <v>117</v>
      </c>
      <c r="B15" s="64"/>
      <c r="C15" s="78">
        <v>3</v>
      </c>
      <c r="D15" s="78">
        <v>75</v>
      </c>
      <c r="E15" s="27"/>
      <c r="F15" s="21"/>
    </row>
    <row r="16" spans="1:6" ht="15.75" x14ac:dyDescent="0.25">
      <c r="A16" s="32" t="s">
        <v>83</v>
      </c>
      <c r="B16" s="64"/>
      <c r="C16" s="78">
        <v>4986920</v>
      </c>
      <c r="D16" s="78">
        <v>199936</v>
      </c>
      <c r="E16" s="27"/>
      <c r="F16" s="21"/>
    </row>
    <row r="17" spans="1:6" ht="16.5" thickBot="1" x14ac:dyDescent="0.3">
      <c r="A17" s="2" t="s">
        <v>129</v>
      </c>
      <c r="B17" s="66"/>
      <c r="C17" s="99">
        <f>SUM(C12:C16,C11,C8)</f>
        <v>12489115</v>
      </c>
      <c r="D17" s="19">
        <f>SUM(D12:D16,D11,D8)</f>
        <v>1534805</v>
      </c>
      <c r="E17" s="141"/>
      <c r="F17" s="58"/>
    </row>
    <row r="18" spans="1:6" ht="16.5" thickTop="1" x14ac:dyDescent="0.25">
      <c r="A18" s="34" t="s">
        <v>81</v>
      </c>
      <c r="B18" s="129">
        <v>7</v>
      </c>
      <c r="C18" s="27">
        <v>-780986</v>
      </c>
      <c r="D18" s="21">
        <v>-8693953</v>
      </c>
      <c r="E18" s="27"/>
      <c r="F18" s="21"/>
    </row>
    <row r="19" spans="1:6" ht="15.75" x14ac:dyDescent="0.25">
      <c r="A19" s="35" t="s">
        <v>25</v>
      </c>
      <c r="B19" s="136"/>
      <c r="C19" s="27">
        <v>-1123197</v>
      </c>
      <c r="D19" s="21">
        <v>-1057600</v>
      </c>
      <c r="E19" s="27"/>
      <c r="F19" s="21"/>
    </row>
    <row r="20" spans="1:6" ht="16.5" thickBot="1" x14ac:dyDescent="0.3">
      <c r="A20" s="2" t="s">
        <v>98</v>
      </c>
      <c r="B20" s="66"/>
      <c r="C20" s="102">
        <f>SUM(C18:C19,C17)</f>
        <v>10584932</v>
      </c>
      <c r="D20" s="97">
        <f>SUM(D18:D19,D17)</f>
        <v>-8216748</v>
      </c>
      <c r="E20" s="58"/>
      <c r="F20" s="58"/>
    </row>
    <row r="21" spans="1:6" ht="16.5" thickTop="1" x14ac:dyDescent="0.25">
      <c r="A21" s="3" t="s">
        <v>128</v>
      </c>
      <c r="B21" s="128">
        <v>8</v>
      </c>
      <c r="C21" s="27">
        <v>-1006372</v>
      </c>
      <c r="D21" s="78">
        <v>120041</v>
      </c>
      <c r="E21" s="27"/>
      <c r="F21" s="21"/>
    </row>
    <row r="22" spans="1:6" ht="16.5" thickBot="1" x14ac:dyDescent="0.3">
      <c r="A22" s="2" t="s">
        <v>99</v>
      </c>
      <c r="B22" s="66"/>
      <c r="C22" s="102">
        <f>SUM(C21,C20)</f>
        <v>9578560</v>
      </c>
      <c r="D22" s="97">
        <f>SUM(D21,D20)</f>
        <v>-8096707</v>
      </c>
      <c r="E22" s="58"/>
      <c r="F22" s="58"/>
    </row>
    <row r="23" spans="1:6" ht="13.5" thickTop="1" x14ac:dyDescent="0.2">
      <c r="A23" s="36"/>
      <c r="C23" s="80"/>
      <c r="D23" s="80"/>
      <c r="E23" s="59"/>
      <c r="F23" s="60"/>
    </row>
    <row r="24" spans="1:6" ht="15.75" x14ac:dyDescent="0.2">
      <c r="A24" s="37" t="s">
        <v>26</v>
      </c>
      <c r="B24" s="66"/>
      <c r="C24" s="80"/>
      <c r="D24" s="80"/>
      <c r="E24" s="37"/>
      <c r="F24" s="60"/>
    </row>
    <row r="25" spans="1:6" ht="31.5" x14ac:dyDescent="0.25">
      <c r="A25" s="38" t="s">
        <v>38</v>
      </c>
      <c r="B25" s="68"/>
      <c r="C25" s="21">
        <v>-7173511</v>
      </c>
      <c r="D25" s="78">
        <v>3585776</v>
      </c>
      <c r="E25" s="27"/>
      <c r="F25" s="21"/>
    </row>
    <row r="26" spans="1:6" ht="47.25" x14ac:dyDescent="0.25">
      <c r="A26" s="38" t="s">
        <v>39</v>
      </c>
      <c r="B26" s="68"/>
      <c r="C26" s="21">
        <v>-352475</v>
      </c>
      <c r="D26" s="21">
        <v>-26901</v>
      </c>
      <c r="E26" s="27"/>
      <c r="F26" s="21"/>
    </row>
    <row r="27" spans="1:6" s="73" customFormat="1" ht="63" x14ac:dyDescent="0.25">
      <c r="A27" s="38" t="s">
        <v>96</v>
      </c>
      <c r="B27" s="68"/>
      <c r="C27" s="21">
        <v>-393423</v>
      </c>
      <c r="D27" s="78" t="s">
        <v>78</v>
      </c>
      <c r="E27" s="27"/>
      <c r="F27" s="21"/>
    </row>
    <row r="28" spans="1:6" ht="31.5" x14ac:dyDescent="0.25">
      <c r="A28" s="38" t="s">
        <v>127</v>
      </c>
      <c r="B28" s="68"/>
      <c r="C28" s="78">
        <v>537624</v>
      </c>
      <c r="D28" s="78">
        <v>7682</v>
      </c>
      <c r="E28" s="27"/>
      <c r="F28" s="21"/>
    </row>
    <row r="29" spans="1:6" ht="15.75" x14ac:dyDescent="0.25">
      <c r="A29" s="2" t="s">
        <v>125</v>
      </c>
      <c r="B29" s="66"/>
      <c r="C29" s="24">
        <f>SUM(C25:C28)</f>
        <v>-7381785</v>
      </c>
      <c r="D29" s="83">
        <f>SUM(D25:D28)</f>
        <v>3566557</v>
      </c>
      <c r="E29" s="58"/>
      <c r="F29" s="58"/>
    </row>
    <row r="30" spans="1:6" ht="16.5" thickBot="1" x14ac:dyDescent="0.3">
      <c r="A30" s="2" t="s">
        <v>126</v>
      </c>
      <c r="B30" s="66"/>
      <c r="C30" s="101">
        <f>SUM(C29,C22)</f>
        <v>2196775</v>
      </c>
      <c r="D30" s="19">
        <f>SUM(D29,D22)</f>
        <v>-4530150</v>
      </c>
      <c r="E30" s="58"/>
      <c r="F30" s="58"/>
    </row>
    <row r="31" spans="1:6" ht="32.25" thickTop="1" x14ac:dyDescent="0.25">
      <c r="A31" s="38" t="s">
        <v>112</v>
      </c>
      <c r="B31" s="128">
        <v>21</v>
      </c>
      <c r="C31" s="143">
        <v>4551</v>
      </c>
      <c r="D31" s="140">
        <v>-3856</v>
      </c>
      <c r="E31" s="61"/>
      <c r="F31" s="62"/>
    </row>
    <row r="32" spans="1:6" x14ac:dyDescent="0.2">
      <c r="A32" s="63"/>
      <c r="B32" s="137"/>
      <c r="C32" s="86"/>
      <c r="D32" s="86"/>
      <c r="E32" s="61"/>
      <c r="F32" s="62"/>
    </row>
    <row r="33" spans="1:6" x14ac:dyDescent="0.2">
      <c r="A33" s="63"/>
      <c r="B33" s="137"/>
      <c r="C33" s="86"/>
      <c r="D33" s="86"/>
      <c r="E33" s="61"/>
      <c r="F33" s="62"/>
    </row>
    <row r="35" spans="1:6" ht="15.75" x14ac:dyDescent="0.25">
      <c r="A35" s="29" t="s">
        <v>76</v>
      </c>
      <c r="B35" s="134"/>
      <c r="C35" s="146" t="s">
        <v>77</v>
      </c>
      <c r="D35" s="146"/>
      <c r="E35" s="146"/>
      <c r="F35" s="146"/>
    </row>
    <row r="36" spans="1:6" ht="15.75" x14ac:dyDescent="0.25">
      <c r="A36" s="30"/>
      <c r="B36" s="135"/>
      <c r="C36" s="41"/>
      <c r="D36" s="87"/>
      <c r="E36" s="30"/>
      <c r="F36" s="29"/>
    </row>
    <row r="37" spans="1:6" ht="15.75" x14ac:dyDescent="0.25">
      <c r="A37" s="29" t="s">
        <v>68</v>
      </c>
      <c r="B37" s="134"/>
      <c r="C37" s="146" t="s">
        <v>66</v>
      </c>
      <c r="D37" s="146"/>
      <c r="E37" s="146"/>
      <c r="F37" s="146"/>
    </row>
  </sheetData>
  <mergeCells count="6">
    <mergeCell ref="E35:F35"/>
    <mergeCell ref="E37:F37"/>
    <mergeCell ref="C35:D35"/>
    <mergeCell ref="C37:D37"/>
    <mergeCell ref="A1:D1"/>
    <mergeCell ref="A2:D2"/>
  </mergeCells>
  <pageMargins left="0.98425196850393704" right="0.15748031496062992" top="0.74803149606299213" bottom="0.15748031496062992" header="0.15748031496062992" footer="0.15748031496062992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zoomScale="85" zoomScaleNormal="85" workbookViewId="0">
      <selection activeCell="B43" sqref="B43"/>
    </sheetView>
  </sheetViews>
  <sheetFormatPr defaultRowHeight="15.75" x14ac:dyDescent="0.25"/>
  <cols>
    <col min="1" max="1" width="74.5703125" style="30" customWidth="1"/>
    <col min="2" max="2" width="18.85546875" style="123" customWidth="1"/>
    <col min="3" max="3" width="18.7109375" style="81" customWidth="1"/>
    <col min="4" max="16384" width="9.140625" style="30"/>
  </cols>
  <sheetData>
    <row r="1" spans="1:5" ht="18" customHeight="1" x14ac:dyDescent="0.25">
      <c r="A1" s="147" t="s">
        <v>131</v>
      </c>
      <c r="B1" s="147"/>
      <c r="C1" s="147"/>
    </row>
    <row r="2" spans="1:5" ht="18" customHeight="1" x14ac:dyDescent="0.25">
      <c r="A2" s="148" t="s">
        <v>132</v>
      </c>
      <c r="B2" s="148"/>
      <c r="C2" s="148"/>
    </row>
    <row r="4" spans="1:5" ht="12.75" customHeight="1" x14ac:dyDescent="0.25">
      <c r="B4" s="110"/>
      <c r="C4" s="41" t="s">
        <v>72</v>
      </c>
    </row>
    <row r="5" spans="1:5" ht="31.5" x14ac:dyDescent="0.25">
      <c r="B5" s="142" t="s">
        <v>115</v>
      </c>
      <c r="C5" s="56" t="s">
        <v>116</v>
      </c>
    </row>
    <row r="6" spans="1:5" ht="31.5" x14ac:dyDescent="0.25">
      <c r="A6" s="46" t="s">
        <v>40</v>
      </c>
    </row>
    <row r="7" spans="1:5" x14ac:dyDescent="0.25">
      <c r="A7" s="30" t="s">
        <v>41</v>
      </c>
      <c r="B7" s="111">
        <v>22195015</v>
      </c>
      <c r="C7" s="111">
        <v>20524479</v>
      </c>
    </row>
    <row r="8" spans="1:5" x14ac:dyDescent="0.25">
      <c r="A8" s="44" t="s">
        <v>42</v>
      </c>
      <c r="B8" s="112">
        <v>-9377947</v>
      </c>
      <c r="C8" s="43">
        <v>-7418357</v>
      </c>
    </row>
    <row r="9" spans="1:5" x14ac:dyDescent="0.25">
      <c r="A9" s="44" t="s">
        <v>43</v>
      </c>
      <c r="B9" s="111">
        <v>229864</v>
      </c>
      <c r="C9" s="43">
        <v>314074</v>
      </c>
    </row>
    <row r="10" spans="1:5" x14ac:dyDescent="0.25">
      <c r="A10" s="44" t="s">
        <v>44</v>
      </c>
      <c r="B10" s="112">
        <v>-120361</v>
      </c>
      <c r="C10" s="43">
        <v>-66984</v>
      </c>
    </row>
    <row r="11" spans="1:5" x14ac:dyDescent="0.25">
      <c r="A11" s="44" t="s">
        <v>71</v>
      </c>
      <c r="B11" s="111">
        <v>47988</v>
      </c>
      <c r="C11" s="43">
        <v>47567</v>
      </c>
    </row>
    <row r="12" spans="1:5" ht="33.75" customHeight="1" x14ac:dyDescent="0.25">
      <c r="A12" s="44" t="s">
        <v>134</v>
      </c>
      <c r="B12" s="111">
        <v>25014</v>
      </c>
      <c r="C12" s="43">
        <v>-1681504</v>
      </c>
    </row>
    <row r="13" spans="1:5" x14ac:dyDescent="0.25">
      <c r="A13" s="44" t="s">
        <v>80</v>
      </c>
      <c r="B13" s="111">
        <v>26877</v>
      </c>
      <c r="C13" s="43">
        <v>196451</v>
      </c>
    </row>
    <row r="14" spans="1:5" x14ac:dyDescent="0.25">
      <c r="A14" s="44" t="s">
        <v>45</v>
      </c>
      <c r="B14" s="113">
        <v>-1162043</v>
      </c>
      <c r="C14" s="45">
        <v>-945313</v>
      </c>
    </row>
    <row r="15" spans="1:5" x14ac:dyDescent="0.25">
      <c r="B15" s="114">
        <f>SUM(B7:B14)</f>
        <v>11864407</v>
      </c>
      <c r="C15" s="82">
        <f>SUM(C7:C14)</f>
        <v>10970413</v>
      </c>
    </row>
    <row r="16" spans="1:5" x14ac:dyDescent="0.25">
      <c r="A16" s="46" t="s">
        <v>46</v>
      </c>
      <c r="B16" s="124"/>
      <c r="C16" s="46"/>
      <c r="D16" s="149"/>
      <c r="E16" s="149"/>
    </row>
    <row r="17" spans="1:4" x14ac:dyDescent="0.25">
      <c r="A17" s="44" t="s">
        <v>2</v>
      </c>
      <c r="B17" s="111">
        <v>1239401</v>
      </c>
      <c r="C17" s="111">
        <v>9522017</v>
      </c>
      <c r="D17" s="44"/>
    </row>
    <row r="18" spans="1:4" x14ac:dyDescent="0.25">
      <c r="A18" s="44" t="s">
        <v>65</v>
      </c>
      <c r="B18" s="112">
        <v>-667001</v>
      </c>
      <c r="C18" s="111">
        <v>31480006</v>
      </c>
      <c r="D18" s="44"/>
    </row>
    <row r="19" spans="1:4" x14ac:dyDescent="0.25">
      <c r="A19" s="44" t="s">
        <v>67</v>
      </c>
      <c r="B19" s="112">
        <v>-50000000</v>
      </c>
      <c r="C19" s="43">
        <v>-37962000</v>
      </c>
      <c r="D19" s="44"/>
    </row>
    <row r="20" spans="1:4" x14ac:dyDescent="0.25">
      <c r="A20" s="44" t="s">
        <v>47</v>
      </c>
      <c r="B20" s="111">
        <v>110391</v>
      </c>
      <c r="C20" s="111">
        <v>4197659</v>
      </c>
      <c r="D20" s="44"/>
    </row>
    <row r="21" spans="1:4" x14ac:dyDescent="0.25">
      <c r="A21" s="126" t="s">
        <v>107</v>
      </c>
      <c r="B21" s="111">
        <v>566763</v>
      </c>
      <c r="C21" s="111">
        <v>753050</v>
      </c>
      <c r="D21" s="126"/>
    </row>
    <row r="22" spans="1:4" x14ac:dyDescent="0.25">
      <c r="A22" s="126" t="s">
        <v>108</v>
      </c>
      <c r="B22" s="43">
        <v>-2085879</v>
      </c>
      <c r="C22" s="43">
        <v>-251926</v>
      </c>
      <c r="D22" s="126"/>
    </row>
    <row r="23" spans="1:4" x14ac:dyDescent="0.25">
      <c r="A23" s="44" t="s">
        <v>48</v>
      </c>
      <c r="B23" s="43">
        <v>0</v>
      </c>
      <c r="C23" s="43">
        <v>-8875200</v>
      </c>
      <c r="D23" s="44"/>
    </row>
    <row r="24" spans="1:4" x14ac:dyDescent="0.25">
      <c r="A24" s="44" t="s">
        <v>8</v>
      </c>
      <c r="B24" s="111">
        <v>49354</v>
      </c>
      <c r="C24" s="111">
        <v>565746</v>
      </c>
      <c r="D24" s="44"/>
    </row>
    <row r="25" spans="1:4" x14ac:dyDescent="0.25">
      <c r="A25" s="46" t="s">
        <v>49</v>
      </c>
      <c r="B25" s="112"/>
      <c r="C25" s="43"/>
      <c r="D25" s="44"/>
    </row>
    <row r="26" spans="1:4" x14ac:dyDescent="0.25">
      <c r="A26" s="130" t="s">
        <v>133</v>
      </c>
      <c r="B26" s="111">
        <v>120000000</v>
      </c>
      <c r="C26" s="43"/>
      <c r="D26" s="130"/>
    </row>
    <row r="27" spans="1:4" x14ac:dyDescent="0.25">
      <c r="A27" s="44" t="s">
        <v>50</v>
      </c>
      <c r="B27" s="43">
        <v>-8507797</v>
      </c>
      <c r="C27" s="43">
        <v>-122644</v>
      </c>
      <c r="D27" s="44"/>
    </row>
    <row r="28" spans="1:4" x14ac:dyDescent="0.25">
      <c r="A28" s="44" t="s">
        <v>11</v>
      </c>
      <c r="B28" s="112">
        <v>-2438003</v>
      </c>
      <c r="C28" s="43">
        <v>-2933565</v>
      </c>
      <c r="D28" s="44"/>
    </row>
    <row r="29" spans="1:4" x14ac:dyDescent="0.25">
      <c r="A29" s="44" t="s">
        <v>15</v>
      </c>
      <c r="B29" s="111">
        <v>1020598</v>
      </c>
      <c r="C29" s="43">
        <v>-1324702</v>
      </c>
      <c r="D29" s="44"/>
    </row>
    <row r="30" spans="1:4" ht="31.5" x14ac:dyDescent="0.25">
      <c r="A30" s="8" t="s">
        <v>102</v>
      </c>
      <c r="B30" s="114">
        <f>SUM(B15:B29)</f>
        <v>71152234</v>
      </c>
      <c r="C30" s="114">
        <f>SUM(C15:C29)</f>
        <v>6018854</v>
      </c>
      <c r="D30" s="44"/>
    </row>
    <row r="31" spans="1:4" x14ac:dyDescent="0.25">
      <c r="A31" s="44" t="s">
        <v>51</v>
      </c>
      <c r="B31" s="115">
        <v>-21057</v>
      </c>
      <c r="C31" s="47">
        <v>-945129</v>
      </c>
      <c r="D31" s="44"/>
    </row>
    <row r="32" spans="1:4" x14ac:dyDescent="0.25">
      <c r="A32" s="46" t="s">
        <v>52</v>
      </c>
      <c r="B32" s="117">
        <f>SUM(B30:B31)</f>
        <v>71131177</v>
      </c>
      <c r="C32" s="117">
        <f>SUM(C30:C31)</f>
        <v>5073725</v>
      </c>
      <c r="D32" s="44"/>
    </row>
    <row r="33" spans="1:3" x14ac:dyDescent="0.25">
      <c r="A33" s="46"/>
      <c r="B33" s="116"/>
    </row>
    <row r="34" spans="1:3" ht="31.5" x14ac:dyDescent="0.25">
      <c r="A34" s="46" t="s">
        <v>53</v>
      </c>
      <c r="B34" s="116"/>
    </row>
    <row r="35" spans="1:3" x14ac:dyDescent="0.25">
      <c r="A35" s="44" t="s">
        <v>79</v>
      </c>
      <c r="B35" s="112">
        <v>-1482</v>
      </c>
      <c r="C35" s="43">
        <v>-2453</v>
      </c>
    </row>
    <row r="36" spans="1:3" x14ac:dyDescent="0.25">
      <c r="A36" s="72" t="s">
        <v>54</v>
      </c>
      <c r="B36" s="111">
        <v>21227048</v>
      </c>
      <c r="C36" s="111">
        <v>24967407</v>
      </c>
    </row>
    <row r="37" spans="1:3" x14ac:dyDescent="0.25">
      <c r="A37" s="48" t="s">
        <v>55</v>
      </c>
      <c r="B37" s="117">
        <f>SUM(B35:B36)</f>
        <v>21225566</v>
      </c>
      <c r="C37" s="117">
        <f>SUM(C35:C36)</f>
        <v>24964954</v>
      </c>
    </row>
    <row r="38" spans="1:3" x14ac:dyDescent="0.25">
      <c r="A38" s="44"/>
      <c r="B38" s="116"/>
    </row>
    <row r="39" spans="1:3" ht="31.5" x14ac:dyDescent="0.25">
      <c r="A39" s="46" t="s">
        <v>56</v>
      </c>
      <c r="B39" s="116"/>
    </row>
    <row r="40" spans="1:3" ht="17.100000000000001" customHeight="1" x14ac:dyDescent="0.25">
      <c r="A40" s="44" t="s">
        <v>57</v>
      </c>
      <c r="B40" s="113">
        <v>-96</v>
      </c>
      <c r="C40" s="45">
        <v>-9272</v>
      </c>
    </row>
    <row r="41" spans="1:3" x14ac:dyDescent="0.25">
      <c r="A41" s="46" t="s">
        <v>58</v>
      </c>
      <c r="B41" s="122">
        <f>SUM(B40:B40)</f>
        <v>-96</v>
      </c>
      <c r="C41" s="122">
        <f>SUM(C40:C40)</f>
        <v>-9272</v>
      </c>
    </row>
    <row r="42" spans="1:3" x14ac:dyDescent="0.25">
      <c r="A42" s="46"/>
      <c r="B42" s="116"/>
    </row>
    <row r="43" spans="1:3" x14ac:dyDescent="0.25">
      <c r="A43" s="46" t="s">
        <v>103</v>
      </c>
      <c r="B43" s="118">
        <f>B32+B37+B41</f>
        <v>92356647</v>
      </c>
      <c r="C43" s="118">
        <f>C32+C37+C41</f>
        <v>30029407</v>
      </c>
    </row>
    <row r="44" spans="1:3" ht="31.5" x14ac:dyDescent="0.25">
      <c r="A44" s="44" t="s">
        <v>59</v>
      </c>
      <c r="B44" s="111">
        <v>1133935</v>
      </c>
      <c r="C44" s="111">
        <v>21649206</v>
      </c>
    </row>
    <row r="45" spans="1:3" x14ac:dyDescent="0.25">
      <c r="A45" s="44" t="s">
        <v>60</v>
      </c>
      <c r="B45" s="119">
        <v>164590612</v>
      </c>
      <c r="C45" s="119">
        <v>118266644</v>
      </c>
    </row>
    <row r="46" spans="1:3" ht="16.5" thickBot="1" x14ac:dyDescent="0.3">
      <c r="A46" s="46" t="s">
        <v>61</v>
      </c>
      <c r="B46" s="120">
        <f>SUM(B43:B45)</f>
        <v>258081194</v>
      </c>
      <c r="C46" s="84">
        <f>SUM(C43:C45)</f>
        <v>169945257</v>
      </c>
    </row>
    <row r="47" spans="1:3" ht="16.5" thickTop="1" x14ac:dyDescent="0.25">
      <c r="A47" s="46"/>
      <c r="B47" s="121"/>
    </row>
    <row r="48" spans="1:3" x14ac:dyDescent="0.25">
      <c r="A48" s="46"/>
      <c r="B48" s="121"/>
      <c r="C48" s="85"/>
    </row>
    <row r="49" spans="1:4" x14ac:dyDescent="0.25">
      <c r="A49" s="29" t="s">
        <v>76</v>
      </c>
      <c r="B49" s="110"/>
      <c r="C49" s="69" t="s">
        <v>77</v>
      </c>
      <c r="D49" s="69"/>
    </row>
    <row r="50" spans="1:4" x14ac:dyDescent="0.25">
      <c r="C50" s="41"/>
      <c r="D50" s="15"/>
    </row>
    <row r="51" spans="1:4" x14ac:dyDescent="0.25">
      <c r="A51" s="29" t="s">
        <v>68</v>
      </c>
      <c r="B51" s="110"/>
      <c r="C51" s="69" t="s">
        <v>66</v>
      </c>
      <c r="D51" s="69"/>
    </row>
    <row r="52" spans="1:4" x14ac:dyDescent="0.25">
      <c r="A52" s="29"/>
      <c r="B52" s="125"/>
    </row>
  </sheetData>
  <mergeCells count="3">
    <mergeCell ref="A1:C1"/>
    <mergeCell ref="A2:C2"/>
    <mergeCell ref="D16:E16"/>
  </mergeCells>
  <pageMargins left="0.98425196850393704" right="0.31496062992125984" top="0.74803149606299213" bottom="0.15748031496062992" header="0.15748031496062992" footer="0.15748031496062992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opLeftCell="B1" zoomScale="70" zoomScaleNormal="70" workbookViewId="0">
      <selection activeCell="D20" sqref="D20"/>
    </sheetView>
  </sheetViews>
  <sheetFormatPr defaultRowHeight="15.75" x14ac:dyDescent="0.25"/>
  <cols>
    <col min="1" max="1" width="68.85546875" style="5" customWidth="1"/>
    <col min="2" max="9" width="22" style="5" customWidth="1"/>
    <col min="10" max="16384" width="9.140625" style="5"/>
  </cols>
  <sheetData>
    <row r="1" spans="1:9" ht="17.25" customHeight="1" x14ac:dyDescent="0.25">
      <c r="A1" s="150" t="s">
        <v>118</v>
      </c>
      <c r="B1" s="150"/>
      <c r="C1" s="150"/>
      <c r="D1" s="150"/>
      <c r="E1" s="150"/>
      <c r="F1" s="150"/>
      <c r="G1" s="150"/>
      <c r="H1" s="150"/>
      <c r="I1" s="150"/>
    </row>
    <row r="2" spans="1:9" ht="17.25" customHeight="1" x14ac:dyDescent="0.25">
      <c r="A2" s="151" t="s">
        <v>121</v>
      </c>
      <c r="B2" s="151"/>
      <c r="C2" s="151"/>
      <c r="D2" s="151"/>
      <c r="E2" s="151"/>
      <c r="F2" s="151"/>
      <c r="G2" s="151"/>
      <c r="H2" s="151"/>
      <c r="I2" s="151"/>
    </row>
    <row r="3" spans="1:9" x14ac:dyDescent="0.25">
      <c r="I3" s="6" t="s">
        <v>27</v>
      </c>
    </row>
    <row r="4" spans="1:9" ht="38.25" customHeight="1" x14ac:dyDescent="0.25">
      <c r="A4" s="152"/>
      <c r="B4" s="153" t="s">
        <v>16</v>
      </c>
      <c r="C4" s="153" t="s">
        <v>17</v>
      </c>
      <c r="D4" s="153" t="s">
        <v>28</v>
      </c>
      <c r="E4" s="153" t="s">
        <v>93</v>
      </c>
      <c r="F4" s="153" t="s">
        <v>94</v>
      </c>
      <c r="G4" s="7"/>
      <c r="H4" s="153" t="s">
        <v>135</v>
      </c>
      <c r="I4" s="153" t="s">
        <v>18</v>
      </c>
    </row>
    <row r="5" spans="1:9" ht="203.25" customHeight="1" x14ac:dyDescent="0.25">
      <c r="A5" s="152"/>
      <c r="B5" s="154"/>
      <c r="C5" s="154"/>
      <c r="D5" s="154"/>
      <c r="E5" s="154"/>
      <c r="F5" s="154"/>
      <c r="G5" s="103" t="s">
        <v>91</v>
      </c>
      <c r="H5" s="154"/>
      <c r="I5" s="154"/>
    </row>
    <row r="6" spans="1:9" ht="7.5" customHeight="1" x14ac:dyDescent="0.25">
      <c r="A6" s="75"/>
      <c r="B6" s="7"/>
      <c r="C6" s="7"/>
      <c r="D6" s="7"/>
      <c r="E6" s="7"/>
      <c r="F6" s="7"/>
      <c r="G6" s="7"/>
      <c r="H6" s="7"/>
      <c r="I6" s="7"/>
    </row>
    <row r="7" spans="1:9" ht="21.75" customHeight="1" x14ac:dyDescent="0.25">
      <c r="A7" s="8" t="s">
        <v>70</v>
      </c>
      <c r="B7" s="104">
        <v>288667511</v>
      </c>
      <c r="C7" s="104">
        <v>17712311</v>
      </c>
      <c r="D7" s="105">
        <v>-330923</v>
      </c>
      <c r="E7" s="106" t="s">
        <v>78</v>
      </c>
      <c r="F7" s="104">
        <v>2838043</v>
      </c>
      <c r="G7" s="106" t="s">
        <v>78</v>
      </c>
      <c r="H7" s="105">
        <v>-57047688</v>
      </c>
      <c r="I7" s="104">
        <f>SUM(B7:H7)</f>
        <v>251839254</v>
      </c>
    </row>
    <row r="8" spans="1:9" ht="21.75" customHeight="1" x14ac:dyDescent="0.25">
      <c r="A8" s="75" t="s">
        <v>95</v>
      </c>
      <c r="B8" s="52"/>
      <c r="C8" s="52"/>
      <c r="D8" s="52"/>
      <c r="E8" s="52"/>
      <c r="F8" s="52"/>
      <c r="G8" s="52"/>
      <c r="H8" s="27">
        <f>'Конс Прибыли-Убытки'!D22</f>
        <v>-8096707</v>
      </c>
      <c r="I8" s="27">
        <f>SUM(B8:H8)</f>
        <v>-8096707</v>
      </c>
    </row>
    <row r="9" spans="1:9" ht="35.25" customHeight="1" x14ac:dyDescent="0.25">
      <c r="A9" s="75" t="s">
        <v>73</v>
      </c>
      <c r="B9" s="52"/>
      <c r="C9" s="52"/>
      <c r="D9" s="52"/>
      <c r="E9" s="52"/>
      <c r="F9" s="78">
        <f>'Конс Прибыли-Убытки'!D25</f>
        <v>3585776</v>
      </c>
      <c r="G9" s="27"/>
      <c r="H9" s="52"/>
      <c r="I9" s="78">
        <f>SUM(B9:H9)</f>
        <v>3585776</v>
      </c>
    </row>
    <row r="10" spans="1:9" ht="34.5" customHeight="1" x14ac:dyDescent="0.25">
      <c r="A10" s="75" t="s">
        <v>30</v>
      </c>
      <c r="B10" s="52"/>
      <c r="C10" s="52"/>
      <c r="D10" s="52"/>
      <c r="E10" s="52"/>
      <c r="F10" s="27">
        <f>'Конс Прибыли-Убытки'!D26</f>
        <v>-26901</v>
      </c>
      <c r="G10" s="27"/>
      <c r="H10" s="52"/>
      <c r="I10" s="27">
        <f>SUM(B10:H10)</f>
        <v>-26901</v>
      </c>
    </row>
    <row r="11" spans="1:9" ht="35.25" customHeight="1" x14ac:dyDescent="0.25">
      <c r="A11" s="75" t="s">
        <v>124</v>
      </c>
      <c r="B11" s="53"/>
      <c r="C11" s="53"/>
      <c r="D11" s="78">
        <f>'Конс Прибыли-Убытки'!D28</f>
        <v>7682</v>
      </c>
      <c r="E11" s="27"/>
      <c r="F11" s="53"/>
      <c r="G11" s="53"/>
      <c r="H11" s="53"/>
      <c r="I11" s="78">
        <f>SUM(B11:H11)</f>
        <v>7682</v>
      </c>
    </row>
    <row r="12" spans="1:9" ht="21.75" customHeight="1" x14ac:dyDescent="0.25">
      <c r="A12" s="9" t="s">
        <v>130</v>
      </c>
      <c r="B12" s="51" t="s">
        <v>78</v>
      </c>
      <c r="C12" s="51" t="s">
        <v>78</v>
      </c>
      <c r="D12" s="100">
        <f>SUM(D8:D11)</f>
        <v>7682</v>
      </c>
      <c r="E12" s="23" t="s">
        <v>78</v>
      </c>
      <c r="F12" s="100">
        <f t="shared" ref="F12:I12" si="0">SUM(F8:F11)</f>
        <v>3558875</v>
      </c>
      <c r="G12" s="51"/>
      <c r="H12" s="23">
        <f t="shared" si="0"/>
        <v>-8096707</v>
      </c>
      <c r="I12" s="23">
        <f t="shared" si="0"/>
        <v>-4530150</v>
      </c>
    </row>
    <row r="13" spans="1:9" hidden="1" x14ac:dyDescent="0.25">
      <c r="A13" s="75" t="s">
        <v>74</v>
      </c>
      <c r="B13" s="54"/>
      <c r="C13" s="54"/>
      <c r="D13" s="54"/>
      <c r="E13" s="54"/>
      <c r="F13" s="54"/>
      <c r="G13" s="54"/>
      <c r="H13" s="27"/>
      <c r="I13" s="27">
        <f>SUM(B13:H13)</f>
        <v>0</v>
      </c>
    </row>
    <row r="14" spans="1:9" s="11" customFormat="1" ht="18.75" customHeight="1" thickBot="1" x14ac:dyDescent="0.3">
      <c r="A14" s="10" t="s">
        <v>119</v>
      </c>
      <c r="B14" s="99">
        <f>SUM(B6:B11)</f>
        <v>288667511</v>
      </c>
      <c r="C14" s="99">
        <f>SUM(C6:C11)</f>
        <v>17712311</v>
      </c>
      <c r="D14" s="19">
        <f>D7+D12</f>
        <v>-323241</v>
      </c>
      <c r="E14" s="19" t="s">
        <v>78</v>
      </c>
      <c r="F14" s="99">
        <f>F7+F12</f>
        <v>6396918</v>
      </c>
      <c r="G14" s="108" t="s">
        <v>78</v>
      </c>
      <c r="H14" s="19">
        <f>H7+H12</f>
        <v>-65144395</v>
      </c>
      <c r="I14" s="99">
        <f>I7+I12+I13</f>
        <v>247309104</v>
      </c>
    </row>
    <row r="15" spans="1:9" ht="18.75" customHeight="1" thickTop="1" x14ac:dyDescent="0.25">
      <c r="A15" s="9"/>
      <c r="B15" s="54"/>
      <c r="C15" s="54"/>
      <c r="D15" s="54"/>
      <c r="E15" s="54"/>
      <c r="F15" s="54"/>
      <c r="G15" s="54"/>
      <c r="H15" s="54"/>
      <c r="I15" s="54"/>
    </row>
    <row r="16" spans="1:9" ht="21.75" customHeight="1" x14ac:dyDescent="0.25">
      <c r="A16" s="9" t="s">
        <v>92</v>
      </c>
      <c r="B16" s="100">
        <v>313667511</v>
      </c>
      <c r="C16" s="100">
        <v>17712311</v>
      </c>
      <c r="D16" s="23">
        <v>-348584</v>
      </c>
      <c r="E16" s="100">
        <v>6386403</v>
      </c>
      <c r="F16" s="23">
        <v>-3401426</v>
      </c>
      <c r="G16" s="100">
        <v>28637838</v>
      </c>
      <c r="H16" s="23">
        <v>-49686432</v>
      </c>
      <c r="I16" s="100">
        <f>SUM(B16:H16)</f>
        <v>312967621</v>
      </c>
    </row>
    <row r="17" spans="1:12" ht="21.75" customHeight="1" x14ac:dyDescent="0.25">
      <c r="A17" s="75" t="s">
        <v>85</v>
      </c>
      <c r="B17" s="52"/>
      <c r="C17" s="52"/>
      <c r="D17" s="52"/>
      <c r="E17" s="52"/>
      <c r="F17" s="52"/>
      <c r="G17" s="52"/>
      <c r="H17" s="78">
        <f>'Конс Прибыли-Убытки'!C22</f>
        <v>9578560</v>
      </c>
      <c r="I17" s="78">
        <f>SUM(B17:H17)</f>
        <v>9578560</v>
      </c>
    </row>
    <row r="18" spans="1:12" ht="34.5" customHeight="1" x14ac:dyDescent="0.25">
      <c r="A18" s="75" t="s">
        <v>73</v>
      </c>
      <c r="B18" s="52"/>
      <c r="C18" s="52"/>
      <c r="D18" s="52"/>
      <c r="E18" s="52"/>
      <c r="F18" s="27">
        <f>'Конс Прибыли-Убытки'!C25</f>
        <v>-7173511</v>
      </c>
      <c r="G18" s="27"/>
      <c r="H18" s="52"/>
      <c r="I18" s="27">
        <f>SUM(B18:H18)</f>
        <v>-7173511</v>
      </c>
    </row>
    <row r="19" spans="1:12" ht="45" customHeight="1" x14ac:dyDescent="0.25">
      <c r="A19" s="75" t="s">
        <v>75</v>
      </c>
      <c r="B19" s="52"/>
      <c r="C19" s="52"/>
      <c r="D19" s="52"/>
      <c r="E19" s="52"/>
      <c r="F19" s="27">
        <f>'Конс Прибыли-Убытки'!C26</f>
        <v>-352475</v>
      </c>
      <c r="G19" s="27"/>
      <c r="H19" s="52"/>
      <c r="I19" s="27">
        <f>SUM(B19:H19)</f>
        <v>-352475</v>
      </c>
    </row>
    <row r="20" spans="1:12" ht="64.5" customHeight="1" x14ac:dyDescent="0.25">
      <c r="A20" s="75" t="s">
        <v>101</v>
      </c>
      <c r="B20" s="52"/>
      <c r="C20" s="52"/>
      <c r="D20" s="52"/>
      <c r="E20" s="27">
        <f>'Конс Прибыли-Убытки'!C27</f>
        <v>-393423</v>
      </c>
      <c r="F20" s="27"/>
      <c r="G20" s="27"/>
      <c r="H20" s="52"/>
      <c r="I20" s="27"/>
    </row>
    <row r="21" spans="1:12" ht="33" customHeight="1" x14ac:dyDescent="0.25">
      <c r="A21" s="75" t="s">
        <v>104</v>
      </c>
      <c r="B21" s="52"/>
      <c r="C21" s="52"/>
      <c r="D21" s="78">
        <f>'Конс Прибыли-Убытки'!C28</f>
        <v>537624</v>
      </c>
      <c r="E21" s="27"/>
      <c r="F21" s="52"/>
      <c r="G21" s="52"/>
      <c r="H21" s="52"/>
      <c r="I21" s="78">
        <f>SUM(B21:H21)</f>
        <v>537624</v>
      </c>
    </row>
    <row r="22" spans="1:12" ht="21.75" customHeight="1" x14ac:dyDescent="0.25">
      <c r="A22" s="9" t="s">
        <v>86</v>
      </c>
      <c r="B22" s="51" t="s">
        <v>78</v>
      </c>
      <c r="C22" s="51" t="s">
        <v>78</v>
      </c>
      <c r="D22" s="100">
        <f>SUM(D17:D21)</f>
        <v>537624</v>
      </c>
      <c r="E22" s="23">
        <f>SUM(E17:E21)</f>
        <v>-393423</v>
      </c>
      <c r="F22" s="23">
        <f>SUM(F17:F21)</f>
        <v>-7525986</v>
      </c>
      <c r="G22" s="51" t="s">
        <v>78</v>
      </c>
      <c r="H22" s="100">
        <f>SUM(H17:H19)</f>
        <v>9578560</v>
      </c>
      <c r="I22" s="100">
        <f>SUM(I17:I21)</f>
        <v>2590198</v>
      </c>
    </row>
    <row r="23" spans="1:12" ht="31.5" hidden="1" x14ac:dyDescent="0.25">
      <c r="A23" s="75" t="s">
        <v>84</v>
      </c>
      <c r="B23" s="51"/>
      <c r="C23" s="51"/>
      <c r="D23" s="98"/>
      <c r="E23" s="98"/>
      <c r="F23" s="98"/>
      <c r="G23" s="98"/>
      <c r="H23" s="107"/>
      <c r="I23" s="98"/>
    </row>
    <row r="24" spans="1:12" ht="31.5" x14ac:dyDescent="0.25">
      <c r="A24" s="9" t="s">
        <v>122</v>
      </c>
      <c r="B24" s="139"/>
      <c r="C24" s="139"/>
      <c r="D24" s="98"/>
      <c r="E24" s="98"/>
      <c r="F24" s="98"/>
      <c r="G24" s="98"/>
      <c r="H24" s="107"/>
      <c r="I24" s="98"/>
    </row>
    <row r="25" spans="1:12" ht="31.5" x14ac:dyDescent="0.25">
      <c r="A25" s="127" t="s">
        <v>123</v>
      </c>
      <c r="B25" s="106"/>
      <c r="C25" s="106"/>
      <c r="D25" s="105"/>
      <c r="E25" s="105"/>
      <c r="F25" s="105"/>
      <c r="G25" s="27">
        <v>-214618</v>
      </c>
      <c r="H25" s="138"/>
      <c r="I25" s="105"/>
    </row>
    <row r="26" spans="1:12" ht="21.75" customHeight="1" thickBot="1" x14ac:dyDescent="0.3">
      <c r="A26" s="9" t="s">
        <v>120</v>
      </c>
      <c r="B26" s="102">
        <f>SUM(B16:B22)</f>
        <v>313667511</v>
      </c>
      <c r="C26" s="102">
        <f>SUM(C16:C22)</f>
        <v>17712311</v>
      </c>
      <c r="D26" s="102">
        <f>D16+D22</f>
        <v>189040</v>
      </c>
      <c r="E26" s="102">
        <f>E16+E22</f>
        <v>5992980</v>
      </c>
      <c r="F26" s="97">
        <f>F16+F22</f>
        <v>-10927412</v>
      </c>
      <c r="G26" s="99">
        <f>SUM(G16:G22)+G25</f>
        <v>28423220</v>
      </c>
      <c r="H26" s="97">
        <f>H16+H22+H23</f>
        <v>-40107872</v>
      </c>
      <c r="I26" s="102">
        <f>SUM(B26:H26)</f>
        <v>314949778</v>
      </c>
    </row>
    <row r="27" spans="1:12" ht="16.5" thickTop="1" x14ac:dyDescent="0.25"/>
    <row r="28" spans="1:12" ht="21.75" customHeight="1" x14ac:dyDescent="0.25">
      <c r="A28" s="29" t="s">
        <v>76</v>
      </c>
      <c r="B28" s="50"/>
      <c r="D28" s="146" t="s">
        <v>77</v>
      </c>
      <c r="E28" s="146"/>
      <c r="F28" s="146"/>
      <c r="G28" s="74"/>
      <c r="H28" s="12"/>
      <c r="I28" s="12"/>
    </row>
    <row r="29" spans="1:12" ht="22.5" customHeight="1" x14ac:dyDescent="0.25">
      <c r="A29" s="29" t="s">
        <v>68</v>
      </c>
      <c r="D29" s="146" t="s">
        <v>66</v>
      </c>
      <c r="E29" s="146"/>
      <c r="F29" s="146"/>
      <c r="G29" s="74"/>
      <c r="H29" s="146"/>
      <c r="I29" s="146"/>
    </row>
    <row r="30" spans="1:12" x14ac:dyDescent="0.25">
      <c r="H30" s="41"/>
      <c r="I30" s="15"/>
    </row>
    <row r="31" spans="1:12" ht="21" customHeight="1" x14ac:dyDescent="0.25">
      <c r="H31" s="146"/>
      <c r="I31" s="146"/>
    </row>
    <row r="32" spans="1:12" x14ac:dyDescent="0.25">
      <c r="A32" s="15"/>
      <c r="L32" s="5" t="s">
        <v>63</v>
      </c>
    </row>
  </sheetData>
  <mergeCells count="14">
    <mergeCell ref="H31:I31"/>
    <mergeCell ref="D29:F29"/>
    <mergeCell ref="H29:I29"/>
    <mergeCell ref="A1:I1"/>
    <mergeCell ref="A2:I2"/>
    <mergeCell ref="A4:A5"/>
    <mergeCell ref="B4:B5"/>
    <mergeCell ref="C4:C5"/>
    <mergeCell ref="D4:D5"/>
    <mergeCell ref="F4:F5"/>
    <mergeCell ref="H4:H5"/>
    <mergeCell ref="I4:I5"/>
    <mergeCell ref="D28:F28"/>
    <mergeCell ref="E4:E5"/>
  </mergeCells>
  <pageMargins left="0.78740157480314965" right="0.15748031496062992" top="0.70866141732283472" bottom="0.31496062992125984" header="0.15748031496062992" footer="0.15748031496062992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Конс Баланс </vt:lpstr>
      <vt:lpstr>Конс Прибыли-Убытки</vt:lpstr>
      <vt:lpstr>ОДДС конс</vt:lpstr>
      <vt:lpstr>Конс СК</vt:lpstr>
      <vt:lpstr>'Конс Баланс '!Область_печати</vt:lpstr>
      <vt:lpstr>'Конс Прибыли-Убытки'!Область_печати</vt:lpstr>
      <vt:lpstr>'Конс СК'!Область_печати</vt:lpstr>
      <vt:lpstr>'ОДДС конс'!Область_печати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Bayaskulova Madina</dc:creator>
  <cp:lastModifiedBy>Zagoskina Anna</cp:lastModifiedBy>
  <cp:lastPrinted>2015-04-23T11:56:39Z</cp:lastPrinted>
  <dcterms:created xsi:type="dcterms:W3CDTF">2012-07-12T05:13:45Z</dcterms:created>
  <dcterms:modified xsi:type="dcterms:W3CDTF">2015-04-27T05:52:11Z</dcterms:modified>
</cp:coreProperties>
</file>