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trakpanova.BANK\Documents\ФО с пояснительной запиской\31.03.2024\"/>
    </mc:Choice>
  </mc:AlternateContent>
  <xr:revisionPtr revIDLastSave="0" documentId="13_ncr:1_{43C88C84-28E9-4050-912C-0FF79BA7B28C}" xr6:coauthVersionLast="47" xr6:coauthVersionMax="47" xr10:uidLastSave="{00000000-0000-0000-0000-000000000000}"/>
  <bookViews>
    <workbookView xWindow="-120" yWindow="-120" windowWidth="29040" windowHeight="15840" activeTab="3" xr2:uid="{B4004FBE-8D26-4DB9-9067-9C830C9E5389}"/>
  </bookViews>
  <sheets>
    <sheet name="F1" sheetId="1" r:id="rId1"/>
    <sheet name="F2" sheetId="2" r:id="rId2"/>
    <sheet name="ДДС" sheetId="3" r:id="rId3"/>
    <sheet name="ДвижениеКапитал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4" l="1"/>
  <c r="F13" i="4"/>
  <c r="F7" i="4"/>
  <c r="C64" i="3"/>
  <c r="C61" i="3"/>
  <c r="C54" i="3"/>
  <c r="C51" i="3"/>
  <c r="C47" i="3"/>
  <c r="C43" i="3"/>
  <c r="C38" i="3"/>
  <c r="C37" i="3"/>
  <c r="C21" i="3"/>
  <c r="C20" i="3"/>
  <c r="C19" i="3"/>
  <c r="C18" i="3"/>
  <c r="C17" i="3"/>
  <c r="C14" i="3"/>
  <c r="D20" i="2"/>
  <c r="D21" i="2" s="1"/>
  <c r="D23" i="2" s="1"/>
  <c r="D25" i="2" s="1"/>
  <c r="D12" i="2"/>
  <c r="D10" i="2"/>
  <c r="C33" i="3"/>
  <c r="C32" i="3"/>
  <c r="C30" i="3"/>
  <c r="C27" i="3"/>
  <c r="D10" i="1"/>
  <c r="C29" i="3" s="1"/>
  <c r="C12" i="3" l="1"/>
  <c r="C23" i="3" s="1"/>
  <c r="C35" i="3" s="1"/>
  <c r="C40" i="3" s="1"/>
  <c r="C58" i="3" s="1"/>
  <c r="C66" i="3" s="1"/>
  <c r="D28" i="2"/>
</calcChain>
</file>

<file path=xl/sharedStrings.xml><?xml version="1.0" encoding="utf-8"?>
<sst xmlns="http://schemas.openxmlformats.org/spreadsheetml/2006/main" count="154" uniqueCount="125">
  <si>
    <t>АО "BCC  INVEST" ДО АО "БЦК"</t>
  </si>
  <si>
    <t>Отчет о финансовом положении  по состоянию на 1 апреля 2024 г.</t>
  </si>
  <si>
    <t>(в тысячах казахстанских тенге)</t>
  </si>
  <si>
    <t>Статья</t>
  </si>
  <si>
    <t>Примечания</t>
  </si>
  <si>
    <t>31 марта 2024 г.</t>
  </si>
  <si>
    <t>31 декабря 2023 г.</t>
  </si>
  <si>
    <t>АКТИВЫ:</t>
  </si>
  <si>
    <t xml:space="preserve">Денежные средства и их эквиваленты </t>
  </si>
  <si>
    <t>Инвестиционные ценные бумаги</t>
  </si>
  <si>
    <t>Не обременненные инвестиционные ценные бумаги</t>
  </si>
  <si>
    <t>Обремененные инвестиционные ценные бумаги</t>
  </si>
  <si>
    <t>Дебиторская задолженность по сделкам "обратное РЕПО"</t>
  </si>
  <si>
    <t>Инвестиции, удерживаемые до погашения</t>
  </si>
  <si>
    <t>Основные средства и нематериальные активы</t>
  </si>
  <si>
    <t xml:space="preserve">Активы  по текущему подоходному налогу </t>
  </si>
  <si>
    <t>Прочие активы</t>
  </si>
  <si>
    <t>ИТОГО АКТИВЫ</t>
  </si>
  <si>
    <t>ОБЯЗАТЕЛЬСТВА И КАПИТАЛ</t>
  </si>
  <si>
    <t>ОБЯЗАТЕЛЬСТВА:</t>
  </si>
  <si>
    <t>Средства банков</t>
  </si>
  <si>
    <t>Обязательства по отсроченному налогу на прибыль</t>
  </si>
  <si>
    <t>Обязательства по выплате начисленных дивидендов акционерам</t>
  </si>
  <si>
    <t>Прочие обязательства</t>
  </si>
  <si>
    <t>Итого обязательства</t>
  </si>
  <si>
    <t>КАПИТАЛ:</t>
  </si>
  <si>
    <t>Акционерный  капитал</t>
  </si>
  <si>
    <t>Резерв изменения справедливой стоимости</t>
  </si>
  <si>
    <t>Нераспределенная прибыль</t>
  </si>
  <si>
    <t>Итого капитал</t>
  </si>
  <si>
    <t>ИТОГО ОБЯЗАТЕЛЬСТВА И КАПИТАЛ</t>
  </si>
  <si>
    <t>Первый руководитель  _______________   Шаяхметов Д. Н.</t>
  </si>
  <si>
    <t>Главный бухгалтер ________________ Сагинова Г. К.</t>
  </si>
  <si>
    <t xml:space="preserve">Исполнитель _________________ </t>
  </si>
  <si>
    <t>ОТЧЕТ О ПРИБЫЛИ или  УБЫТКЕ и ПРОЧЕМ СОВОКУПНОМ ДОХОДЕ за период, закончившийся 1 апреля 2024 г.</t>
  </si>
  <si>
    <t>31 марта 2023 г.</t>
  </si>
  <si>
    <t>Прочий процентный доход</t>
  </si>
  <si>
    <t>Процентный расход</t>
  </si>
  <si>
    <t>Процентный доход,рассчитанный с использованием метода эффективной ставки вознаграждения</t>
  </si>
  <si>
    <t xml:space="preserve">ЧИСТЫЙ ПРОЦЕНТНЫЙ ДОХОД (УБЫТОК) </t>
  </si>
  <si>
    <t xml:space="preserve">Формирование резерва под обесценение активов,по которым начисляются проценты </t>
  </si>
  <si>
    <t>ЧИСТЫЙ ПРОЦЕНТНЫЙ ДОХОД (УБЫТОК)</t>
  </si>
  <si>
    <t>Чистая прибыль от операций с финансовыми инструментами, оцениваемыми в составе  прибыли или убытка за период</t>
  </si>
  <si>
    <t>Чистый (убыток)/прибыль по операциям с иностранной валютой</t>
  </si>
  <si>
    <t>Комиссионные доходы</t>
  </si>
  <si>
    <t xml:space="preserve">Комиссионные расходы </t>
  </si>
  <si>
    <t>Доход по дивидендам</t>
  </si>
  <si>
    <t xml:space="preserve">Начисление кредитных убытков по денежным средствам и их эквивалентам и прочим финансовым активам </t>
  </si>
  <si>
    <t>Прочие доходы/(расходы)</t>
  </si>
  <si>
    <t>ЧИСТЫЕ НЕПРОЦЕНТНЫЕ ДОХОДЫ (УБЫТОК)</t>
  </si>
  <si>
    <t>ОПЕРАЦИОННЫЕ ДОХОДЫ</t>
  </si>
  <si>
    <t>ОПЕРАЦИОННЫЕ РАСХОДЫ</t>
  </si>
  <si>
    <t>ПРИБЫЛЬ ДО ПОДОХОДНОГО НАЛОГА</t>
  </si>
  <si>
    <t>Расходы по подоходному налогу</t>
  </si>
  <si>
    <t>ПРИБЫЛЬ И ОБЩИЙ СОВОКУПНЫЙ ДОХОД ЗА ПЕРИОД</t>
  </si>
  <si>
    <t>ПРИБЫЛЬ НА АКЦИЮ (тенге)</t>
  </si>
  <si>
    <t>Акционерное Общество «BCC Invest»</t>
  </si>
  <si>
    <t>Отчет О Движении Денежных Средств</t>
  </si>
  <si>
    <t>за отчетный период , Закончившийся 31   марта  2024 года</t>
  </si>
  <si>
    <t>(В Тысячах Казахстанских Тенге)</t>
  </si>
  <si>
    <t>Приме-</t>
  </si>
  <si>
    <t>Год,</t>
  </si>
  <si>
    <t>чания</t>
  </si>
  <si>
    <t>закончившийся</t>
  </si>
  <si>
    <t>закончивший-ся</t>
  </si>
  <si>
    <t>31 марта</t>
  </si>
  <si>
    <t xml:space="preserve">31 декабря </t>
  </si>
  <si>
    <t>2024 года</t>
  </si>
  <si>
    <t>2023 года</t>
  </si>
  <si>
    <t>ДВИЖЕНИЕ ДЕНЕЖНЫХ СРЕДСТВ ОТ ОПЕРАЦИОННОЙ ДЕЯТЕЛЬНОСТИ:</t>
  </si>
  <si>
    <t>Прибыль до налогообложения</t>
  </si>
  <si>
    <t>Корректировки:</t>
  </si>
  <si>
    <t>Начисление(восстановление) кредитных убытков по денежным средствам и их эквивалентам и прочим финансовым активам</t>
  </si>
  <si>
    <t>Восстановление  резерва под  убытки от обесценения по инвестициям, удерживаемым до срока погашения</t>
  </si>
  <si>
    <t>(Прибыль)/убыток от продажи основных средств</t>
  </si>
  <si>
    <t>Чистая нереализованная прибыль от операций с финансовыми инструментами,оцениваемыми по справедливой стоимости,изменения которой отражаются через прибыль или убыток</t>
  </si>
  <si>
    <t>Прибыль/Убыток по операциям с иностранной валютой по курсовым разницам</t>
  </si>
  <si>
    <t>Износ и амортизация</t>
  </si>
  <si>
    <t>Процентный доход</t>
  </si>
  <si>
    <t>Использование денежных средств в операционной деятельности до изменения в операционных активах и обязательствах</t>
  </si>
  <si>
    <t>Изменение операционных активов и обязательств</t>
  </si>
  <si>
    <t>(Увеличение)/уменьшение операционных активов:</t>
  </si>
  <si>
    <t>Соглашения обратного РЕПО</t>
  </si>
  <si>
    <t>Средства в банках</t>
  </si>
  <si>
    <t>Финансовые активы, отражаемые по справедливой стоимости через прибыль или убыток</t>
  </si>
  <si>
    <t>Увеличение/(уменьшение) операционных обязательств:</t>
  </si>
  <si>
    <t xml:space="preserve">Отток денежных средств от операционной деятельности до налогообложения </t>
  </si>
  <si>
    <t>Налог на прибыль уплаченный</t>
  </si>
  <si>
    <t>Вознаграждение полученное</t>
  </si>
  <si>
    <t>Вознаграждение уплаченное</t>
  </si>
  <si>
    <t xml:space="preserve">Чистый отток денежных средств от операционной деятельности  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</si>
  <si>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</si>
  <si>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</si>
  <si>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Поступления от продажи основных средств</t>
  </si>
  <si>
    <t>Поступления от погашения и продажи инвестиций, удерживаемых до погашения</t>
  </si>
  <si>
    <t>Чистый приток денежных средств от инвестиционной деятельности</t>
  </si>
  <si>
    <t>ДВИЖЕНИЕ ДЕНЕЖНЫХ СРЕДСТВ ОТ ФИНАНСОВОЙ ДЕЯТЕЛЬНОСТИ:</t>
  </si>
  <si>
    <t>Поступления от размещения простых акций</t>
  </si>
  <si>
    <t>Выплата дивидендов</t>
  </si>
  <si>
    <t>Чистые денежные средства от финансовой</t>
  </si>
  <si>
    <t xml:space="preserve"> деятельности</t>
  </si>
  <si>
    <t>Влияние изменения обменных курсов на денежные средства и их эквиваленты</t>
  </si>
  <si>
    <t>Влияние изменения ожидаемых кредитных убытков на денежные средства и их эквиваленты</t>
  </si>
  <si>
    <t xml:space="preserve">ЧИСТОЕ УВЕЛИЧЕНИЕ ДЕНЕЖНЫХ СРЕДСТВ И ИХ ЭКВИВАЛЕНТОВ </t>
  </si>
  <si>
    <t>ДЕНЕЖНЫЕ СРЕДСТВА И ИХ ЭКВИВАЛЕНТЫ,</t>
  </si>
  <si>
    <t>на начало  отчетного периода</t>
  </si>
  <si>
    <t xml:space="preserve">на конец отчетного периода </t>
  </si>
  <si>
    <t>От имени Правления Компании:</t>
  </si>
  <si>
    <t>__________________________________</t>
  </si>
  <si>
    <t>Шаяхметов Д.Н.</t>
  </si>
  <si>
    <t>Сагинова Г.К.</t>
  </si>
  <si>
    <t>Председатель Правления</t>
  </si>
  <si>
    <t>Главный бухгалтер</t>
  </si>
  <si>
    <t>31 марта 2024 года</t>
  </si>
  <si>
    <t>г. Алматы</t>
  </si>
  <si>
    <t>ООТЧЕТ ОБ ИЗМЕНЕНИЯХ В СОБСТВЕННОМ КАПИТАЛЕ  ЗА ПЕРИОД,ЗАКОНЧИВШИЙСЯ 1 апреля 2024 г.</t>
  </si>
  <si>
    <t>Уставный капитал</t>
  </si>
  <si>
    <t>за 31 декабря 2022 г.</t>
  </si>
  <si>
    <t>Резерв на переоценку финансовых активов предназначенных для продажи</t>
  </si>
  <si>
    <t>Резерв на переоценку финансовых  прочих активов</t>
  </si>
  <si>
    <t>Размещение выпуска эмиссии простых акций</t>
  </si>
  <si>
    <t>Чистая прибыль</t>
  </si>
  <si>
    <t>Нераспределенная прибыль непокрытый убыток предыдущих лет</t>
  </si>
  <si>
    <t>за 31 декабря 2023 г.</t>
  </si>
  <si>
    <t>за 31 марта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</si>
</sst>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?"/>
  </numFmts>
  <fonts count="19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9"/>
      <name val="Arial"/>
      <family val="2"/>
      <charset val="204"/>
    </font>
    <font>
      <b/>
      <sz val="13"/>
      <name val="Verdana"/>
      <family val="2"/>
      <charset val="204"/>
    </font>
    <font>
      <b/>
      <sz val="9"/>
      <name val="Verdana"/>
      <family val="2"/>
      <charset val="204"/>
    </font>
    <font>
      <sz val="11"/>
      <color indexed="8"/>
      <name val="Calibri"/>
      <family val="2"/>
      <charset val="204"/>
    </font>
    <font>
      <i/>
      <sz val="9"/>
      <name val="Verdana"/>
      <family val="2"/>
      <charset val="204"/>
    </font>
    <font>
      <sz val="9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name val="Verdana"/>
      <family val="2"/>
      <charset val="204"/>
    </font>
    <font>
      <sz val="8"/>
      <color indexed="8"/>
      <name val="Verdana"/>
      <family val="2"/>
      <charset val="204"/>
    </font>
    <font>
      <sz val="8"/>
      <name val="Verdana"/>
      <family val="2"/>
      <charset val="204"/>
    </font>
    <font>
      <i/>
      <sz val="8"/>
      <color indexed="8"/>
      <name val="Verdana"/>
      <family val="2"/>
      <charset val="204"/>
    </font>
    <font>
      <b/>
      <sz val="9"/>
      <name val="Arial"/>
      <family val="2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right" vertical="top" wrapText="1"/>
    </xf>
    <xf numFmtId="3" fontId="0" fillId="0" borderId="0" xfId="0" applyNumberFormat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0" xfId="0" applyFont="1"/>
    <xf numFmtId="3" fontId="2" fillId="0" borderId="0" xfId="0" applyNumberFormat="1" applyFont="1"/>
    <xf numFmtId="0" fontId="7" fillId="0" borderId="0" xfId="1" applyFont="1"/>
    <xf numFmtId="0" fontId="1" fillId="0" borderId="0" xfId="1"/>
    <xf numFmtId="0" fontId="8" fillId="0" borderId="0" xfId="1" applyFont="1"/>
    <xf numFmtId="0" fontId="9" fillId="0" borderId="0" xfId="1" applyFont="1"/>
    <xf numFmtId="0" fontId="10" fillId="0" borderId="0" xfId="1" applyFont="1"/>
    <xf numFmtId="0" fontId="11" fillId="0" borderId="0" xfId="1" applyFont="1"/>
    <xf numFmtId="0" fontId="12" fillId="0" borderId="0" xfId="1" applyFont="1" applyAlignment="1">
      <alignment vertical="top" wrapText="1"/>
    </xf>
    <xf numFmtId="0" fontId="13" fillId="0" borderId="0" xfId="1" applyFont="1" applyAlignment="1">
      <alignment horizontal="right" wrapText="1"/>
    </xf>
    <xf numFmtId="0" fontId="9" fillId="0" borderId="0" xfId="1" applyFont="1" applyAlignment="1">
      <alignment wrapText="1"/>
    </xf>
    <xf numFmtId="0" fontId="13" fillId="0" borderId="0" xfId="1" applyFont="1" applyAlignment="1">
      <alignment wrapText="1"/>
    </xf>
    <xf numFmtId="0" fontId="14" fillId="0" borderId="0" xfId="1" applyFont="1" applyAlignment="1">
      <alignment horizontal="right" wrapText="1"/>
    </xf>
    <xf numFmtId="0" fontId="14" fillId="0" borderId="0" xfId="1" applyFont="1" applyAlignment="1">
      <alignment wrapText="1"/>
    </xf>
    <xf numFmtId="0" fontId="15" fillId="0" borderId="0" xfId="1" applyFont="1" applyAlignment="1">
      <alignment horizontal="right" wrapText="1"/>
    </xf>
    <xf numFmtId="164" fontId="14" fillId="0" borderId="0" xfId="1" applyNumberFormat="1" applyFont="1" applyAlignment="1">
      <alignment wrapText="1"/>
    </xf>
    <xf numFmtId="0" fontId="15" fillId="0" borderId="0" xfId="1" applyFont="1" applyAlignment="1">
      <alignment horizontal="left" wrapText="1"/>
    </xf>
    <xf numFmtId="0" fontId="15" fillId="0" borderId="0" xfId="1" applyFont="1" applyAlignment="1">
      <alignment horizontal="center" wrapText="1"/>
    </xf>
    <xf numFmtId="3" fontId="14" fillId="0" borderId="0" xfId="1" applyNumberFormat="1" applyFont="1" applyAlignment="1">
      <alignment wrapText="1"/>
    </xf>
    <xf numFmtId="0" fontId="14" fillId="0" borderId="2" xfId="1" applyFont="1" applyBorder="1" applyAlignment="1">
      <alignment wrapText="1"/>
    </xf>
    <xf numFmtId="0" fontId="15" fillId="0" borderId="2" xfId="1" applyFont="1" applyBorder="1" applyAlignment="1">
      <alignment horizontal="center" wrapText="1"/>
    </xf>
    <xf numFmtId="164" fontId="14" fillId="0" borderId="2" xfId="1" applyNumberFormat="1" applyFont="1" applyBorder="1" applyAlignment="1">
      <alignment wrapText="1"/>
    </xf>
    <xf numFmtId="0" fontId="15" fillId="0" borderId="2" xfId="1" applyFont="1" applyBorder="1" applyAlignment="1">
      <alignment horizontal="left" wrapText="1"/>
    </xf>
    <xf numFmtId="0" fontId="16" fillId="0" borderId="0" xfId="1" applyFont="1" applyAlignment="1">
      <alignment horizontal="right" wrapText="1"/>
    </xf>
    <xf numFmtId="3" fontId="9" fillId="0" borderId="0" xfId="1" applyNumberFormat="1" applyFont="1"/>
    <xf numFmtId="0" fontId="14" fillId="0" borderId="0" xfId="1" applyFont="1" applyAlignment="1">
      <alignment horizontal="center" wrapText="1"/>
    </xf>
    <xf numFmtId="0" fontId="14" fillId="0" borderId="2" xfId="1" applyFont="1" applyBorder="1" applyAlignment="1">
      <alignment horizontal="right" wrapText="1"/>
    </xf>
    <xf numFmtId="3" fontId="9" fillId="0" borderId="2" xfId="1" applyNumberFormat="1" applyFont="1" applyBorder="1"/>
    <xf numFmtId="3" fontId="15" fillId="0" borderId="2" xfId="1" applyNumberFormat="1" applyFont="1" applyBorder="1" applyAlignment="1">
      <alignment horizontal="right" wrapText="1"/>
    </xf>
    <xf numFmtId="0" fontId="9" fillId="0" borderId="2" xfId="1" applyFont="1" applyBorder="1"/>
    <xf numFmtId="0" fontId="12" fillId="0" borderId="0" xfId="1" applyFont="1" applyAlignment="1">
      <alignment wrapText="1"/>
    </xf>
    <xf numFmtId="0" fontId="14" fillId="0" borderId="2" xfId="1" applyFont="1" applyBorder="1" applyAlignment="1">
      <alignment horizontal="center" wrapText="1"/>
    </xf>
    <xf numFmtId="0" fontId="14" fillId="0" borderId="3" xfId="1" applyFont="1" applyBorder="1" applyAlignment="1">
      <alignment wrapText="1"/>
    </xf>
    <xf numFmtId="0" fontId="14" fillId="0" borderId="3" xfId="1" applyFont="1" applyBorder="1" applyAlignment="1">
      <alignment horizontal="center" wrapText="1"/>
    </xf>
    <xf numFmtId="3" fontId="14" fillId="0" borderId="3" xfId="1" applyNumberFormat="1" applyFont="1" applyBorder="1" applyAlignment="1">
      <alignment wrapText="1"/>
    </xf>
    <xf numFmtId="3" fontId="14" fillId="0" borderId="2" xfId="1" applyNumberFormat="1" applyFont="1" applyBorder="1" applyAlignment="1">
      <alignment wrapText="1"/>
    </xf>
    <xf numFmtId="0" fontId="14" fillId="0" borderId="4" xfId="1" applyFont="1" applyBorder="1" applyAlignment="1">
      <alignment wrapText="1"/>
    </xf>
    <xf numFmtId="3" fontId="14" fillId="0" borderId="4" xfId="1" applyNumberFormat="1" applyFont="1" applyBorder="1" applyAlignment="1">
      <alignment wrapText="1"/>
    </xf>
    <xf numFmtId="0" fontId="16" fillId="0" borderId="2" xfId="1" applyFont="1" applyBorder="1" applyAlignment="1">
      <alignment wrapText="1"/>
    </xf>
    <xf numFmtId="0" fontId="16" fillId="0" borderId="0" xfId="1" applyFont="1" applyAlignment="1">
      <alignment wrapText="1"/>
    </xf>
    <xf numFmtId="0" fontId="15" fillId="0" borderId="0" xfId="1" applyFont="1" applyAlignment="1">
      <alignment horizontal="centerContinuous" wrapText="1"/>
    </xf>
    <xf numFmtId="0" fontId="15" fillId="0" borderId="0" xfId="1" applyFont="1" applyAlignment="1">
      <alignment wrapText="1"/>
    </xf>
    <xf numFmtId="0" fontId="15" fillId="0" borderId="2" xfId="1" applyFont="1" applyBorder="1" applyAlignment="1">
      <alignment horizontal="centerContinuous" wrapText="1"/>
    </xf>
    <xf numFmtId="0" fontId="15" fillId="0" borderId="2" xfId="1" applyFont="1" applyBorder="1" applyAlignment="1">
      <alignment wrapText="1"/>
    </xf>
    <xf numFmtId="3" fontId="6" fillId="0" borderId="0" xfId="1" applyNumberFormat="1" applyFont="1" applyAlignment="1">
      <alignment horizontal="right" vertical="top" wrapText="1"/>
    </xf>
    <xf numFmtId="0" fontId="14" fillId="0" borderId="5" xfId="1" applyFont="1" applyBorder="1" applyAlignment="1">
      <alignment wrapText="1"/>
    </xf>
    <xf numFmtId="0" fontId="15" fillId="0" borderId="5" xfId="1" applyFont="1" applyBorder="1" applyAlignment="1">
      <alignment horizontal="centerContinuous" wrapText="1"/>
    </xf>
    <xf numFmtId="3" fontId="6" fillId="0" borderId="2" xfId="1" applyNumberFormat="1" applyFont="1" applyBorder="1" applyAlignment="1">
      <alignment horizontal="right" vertical="top" wrapText="1"/>
    </xf>
    <xf numFmtId="0" fontId="15" fillId="0" borderId="5" xfId="1" applyFont="1" applyBorder="1" applyAlignment="1">
      <alignment horizontal="left" wrapText="1"/>
    </xf>
    <xf numFmtId="164" fontId="9" fillId="0" borderId="0" xfId="1" applyNumberFormat="1" applyFont="1"/>
    <xf numFmtId="0" fontId="13" fillId="0" borderId="0" xfId="1" applyFont="1"/>
    <xf numFmtId="0" fontId="15" fillId="0" borderId="0" xfId="1" applyFont="1"/>
    <xf numFmtId="0" fontId="17" fillId="0" borderId="1" xfId="0" applyFont="1" applyBorder="1"/>
    <xf numFmtId="3" fontId="17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3" fontId="6" fillId="0" borderId="1" xfId="0" applyNumberFormat="1" applyFont="1" applyBorder="1" applyAlignment="1">
      <alignment horizontal="right"/>
    </xf>
    <xf numFmtId="0" fontId="18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3" xfId="1" xr:uid="{F5D5B064-525A-4226-BB18-94799EE552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trakpanova.BANK\AppData\Local\Microsoft\Windows\INetCache\Content.Outlook\8Q719VS1\&#1054;&#1090;&#1095;&#1077;&#1090;%20&#1041;&#1062;&#1050;%2001%20&#1072;&#1087;&#1088;&#1077;&#1083;&#1103;%202024%20&#1089;%20&#1088;&#1072;&#1089;&#1096;&#1080;&#1092;&#1088;&#1086;&#1074;&#1082;&#1072;&#1084;&#1080;.xls" TargetMode="External"/><Relationship Id="rId1" Type="http://schemas.openxmlformats.org/officeDocument/2006/relationships/externalLinkPath" Target="/Users/ktrakpanova.BANK/AppData/Local/Microsoft/Windows/INetCache/Content.Outlook/8Q719VS1/&#1054;&#1090;&#1095;&#1077;&#1090;%20&#1041;&#1062;&#1050;%2001%20&#1072;&#1087;&#1088;&#1077;&#1083;&#1103;%202024%20&#1089;%20&#1088;&#1072;&#1089;&#1096;&#1080;&#1092;&#1088;&#1086;&#1074;&#1082;&#1072;&#1084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1"/>
      <sheetName val="F2"/>
      <sheetName val="ДДС"/>
      <sheetName val="ДвижениеКапитал"/>
      <sheetName val="5610"/>
      <sheetName val="К_4"/>
      <sheetName val="К_6"/>
      <sheetName val="К_7"/>
      <sheetName val="К_8"/>
      <sheetName val="К_9"/>
      <sheetName val="К-12"/>
      <sheetName val="К-12(р)"/>
      <sheetName val="К-13"/>
      <sheetName val="К-13(расш)"/>
      <sheetName val="К-14"/>
      <sheetName val="К-14(р)"/>
      <sheetName val="К_16"/>
      <sheetName val="К_17"/>
      <sheetName val="К-18"/>
      <sheetName val="К-18(р)"/>
      <sheetName val="К_20"/>
      <sheetName val="К_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6">
          <cell r="C16">
            <v>-6584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D09F2-9DC8-4E08-B0E1-E6A6CB429518}">
  <sheetPr>
    <outlinePr summaryBelow="0" summaryRight="0"/>
    <pageSetUpPr autoPageBreaks="0"/>
  </sheetPr>
  <dimension ref="A1:G37"/>
  <sheetViews>
    <sheetView workbookViewId="0">
      <selection activeCell="G1" sqref="G1:G30"/>
    </sheetView>
  </sheetViews>
  <sheetFormatPr defaultColWidth="10.33203125" defaultRowHeight="11.25" x14ac:dyDescent="0.2"/>
  <cols>
    <col min="1" max="1" width="4.33203125" customWidth="1"/>
    <col min="2" max="2" width="75.5" customWidth="1"/>
    <col min="3" max="3" width="14.5" customWidth="1"/>
    <col min="4" max="4" width="25.1640625" customWidth="1"/>
    <col min="5" max="5" width="23.33203125" customWidth="1"/>
    <col min="6" max="6" width="10.5" customWidth="1"/>
    <col min="7" max="7" width="15.1640625" customWidth="1"/>
    <col min="257" max="257" width="4.33203125" customWidth="1"/>
    <col min="258" max="258" width="75.5" customWidth="1"/>
    <col min="259" max="259" width="14.5" customWidth="1"/>
    <col min="260" max="260" width="25.1640625" customWidth="1"/>
    <col min="261" max="261" width="23.33203125" customWidth="1"/>
    <col min="262" max="262" width="10.5" customWidth="1"/>
    <col min="263" max="263" width="15.1640625" customWidth="1"/>
    <col min="513" max="513" width="4.33203125" customWidth="1"/>
    <col min="514" max="514" width="75.5" customWidth="1"/>
    <col min="515" max="515" width="14.5" customWidth="1"/>
    <col min="516" max="516" width="25.1640625" customWidth="1"/>
    <col min="517" max="517" width="23.33203125" customWidth="1"/>
    <col min="518" max="518" width="10.5" customWidth="1"/>
    <col min="519" max="519" width="15.1640625" customWidth="1"/>
    <col min="769" max="769" width="4.33203125" customWidth="1"/>
    <col min="770" max="770" width="75.5" customWidth="1"/>
    <col min="771" max="771" width="14.5" customWidth="1"/>
    <col min="772" max="772" width="25.1640625" customWidth="1"/>
    <col min="773" max="773" width="23.33203125" customWidth="1"/>
    <col min="774" max="774" width="10.5" customWidth="1"/>
    <col min="775" max="775" width="15.1640625" customWidth="1"/>
    <col min="1025" max="1025" width="4.33203125" customWidth="1"/>
    <col min="1026" max="1026" width="75.5" customWidth="1"/>
    <col min="1027" max="1027" width="14.5" customWidth="1"/>
    <col min="1028" max="1028" width="25.1640625" customWidth="1"/>
    <col min="1029" max="1029" width="23.33203125" customWidth="1"/>
    <col min="1030" max="1030" width="10.5" customWidth="1"/>
    <col min="1031" max="1031" width="15.1640625" customWidth="1"/>
    <col min="1281" max="1281" width="4.33203125" customWidth="1"/>
    <col min="1282" max="1282" width="75.5" customWidth="1"/>
    <col min="1283" max="1283" width="14.5" customWidth="1"/>
    <col min="1284" max="1284" width="25.1640625" customWidth="1"/>
    <col min="1285" max="1285" width="23.33203125" customWidth="1"/>
    <col min="1286" max="1286" width="10.5" customWidth="1"/>
    <col min="1287" max="1287" width="15.1640625" customWidth="1"/>
    <col min="1537" max="1537" width="4.33203125" customWidth="1"/>
    <col min="1538" max="1538" width="75.5" customWidth="1"/>
    <col min="1539" max="1539" width="14.5" customWidth="1"/>
    <col min="1540" max="1540" width="25.1640625" customWidth="1"/>
    <col min="1541" max="1541" width="23.33203125" customWidth="1"/>
    <col min="1542" max="1542" width="10.5" customWidth="1"/>
    <col min="1543" max="1543" width="15.1640625" customWidth="1"/>
    <col min="1793" max="1793" width="4.33203125" customWidth="1"/>
    <col min="1794" max="1794" width="75.5" customWidth="1"/>
    <col min="1795" max="1795" width="14.5" customWidth="1"/>
    <col min="1796" max="1796" width="25.1640625" customWidth="1"/>
    <col min="1797" max="1797" width="23.33203125" customWidth="1"/>
    <col min="1798" max="1798" width="10.5" customWidth="1"/>
    <col min="1799" max="1799" width="15.1640625" customWidth="1"/>
    <col min="2049" max="2049" width="4.33203125" customWidth="1"/>
    <col min="2050" max="2050" width="75.5" customWidth="1"/>
    <col min="2051" max="2051" width="14.5" customWidth="1"/>
    <col min="2052" max="2052" width="25.1640625" customWidth="1"/>
    <col min="2053" max="2053" width="23.33203125" customWidth="1"/>
    <col min="2054" max="2054" width="10.5" customWidth="1"/>
    <col min="2055" max="2055" width="15.1640625" customWidth="1"/>
    <col min="2305" max="2305" width="4.33203125" customWidth="1"/>
    <col min="2306" max="2306" width="75.5" customWidth="1"/>
    <col min="2307" max="2307" width="14.5" customWidth="1"/>
    <col min="2308" max="2308" width="25.1640625" customWidth="1"/>
    <col min="2309" max="2309" width="23.33203125" customWidth="1"/>
    <col min="2310" max="2310" width="10.5" customWidth="1"/>
    <col min="2311" max="2311" width="15.1640625" customWidth="1"/>
    <col min="2561" max="2561" width="4.33203125" customWidth="1"/>
    <col min="2562" max="2562" width="75.5" customWidth="1"/>
    <col min="2563" max="2563" width="14.5" customWidth="1"/>
    <col min="2564" max="2564" width="25.1640625" customWidth="1"/>
    <col min="2565" max="2565" width="23.33203125" customWidth="1"/>
    <col min="2566" max="2566" width="10.5" customWidth="1"/>
    <col min="2567" max="2567" width="15.1640625" customWidth="1"/>
    <col min="2817" max="2817" width="4.33203125" customWidth="1"/>
    <col min="2818" max="2818" width="75.5" customWidth="1"/>
    <col min="2819" max="2819" width="14.5" customWidth="1"/>
    <col min="2820" max="2820" width="25.1640625" customWidth="1"/>
    <col min="2821" max="2821" width="23.33203125" customWidth="1"/>
    <col min="2822" max="2822" width="10.5" customWidth="1"/>
    <col min="2823" max="2823" width="15.1640625" customWidth="1"/>
    <col min="3073" max="3073" width="4.33203125" customWidth="1"/>
    <col min="3074" max="3074" width="75.5" customWidth="1"/>
    <col min="3075" max="3075" width="14.5" customWidth="1"/>
    <col min="3076" max="3076" width="25.1640625" customWidth="1"/>
    <col min="3077" max="3077" width="23.33203125" customWidth="1"/>
    <col min="3078" max="3078" width="10.5" customWidth="1"/>
    <col min="3079" max="3079" width="15.1640625" customWidth="1"/>
    <col min="3329" max="3329" width="4.33203125" customWidth="1"/>
    <col min="3330" max="3330" width="75.5" customWidth="1"/>
    <col min="3331" max="3331" width="14.5" customWidth="1"/>
    <col min="3332" max="3332" width="25.1640625" customWidth="1"/>
    <col min="3333" max="3333" width="23.33203125" customWidth="1"/>
    <col min="3334" max="3334" width="10.5" customWidth="1"/>
    <col min="3335" max="3335" width="15.1640625" customWidth="1"/>
    <col min="3585" max="3585" width="4.33203125" customWidth="1"/>
    <col min="3586" max="3586" width="75.5" customWidth="1"/>
    <col min="3587" max="3587" width="14.5" customWidth="1"/>
    <col min="3588" max="3588" width="25.1640625" customWidth="1"/>
    <col min="3589" max="3589" width="23.33203125" customWidth="1"/>
    <col min="3590" max="3590" width="10.5" customWidth="1"/>
    <col min="3591" max="3591" width="15.1640625" customWidth="1"/>
    <col min="3841" max="3841" width="4.33203125" customWidth="1"/>
    <col min="3842" max="3842" width="75.5" customWidth="1"/>
    <col min="3843" max="3843" width="14.5" customWidth="1"/>
    <col min="3844" max="3844" width="25.1640625" customWidth="1"/>
    <col min="3845" max="3845" width="23.33203125" customWidth="1"/>
    <col min="3846" max="3846" width="10.5" customWidth="1"/>
    <col min="3847" max="3847" width="15.1640625" customWidth="1"/>
    <col min="4097" max="4097" width="4.33203125" customWidth="1"/>
    <col min="4098" max="4098" width="75.5" customWidth="1"/>
    <col min="4099" max="4099" width="14.5" customWidth="1"/>
    <col min="4100" max="4100" width="25.1640625" customWidth="1"/>
    <col min="4101" max="4101" width="23.33203125" customWidth="1"/>
    <col min="4102" max="4102" width="10.5" customWidth="1"/>
    <col min="4103" max="4103" width="15.1640625" customWidth="1"/>
    <col min="4353" max="4353" width="4.33203125" customWidth="1"/>
    <col min="4354" max="4354" width="75.5" customWidth="1"/>
    <col min="4355" max="4355" width="14.5" customWidth="1"/>
    <col min="4356" max="4356" width="25.1640625" customWidth="1"/>
    <col min="4357" max="4357" width="23.33203125" customWidth="1"/>
    <col min="4358" max="4358" width="10.5" customWidth="1"/>
    <col min="4359" max="4359" width="15.1640625" customWidth="1"/>
    <col min="4609" max="4609" width="4.33203125" customWidth="1"/>
    <col min="4610" max="4610" width="75.5" customWidth="1"/>
    <col min="4611" max="4611" width="14.5" customWidth="1"/>
    <col min="4612" max="4612" width="25.1640625" customWidth="1"/>
    <col min="4613" max="4613" width="23.33203125" customWidth="1"/>
    <col min="4614" max="4614" width="10.5" customWidth="1"/>
    <col min="4615" max="4615" width="15.1640625" customWidth="1"/>
    <col min="4865" max="4865" width="4.33203125" customWidth="1"/>
    <col min="4866" max="4866" width="75.5" customWidth="1"/>
    <col min="4867" max="4867" width="14.5" customWidth="1"/>
    <col min="4868" max="4868" width="25.1640625" customWidth="1"/>
    <col min="4869" max="4869" width="23.33203125" customWidth="1"/>
    <col min="4870" max="4870" width="10.5" customWidth="1"/>
    <col min="4871" max="4871" width="15.1640625" customWidth="1"/>
    <col min="5121" max="5121" width="4.33203125" customWidth="1"/>
    <col min="5122" max="5122" width="75.5" customWidth="1"/>
    <col min="5123" max="5123" width="14.5" customWidth="1"/>
    <col min="5124" max="5124" width="25.1640625" customWidth="1"/>
    <col min="5125" max="5125" width="23.33203125" customWidth="1"/>
    <col min="5126" max="5126" width="10.5" customWidth="1"/>
    <col min="5127" max="5127" width="15.1640625" customWidth="1"/>
    <col min="5377" max="5377" width="4.33203125" customWidth="1"/>
    <col min="5378" max="5378" width="75.5" customWidth="1"/>
    <col min="5379" max="5379" width="14.5" customWidth="1"/>
    <col min="5380" max="5380" width="25.1640625" customWidth="1"/>
    <col min="5381" max="5381" width="23.33203125" customWidth="1"/>
    <col min="5382" max="5382" width="10.5" customWidth="1"/>
    <col min="5383" max="5383" width="15.1640625" customWidth="1"/>
    <col min="5633" max="5633" width="4.33203125" customWidth="1"/>
    <col min="5634" max="5634" width="75.5" customWidth="1"/>
    <col min="5635" max="5635" width="14.5" customWidth="1"/>
    <col min="5636" max="5636" width="25.1640625" customWidth="1"/>
    <col min="5637" max="5637" width="23.33203125" customWidth="1"/>
    <col min="5638" max="5638" width="10.5" customWidth="1"/>
    <col min="5639" max="5639" width="15.1640625" customWidth="1"/>
    <col min="5889" max="5889" width="4.33203125" customWidth="1"/>
    <col min="5890" max="5890" width="75.5" customWidth="1"/>
    <col min="5891" max="5891" width="14.5" customWidth="1"/>
    <col min="5892" max="5892" width="25.1640625" customWidth="1"/>
    <col min="5893" max="5893" width="23.33203125" customWidth="1"/>
    <col min="5894" max="5894" width="10.5" customWidth="1"/>
    <col min="5895" max="5895" width="15.1640625" customWidth="1"/>
    <col min="6145" max="6145" width="4.33203125" customWidth="1"/>
    <col min="6146" max="6146" width="75.5" customWidth="1"/>
    <col min="6147" max="6147" width="14.5" customWidth="1"/>
    <col min="6148" max="6148" width="25.1640625" customWidth="1"/>
    <col min="6149" max="6149" width="23.33203125" customWidth="1"/>
    <col min="6150" max="6150" width="10.5" customWidth="1"/>
    <col min="6151" max="6151" width="15.1640625" customWidth="1"/>
    <col min="6401" max="6401" width="4.33203125" customWidth="1"/>
    <col min="6402" max="6402" width="75.5" customWidth="1"/>
    <col min="6403" max="6403" width="14.5" customWidth="1"/>
    <col min="6404" max="6404" width="25.1640625" customWidth="1"/>
    <col min="6405" max="6405" width="23.33203125" customWidth="1"/>
    <col min="6406" max="6406" width="10.5" customWidth="1"/>
    <col min="6407" max="6407" width="15.1640625" customWidth="1"/>
    <col min="6657" max="6657" width="4.33203125" customWidth="1"/>
    <col min="6658" max="6658" width="75.5" customWidth="1"/>
    <col min="6659" max="6659" width="14.5" customWidth="1"/>
    <col min="6660" max="6660" width="25.1640625" customWidth="1"/>
    <col min="6661" max="6661" width="23.33203125" customWidth="1"/>
    <col min="6662" max="6662" width="10.5" customWidth="1"/>
    <col min="6663" max="6663" width="15.1640625" customWidth="1"/>
    <col min="6913" max="6913" width="4.33203125" customWidth="1"/>
    <col min="6914" max="6914" width="75.5" customWidth="1"/>
    <col min="6915" max="6915" width="14.5" customWidth="1"/>
    <col min="6916" max="6916" width="25.1640625" customWidth="1"/>
    <col min="6917" max="6917" width="23.33203125" customWidth="1"/>
    <col min="6918" max="6918" width="10.5" customWidth="1"/>
    <col min="6919" max="6919" width="15.1640625" customWidth="1"/>
    <col min="7169" max="7169" width="4.33203125" customWidth="1"/>
    <col min="7170" max="7170" width="75.5" customWidth="1"/>
    <col min="7171" max="7171" width="14.5" customWidth="1"/>
    <col min="7172" max="7172" width="25.1640625" customWidth="1"/>
    <col min="7173" max="7173" width="23.33203125" customWidth="1"/>
    <col min="7174" max="7174" width="10.5" customWidth="1"/>
    <col min="7175" max="7175" width="15.1640625" customWidth="1"/>
    <col min="7425" max="7425" width="4.33203125" customWidth="1"/>
    <col min="7426" max="7426" width="75.5" customWidth="1"/>
    <col min="7427" max="7427" width="14.5" customWidth="1"/>
    <col min="7428" max="7428" width="25.1640625" customWidth="1"/>
    <col min="7429" max="7429" width="23.33203125" customWidth="1"/>
    <col min="7430" max="7430" width="10.5" customWidth="1"/>
    <col min="7431" max="7431" width="15.1640625" customWidth="1"/>
    <col min="7681" max="7681" width="4.33203125" customWidth="1"/>
    <col min="7682" max="7682" width="75.5" customWidth="1"/>
    <col min="7683" max="7683" width="14.5" customWidth="1"/>
    <col min="7684" max="7684" width="25.1640625" customWidth="1"/>
    <col min="7685" max="7685" width="23.33203125" customWidth="1"/>
    <col min="7686" max="7686" width="10.5" customWidth="1"/>
    <col min="7687" max="7687" width="15.1640625" customWidth="1"/>
    <col min="7937" max="7937" width="4.33203125" customWidth="1"/>
    <col min="7938" max="7938" width="75.5" customWidth="1"/>
    <col min="7939" max="7939" width="14.5" customWidth="1"/>
    <col min="7940" max="7940" width="25.1640625" customWidth="1"/>
    <col min="7941" max="7941" width="23.33203125" customWidth="1"/>
    <col min="7942" max="7942" width="10.5" customWidth="1"/>
    <col min="7943" max="7943" width="15.1640625" customWidth="1"/>
    <col min="8193" max="8193" width="4.33203125" customWidth="1"/>
    <col min="8194" max="8194" width="75.5" customWidth="1"/>
    <col min="8195" max="8195" width="14.5" customWidth="1"/>
    <col min="8196" max="8196" width="25.1640625" customWidth="1"/>
    <col min="8197" max="8197" width="23.33203125" customWidth="1"/>
    <col min="8198" max="8198" width="10.5" customWidth="1"/>
    <col min="8199" max="8199" width="15.1640625" customWidth="1"/>
    <col min="8449" max="8449" width="4.33203125" customWidth="1"/>
    <col min="8450" max="8450" width="75.5" customWidth="1"/>
    <col min="8451" max="8451" width="14.5" customWidth="1"/>
    <col min="8452" max="8452" width="25.1640625" customWidth="1"/>
    <col min="8453" max="8453" width="23.33203125" customWidth="1"/>
    <col min="8454" max="8454" width="10.5" customWidth="1"/>
    <col min="8455" max="8455" width="15.1640625" customWidth="1"/>
    <col min="8705" max="8705" width="4.33203125" customWidth="1"/>
    <col min="8706" max="8706" width="75.5" customWidth="1"/>
    <col min="8707" max="8707" width="14.5" customWidth="1"/>
    <col min="8708" max="8708" width="25.1640625" customWidth="1"/>
    <col min="8709" max="8709" width="23.33203125" customWidth="1"/>
    <col min="8710" max="8710" width="10.5" customWidth="1"/>
    <col min="8711" max="8711" width="15.1640625" customWidth="1"/>
    <col min="8961" max="8961" width="4.33203125" customWidth="1"/>
    <col min="8962" max="8962" width="75.5" customWidth="1"/>
    <col min="8963" max="8963" width="14.5" customWidth="1"/>
    <col min="8964" max="8964" width="25.1640625" customWidth="1"/>
    <col min="8965" max="8965" width="23.33203125" customWidth="1"/>
    <col min="8966" max="8966" width="10.5" customWidth="1"/>
    <col min="8967" max="8967" width="15.1640625" customWidth="1"/>
    <col min="9217" max="9217" width="4.33203125" customWidth="1"/>
    <col min="9218" max="9218" width="75.5" customWidth="1"/>
    <col min="9219" max="9219" width="14.5" customWidth="1"/>
    <col min="9220" max="9220" width="25.1640625" customWidth="1"/>
    <col min="9221" max="9221" width="23.33203125" customWidth="1"/>
    <col min="9222" max="9222" width="10.5" customWidth="1"/>
    <col min="9223" max="9223" width="15.1640625" customWidth="1"/>
    <col min="9473" max="9473" width="4.33203125" customWidth="1"/>
    <col min="9474" max="9474" width="75.5" customWidth="1"/>
    <col min="9475" max="9475" width="14.5" customWidth="1"/>
    <col min="9476" max="9476" width="25.1640625" customWidth="1"/>
    <col min="9477" max="9477" width="23.33203125" customWidth="1"/>
    <col min="9478" max="9478" width="10.5" customWidth="1"/>
    <col min="9479" max="9479" width="15.1640625" customWidth="1"/>
    <col min="9729" max="9729" width="4.33203125" customWidth="1"/>
    <col min="9730" max="9730" width="75.5" customWidth="1"/>
    <col min="9731" max="9731" width="14.5" customWidth="1"/>
    <col min="9732" max="9732" width="25.1640625" customWidth="1"/>
    <col min="9733" max="9733" width="23.33203125" customWidth="1"/>
    <col min="9734" max="9734" width="10.5" customWidth="1"/>
    <col min="9735" max="9735" width="15.1640625" customWidth="1"/>
    <col min="9985" max="9985" width="4.33203125" customWidth="1"/>
    <col min="9986" max="9986" width="75.5" customWidth="1"/>
    <col min="9987" max="9987" width="14.5" customWidth="1"/>
    <col min="9988" max="9988" width="25.1640625" customWidth="1"/>
    <col min="9989" max="9989" width="23.33203125" customWidth="1"/>
    <col min="9990" max="9990" width="10.5" customWidth="1"/>
    <col min="9991" max="9991" width="15.1640625" customWidth="1"/>
    <col min="10241" max="10241" width="4.33203125" customWidth="1"/>
    <col min="10242" max="10242" width="75.5" customWidth="1"/>
    <col min="10243" max="10243" width="14.5" customWidth="1"/>
    <col min="10244" max="10244" width="25.1640625" customWidth="1"/>
    <col min="10245" max="10245" width="23.33203125" customWidth="1"/>
    <col min="10246" max="10246" width="10.5" customWidth="1"/>
    <col min="10247" max="10247" width="15.1640625" customWidth="1"/>
    <col min="10497" max="10497" width="4.33203125" customWidth="1"/>
    <col min="10498" max="10498" width="75.5" customWidth="1"/>
    <col min="10499" max="10499" width="14.5" customWidth="1"/>
    <col min="10500" max="10500" width="25.1640625" customWidth="1"/>
    <col min="10501" max="10501" width="23.33203125" customWidth="1"/>
    <col min="10502" max="10502" width="10.5" customWidth="1"/>
    <col min="10503" max="10503" width="15.1640625" customWidth="1"/>
    <col min="10753" max="10753" width="4.33203125" customWidth="1"/>
    <col min="10754" max="10754" width="75.5" customWidth="1"/>
    <col min="10755" max="10755" width="14.5" customWidth="1"/>
    <col min="10756" max="10756" width="25.1640625" customWidth="1"/>
    <col min="10757" max="10757" width="23.33203125" customWidth="1"/>
    <col min="10758" max="10758" width="10.5" customWidth="1"/>
    <col min="10759" max="10759" width="15.1640625" customWidth="1"/>
    <col min="11009" max="11009" width="4.33203125" customWidth="1"/>
    <col min="11010" max="11010" width="75.5" customWidth="1"/>
    <col min="11011" max="11011" width="14.5" customWidth="1"/>
    <col min="11012" max="11012" width="25.1640625" customWidth="1"/>
    <col min="11013" max="11013" width="23.33203125" customWidth="1"/>
    <col min="11014" max="11014" width="10.5" customWidth="1"/>
    <col min="11015" max="11015" width="15.1640625" customWidth="1"/>
    <col min="11265" max="11265" width="4.33203125" customWidth="1"/>
    <col min="11266" max="11266" width="75.5" customWidth="1"/>
    <col min="11267" max="11267" width="14.5" customWidth="1"/>
    <col min="11268" max="11268" width="25.1640625" customWidth="1"/>
    <col min="11269" max="11269" width="23.33203125" customWidth="1"/>
    <col min="11270" max="11270" width="10.5" customWidth="1"/>
    <col min="11271" max="11271" width="15.1640625" customWidth="1"/>
    <col min="11521" max="11521" width="4.33203125" customWidth="1"/>
    <col min="11522" max="11522" width="75.5" customWidth="1"/>
    <col min="11523" max="11523" width="14.5" customWidth="1"/>
    <col min="11524" max="11524" width="25.1640625" customWidth="1"/>
    <col min="11525" max="11525" width="23.33203125" customWidth="1"/>
    <col min="11526" max="11526" width="10.5" customWidth="1"/>
    <col min="11527" max="11527" width="15.1640625" customWidth="1"/>
    <col min="11777" max="11777" width="4.33203125" customWidth="1"/>
    <col min="11778" max="11778" width="75.5" customWidth="1"/>
    <col min="11779" max="11779" width="14.5" customWidth="1"/>
    <col min="11780" max="11780" width="25.1640625" customWidth="1"/>
    <col min="11781" max="11781" width="23.33203125" customWidth="1"/>
    <col min="11782" max="11782" width="10.5" customWidth="1"/>
    <col min="11783" max="11783" width="15.1640625" customWidth="1"/>
    <col min="12033" max="12033" width="4.33203125" customWidth="1"/>
    <col min="12034" max="12034" width="75.5" customWidth="1"/>
    <col min="12035" max="12035" width="14.5" customWidth="1"/>
    <col min="12036" max="12036" width="25.1640625" customWidth="1"/>
    <col min="12037" max="12037" width="23.33203125" customWidth="1"/>
    <col min="12038" max="12038" width="10.5" customWidth="1"/>
    <col min="12039" max="12039" width="15.1640625" customWidth="1"/>
    <col min="12289" max="12289" width="4.33203125" customWidth="1"/>
    <col min="12290" max="12290" width="75.5" customWidth="1"/>
    <col min="12291" max="12291" width="14.5" customWidth="1"/>
    <col min="12292" max="12292" width="25.1640625" customWidth="1"/>
    <col min="12293" max="12293" width="23.33203125" customWidth="1"/>
    <col min="12294" max="12294" width="10.5" customWidth="1"/>
    <col min="12295" max="12295" width="15.1640625" customWidth="1"/>
    <col min="12545" max="12545" width="4.33203125" customWidth="1"/>
    <col min="12546" max="12546" width="75.5" customWidth="1"/>
    <col min="12547" max="12547" width="14.5" customWidth="1"/>
    <col min="12548" max="12548" width="25.1640625" customWidth="1"/>
    <col min="12549" max="12549" width="23.33203125" customWidth="1"/>
    <col min="12550" max="12550" width="10.5" customWidth="1"/>
    <col min="12551" max="12551" width="15.1640625" customWidth="1"/>
    <col min="12801" max="12801" width="4.33203125" customWidth="1"/>
    <col min="12802" max="12802" width="75.5" customWidth="1"/>
    <col min="12803" max="12803" width="14.5" customWidth="1"/>
    <col min="12804" max="12804" width="25.1640625" customWidth="1"/>
    <col min="12805" max="12805" width="23.33203125" customWidth="1"/>
    <col min="12806" max="12806" width="10.5" customWidth="1"/>
    <col min="12807" max="12807" width="15.1640625" customWidth="1"/>
    <col min="13057" max="13057" width="4.33203125" customWidth="1"/>
    <col min="13058" max="13058" width="75.5" customWidth="1"/>
    <col min="13059" max="13059" width="14.5" customWidth="1"/>
    <col min="13060" max="13060" width="25.1640625" customWidth="1"/>
    <col min="13061" max="13061" width="23.33203125" customWidth="1"/>
    <col min="13062" max="13062" width="10.5" customWidth="1"/>
    <col min="13063" max="13063" width="15.1640625" customWidth="1"/>
    <col min="13313" max="13313" width="4.33203125" customWidth="1"/>
    <col min="13314" max="13314" width="75.5" customWidth="1"/>
    <col min="13315" max="13315" width="14.5" customWidth="1"/>
    <col min="13316" max="13316" width="25.1640625" customWidth="1"/>
    <col min="13317" max="13317" width="23.33203125" customWidth="1"/>
    <col min="13318" max="13318" width="10.5" customWidth="1"/>
    <col min="13319" max="13319" width="15.1640625" customWidth="1"/>
    <col min="13569" max="13569" width="4.33203125" customWidth="1"/>
    <col min="13570" max="13570" width="75.5" customWidth="1"/>
    <col min="13571" max="13571" width="14.5" customWidth="1"/>
    <col min="13572" max="13572" width="25.1640625" customWidth="1"/>
    <col min="13573" max="13573" width="23.33203125" customWidth="1"/>
    <col min="13574" max="13574" width="10.5" customWidth="1"/>
    <col min="13575" max="13575" width="15.1640625" customWidth="1"/>
    <col min="13825" max="13825" width="4.33203125" customWidth="1"/>
    <col min="13826" max="13826" width="75.5" customWidth="1"/>
    <col min="13827" max="13827" width="14.5" customWidth="1"/>
    <col min="13828" max="13828" width="25.1640625" customWidth="1"/>
    <col min="13829" max="13829" width="23.33203125" customWidth="1"/>
    <col min="13830" max="13830" width="10.5" customWidth="1"/>
    <col min="13831" max="13831" width="15.1640625" customWidth="1"/>
    <col min="14081" max="14081" width="4.33203125" customWidth="1"/>
    <col min="14082" max="14082" width="75.5" customWidth="1"/>
    <col min="14083" max="14083" width="14.5" customWidth="1"/>
    <col min="14084" max="14084" width="25.1640625" customWidth="1"/>
    <col min="14085" max="14085" width="23.33203125" customWidth="1"/>
    <col min="14086" max="14086" width="10.5" customWidth="1"/>
    <col min="14087" max="14087" width="15.1640625" customWidth="1"/>
    <col min="14337" max="14337" width="4.33203125" customWidth="1"/>
    <col min="14338" max="14338" width="75.5" customWidth="1"/>
    <col min="14339" max="14339" width="14.5" customWidth="1"/>
    <col min="14340" max="14340" width="25.1640625" customWidth="1"/>
    <col min="14341" max="14341" width="23.33203125" customWidth="1"/>
    <col min="14342" max="14342" width="10.5" customWidth="1"/>
    <col min="14343" max="14343" width="15.1640625" customWidth="1"/>
    <col min="14593" max="14593" width="4.33203125" customWidth="1"/>
    <col min="14594" max="14594" width="75.5" customWidth="1"/>
    <col min="14595" max="14595" width="14.5" customWidth="1"/>
    <col min="14596" max="14596" width="25.1640625" customWidth="1"/>
    <col min="14597" max="14597" width="23.33203125" customWidth="1"/>
    <col min="14598" max="14598" width="10.5" customWidth="1"/>
    <col min="14599" max="14599" width="15.1640625" customWidth="1"/>
    <col min="14849" max="14849" width="4.33203125" customWidth="1"/>
    <col min="14850" max="14850" width="75.5" customWidth="1"/>
    <col min="14851" max="14851" width="14.5" customWidth="1"/>
    <col min="14852" max="14852" width="25.1640625" customWidth="1"/>
    <col min="14853" max="14853" width="23.33203125" customWidth="1"/>
    <col min="14854" max="14854" width="10.5" customWidth="1"/>
    <col min="14855" max="14855" width="15.1640625" customWidth="1"/>
    <col min="15105" max="15105" width="4.33203125" customWidth="1"/>
    <col min="15106" max="15106" width="75.5" customWidth="1"/>
    <col min="15107" max="15107" width="14.5" customWidth="1"/>
    <col min="15108" max="15108" width="25.1640625" customWidth="1"/>
    <col min="15109" max="15109" width="23.33203125" customWidth="1"/>
    <col min="15110" max="15110" width="10.5" customWidth="1"/>
    <col min="15111" max="15111" width="15.1640625" customWidth="1"/>
    <col min="15361" max="15361" width="4.33203125" customWidth="1"/>
    <col min="15362" max="15362" width="75.5" customWidth="1"/>
    <col min="15363" max="15363" width="14.5" customWidth="1"/>
    <col min="15364" max="15364" width="25.1640625" customWidth="1"/>
    <col min="15365" max="15365" width="23.33203125" customWidth="1"/>
    <col min="15366" max="15366" width="10.5" customWidth="1"/>
    <col min="15367" max="15367" width="15.1640625" customWidth="1"/>
    <col min="15617" max="15617" width="4.33203125" customWidth="1"/>
    <col min="15618" max="15618" width="75.5" customWidth="1"/>
    <col min="15619" max="15619" width="14.5" customWidth="1"/>
    <col min="15620" max="15620" width="25.1640625" customWidth="1"/>
    <col min="15621" max="15621" width="23.33203125" customWidth="1"/>
    <col min="15622" max="15622" width="10.5" customWidth="1"/>
    <col min="15623" max="15623" width="15.1640625" customWidth="1"/>
    <col min="15873" max="15873" width="4.33203125" customWidth="1"/>
    <col min="15874" max="15874" width="75.5" customWidth="1"/>
    <col min="15875" max="15875" width="14.5" customWidth="1"/>
    <col min="15876" max="15876" width="25.1640625" customWidth="1"/>
    <col min="15877" max="15877" width="23.33203125" customWidth="1"/>
    <col min="15878" max="15878" width="10.5" customWidth="1"/>
    <col min="15879" max="15879" width="15.1640625" customWidth="1"/>
    <col min="16129" max="16129" width="4.33203125" customWidth="1"/>
    <col min="16130" max="16130" width="75.5" customWidth="1"/>
    <col min="16131" max="16131" width="14.5" customWidth="1"/>
    <col min="16132" max="16132" width="25.1640625" customWidth="1"/>
    <col min="16133" max="16133" width="23.33203125" customWidth="1"/>
    <col min="16134" max="16134" width="10.5" customWidth="1"/>
    <col min="16135" max="16135" width="15.1640625" customWidth="1"/>
  </cols>
  <sheetData>
    <row r="1" spans="1:7" ht="18.75" customHeight="1" x14ac:dyDescent="0.2">
      <c r="B1" s="1" t="s">
        <v>0</v>
      </c>
    </row>
    <row r="2" spans="1:7" ht="11.25" customHeight="1" x14ac:dyDescent="0.2"/>
    <row r="3" spans="1:7" ht="36" customHeight="1" x14ac:dyDescent="0.2">
      <c r="B3" s="2" t="s">
        <v>1</v>
      </c>
    </row>
    <row r="4" spans="1:7" ht="11.25" customHeight="1" x14ac:dyDescent="0.2">
      <c r="B4" s="3" t="s">
        <v>2</v>
      </c>
    </row>
    <row r="5" spans="1:7" ht="12.75" customHeight="1" x14ac:dyDescent="0.2"/>
    <row r="6" spans="1:7" s="6" customFormat="1" ht="30.75" customHeight="1" x14ac:dyDescent="0.2">
      <c r="A6" s="4"/>
      <c r="B6" s="5" t="s">
        <v>3</v>
      </c>
      <c r="C6" s="5" t="s">
        <v>4</v>
      </c>
      <c r="D6" s="5" t="s">
        <v>5</v>
      </c>
      <c r="E6" s="5" t="s">
        <v>6</v>
      </c>
    </row>
    <row r="7" spans="1:7" ht="12.75" customHeight="1" x14ac:dyDescent="0.2">
      <c r="A7" s="7"/>
      <c r="B7" s="8" t="s">
        <v>7</v>
      </c>
      <c r="C7" s="9"/>
      <c r="D7" s="10"/>
      <c r="E7" s="10"/>
    </row>
    <row r="8" spans="1:7" ht="12.75" customHeight="1" x14ac:dyDescent="0.2">
      <c r="A8" s="7"/>
      <c r="B8" s="8" t="s">
        <v>8</v>
      </c>
      <c r="C8" s="74">
        <v>7</v>
      </c>
      <c r="D8" s="11">
        <v>2064250</v>
      </c>
      <c r="E8" s="11">
        <v>2246938</v>
      </c>
      <c r="G8" s="12"/>
    </row>
    <row r="9" spans="1:7" ht="12.75" customHeight="1" x14ac:dyDescent="0.2">
      <c r="A9" s="7"/>
      <c r="B9" s="8" t="s">
        <v>9</v>
      </c>
      <c r="C9" s="74"/>
      <c r="D9" s="10"/>
      <c r="E9" s="10"/>
      <c r="G9" s="12"/>
    </row>
    <row r="10" spans="1:7" ht="12.75" customHeight="1" x14ac:dyDescent="0.2">
      <c r="A10" s="7"/>
      <c r="B10" s="8" t="s">
        <v>10</v>
      </c>
      <c r="C10" s="74">
        <v>9</v>
      </c>
      <c r="D10" s="11">
        <f>45786515-1</f>
        <v>45786514</v>
      </c>
      <c r="E10" s="11">
        <v>36370966</v>
      </c>
      <c r="G10" s="12"/>
    </row>
    <row r="11" spans="1:7" ht="12.75" customHeight="1" x14ac:dyDescent="0.2">
      <c r="A11" s="7"/>
      <c r="B11" s="8" t="s">
        <v>11</v>
      </c>
      <c r="C11" s="74">
        <v>9</v>
      </c>
      <c r="D11" s="11">
        <v>9816285</v>
      </c>
      <c r="E11" s="11">
        <v>14206314</v>
      </c>
      <c r="G11" s="12"/>
    </row>
    <row r="12" spans="1:7" ht="12.75" customHeight="1" x14ac:dyDescent="0.2">
      <c r="A12" s="7"/>
      <c r="B12" s="8" t="s">
        <v>12</v>
      </c>
      <c r="C12" s="74">
        <v>8</v>
      </c>
      <c r="D12" s="11">
        <v>2873898</v>
      </c>
      <c r="E12" s="11">
        <v>5379088</v>
      </c>
      <c r="G12" s="12"/>
    </row>
    <row r="13" spans="1:7" ht="12.75" customHeight="1" x14ac:dyDescent="0.2">
      <c r="A13" s="7"/>
      <c r="B13" s="8" t="s">
        <v>13</v>
      </c>
      <c r="C13" s="74"/>
      <c r="D13" s="10"/>
      <c r="E13" s="10"/>
      <c r="G13" s="12"/>
    </row>
    <row r="14" spans="1:7" ht="12.75" customHeight="1" x14ac:dyDescent="0.2">
      <c r="A14" s="7"/>
      <c r="B14" s="8" t="s">
        <v>14</v>
      </c>
      <c r="C14" s="74"/>
      <c r="D14" s="11">
        <v>95256</v>
      </c>
      <c r="E14" s="11">
        <v>82724</v>
      </c>
      <c r="G14" s="12"/>
    </row>
    <row r="15" spans="1:7" ht="12.75" customHeight="1" x14ac:dyDescent="0.2">
      <c r="A15" s="7"/>
      <c r="B15" s="8" t="s">
        <v>15</v>
      </c>
      <c r="C15" s="74"/>
      <c r="D15" s="11">
        <v>31222</v>
      </c>
      <c r="E15" s="11">
        <v>28140</v>
      </c>
      <c r="G15" s="12"/>
    </row>
    <row r="16" spans="1:7" ht="12.75" customHeight="1" x14ac:dyDescent="0.2">
      <c r="A16" s="7"/>
      <c r="B16" s="8" t="s">
        <v>16</v>
      </c>
      <c r="C16" s="74"/>
      <c r="D16" s="11">
        <v>1091917</v>
      </c>
      <c r="E16" s="11">
        <v>740454</v>
      </c>
      <c r="G16" s="12"/>
    </row>
    <row r="17" spans="1:7" s="16" customFormat="1" ht="18.75" customHeight="1" x14ac:dyDescent="0.3">
      <c r="A17" s="1"/>
      <c r="B17" s="13" t="s">
        <v>17</v>
      </c>
      <c r="C17" s="14"/>
      <c r="D17" s="15">
        <v>61759342</v>
      </c>
      <c r="E17" s="15">
        <v>59054624</v>
      </c>
      <c r="G17" s="17"/>
    </row>
    <row r="18" spans="1:7" ht="12.75" customHeight="1" x14ac:dyDescent="0.2">
      <c r="A18" s="7"/>
      <c r="B18" s="8" t="s">
        <v>18</v>
      </c>
      <c r="C18" s="74"/>
      <c r="D18" s="10"/>
      <c r="E18" s="10"/>
    </row>
    <row r="19" spans="1:7" ht="12.75" customHeight="1" x14ac:dyDescent="0.2">
      <c r="A19" s="7"/>
      <c r="B19" s="8" t="s">
        <v>19</v>
      </c>
      <c r="C19" s="74"/>
      <c r="D19" s="10"/>
      <c r="E19" s="10"/>
    </row>
    <row r="20" spans="1:7" ht="12.75" customHeight="1" x14ac:dyDescent="0.2">
      <c r="A20" s="7"/>
      <c r="B20" s="8" t="s">
        <v>20</v>
      </c>
      <c r="C20" s="74">
        <v>10</v>
      </c>
      <c r="D20" s="11">
        <v>26055836</v>
      </c>
      <c r="E20" s="11">
        <v>26431978</v>
      </c>
      <c r="G20" s="12"/>
    </row>
    <row r="21" spans="1:7" ht="12.75" customHeight="1" x14ac:dyDescent="0.2">
      <c r="A21" s="7"/>
      <c r="B21" s="8" t="s">
        <v>21</v>
      </c>
      <c r="C21" s="74"/>
      <c r="D21" s="10"/>
      <c r="E21" s="10"/>
      <c r="G21" s="12"/>
    </row>
    <row r="22" spans="1:7" ht="12.75" customHeight="1" x14ac:dyDescent="0.2">
      <c r="A22" s="7"/>
      <c r="B22" s="8" t="s">
        <v>22</v>
      </c>
      <c r="C22" s="74"/>
      <c r="D22" s="10"/>
      <c r="E22" s="10"/>
      <c r="G22" s="12"/>
    </row>
    <row r="23" spans="1:7" ht="12.75" customHeight="1" x14ac:dyDescent="0.2">
      <c r="A23" s="7"/>
      <c r="B23" s="8" t="s">
        <v>23</v>
      </c>
      <c r="C23" s="74"/>
      <c r="D23" s="11">
        <v>665665</v>
      </c>
      <c r="E23" s="11">
        <v>428057</v>
      </c>
      <c r="G23" s="12"/>
    </row>
    <row r="24" spans="1:7" s="16" customFormat="1" ht="18.75" customHeight="1" x14ac:dyDescent="0.3">
      <c r="A24" s="1"/>
      <c r="B24" s="13" t="s">
        <v>24</v>
      </c>
      <c r="C24" s="14"/>
      <c r="D24" s="15">
        <v>26721501</v>
      </c>
      <c r="E24" s="15">
        <v>26860035</v>
      </c>
      <c r="G24" s="12"/>
    </row>
    <row r="25" spans="1:7" ht="12.75" customHeight="1" x14ac:dyDescent="0.2">
      <c r="A25" s="7"/>
      <c r="B25" s="8" t="s">
        <v>25</v>
      </c>
      <c r="C25" s="74"/>
      <c r="D25" s="10"/>
      <c r="E25" s="10"/>
      <c r="G25" s="12"/>
    </row>
    <row r="26" spans="1:7" ht="12.75" customHeight="1" x14ac:dyDescent="0.2">
      <c r="A26" s="7"/>
      <c r="B26" s="8" t="s">
        <v>26</v>
      </c>
      <c r="C26" s="74">
        <v>11</v>
      </c>
      <c r="D26" s="11">
        <v>25177085</v>
      </c>
      <c r="E26" s="11">
        <v>25177085</v>
      </c>
      <c r="G26" s="12"/>
    </row>
    <row r="27" spans="1:7" ht="12.75" customHeight="1" x14ac:dyDescent="0.2">
      <c r="A27" s="7"/>
      <c r="B27" s="8" t="s">
        <v>27</v>
      </c>
      <c r="C27" s="74"/>
      <c r="D27" s="11">
        <v>-1267</v>
      </c>
      <c r="E27" s="11">
        <v>-1267</v>
      </c>
      <c r="G27" s="12"/>
    </row>
    <row r="28" spans="1:7" ht="12.75" customHeight="1" x14ac:dyDescent="0.2">
      <c r="A28" s="7"/>
      <c r="B28" s="8" t="s">
        <v>28</v>
      </c>
      <c r="C28" s="9"/>
      <c r="D28" s="11">
        <v>9862023</v>
      </c>
      <c r="E28" s="11">
        <v>7018771</v>
      </c>
      <c r="G28" s="12"/>
    </row>
    <row r="29" spans="1:7" s="16" customFormat="1" ht="18.75" customHeight="1" x14ac:dyDescent="0.3">
      <c r="A29" s="1"/>
      <c r="B29" s="13" t="s">
        <v>29</v>
      </c>
      <c r="C29" s="14"/>
      <c r="D29" s="15">
        <v>35037841</v>
      </c>
      <c r="E29" s="15">
        <v>32194589</v>
      </c>
      <c r="G29" s="12"/>
    </row>
    <row r="30" spans="1:7" s="16" customFormat="1" ht="18.75" customHeight="1" x14ac:dyDescent="0.3">
      <c r="A30" s="1"/>
      <c r="B30" s="13" t="s">
        <v>30</v>
      </c>
      <c r="C30" s="14"/>
      <c r="D30" s="15">
        <v>61759342</v>
      </c>
      <c r="E30" s="15">
        <v>59054624</v>
      </c>
      <c r="G30" s="12"/>
    </row>
    <row r="31" spans="1:7" ht="11.25" customHeight="1" x14ac:dyDescent="0.2"/>
    <row r="32" spans="1:7" ht="11.25" customHeight="1" x14ac:dyDescent="0.2">
      <c r="B32" t="s">
        <v>31</v>
      </c>
    </row>
    <row r="33" spans="2:2" ht="11.25" customHeight="1" x14ac:dyDescent="0.2"/>
    <row r="34" spans="2:2" ht="11.25" customHeight="1" x14ac:dyDescent="0.2">
      <c r="B34" t="s">
        <v>32</v>
      </c>
    </row>
    <row r="35" spans="2:2" ht="11.25" customHeight="1" x14ac:dyDescent="0.2"/>
    <row r="36" spans="2:2" ht="11.25" customHeight="1" x14ac:dyDescent="0.2">
      <c r="B36" t="s">
        <v>33</v>
      </c>
    </row>
    <row r="37" spans="2:2" ht="11.25" customHeight="1" x14ac:dyDescent="0.2"/>
  </sheetData>
  <pageMargins left="0.39370078740157477" right="0.39370078740157477" top="0.39370078740157477" bottom="0.39370078740157477" header="0" footer="0"/>
  <pageSetup paperSize="9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DF22E-5C71-4395-BB9C-C001772D2540}">
  <sheetPr>
    <outlinePr summaryBelow="0" summaryRight="0"/>
    <pageSetUpPr autoPageBreaks="0"/>
  </sheetPr>
  <dimension ref="A1:E33"/>
  <sheetViews>
    <sheetView workbookViewId="0">
      <selection activeCell="C7" sqref="C7:C25"/>
    </sheetView>
  </sheetViews>
  <sheetFormatPr defaultColWidth="10.33203125" defaultRowHeight="11.25" x14ac:dyDescent="0.2"/>
  <cols>
    <col min="1" max="1" width="4.33203125" customWidth="1"/>
    <col min="2" max="2" width="70.1640625" customWidth="1"/>
    <col min="3" max="3" width="17.6640625" customWidth="1"/>
    <col min="4" max="4" width="21.33203125" customWidth="1"/>
    <col min="5" max="5" width="22.33203125" customWidth="1"/>
    <col min="257" max="257" width="4.33203125" customWidth="1"/>
    <col min="258" max="258" width="70.1640625" customWidth="1"/>
    <col min="259" max="259" width="17.6640625" customWidth="1"/>
    <col min="260" max="260" width="21.33203125" customWidth="1"/>
    <col min="261" max="261" width="22.33203125" customWidth="1"/>
    <col min="513" max="513" width="4.33203125" customWidth="1"/>
    <col min="514" max="514" width="70.1640625" customWidth="1"/>
    <col min="515" max="515" width="17.6640625" customWidth="1"/>
    <col min="516" max="516" width="21.33203125" customWidth="1"/>
    <col min="517" max="517" width="22.33203125" customWidth="1"/>
    <col min="769" max="769" width="4.33203125" customWidth="1"/>
    <col min="770" max="770" width="70.1640625" customWidth="1"/>
    <col min="771" max="771" width="17.6640625" customWidth="1"/>
    <col min="772" max="772" width="21.33203125" customWidth="1"/>
    <col min="773" max="773" width="22.33203125" customWidth="1"/>
    <col min="1025" max="1025" width="4.33203125" customWidth="1"/>
    <col min="1026" max="1026" width="70.1640625" customWidth="1"/>
    <col min="1027" max="1027" width="17.6640625" customWidth="1"/>
    <col min="1028" max="1028" width="21.33203125" customWidth="1"/>
    <col min="1029" max="1029" width="22.33203125" customWidth="1"/>
    <col min="1281" max="1281" width="4.33203125" customWidth="1"/>
    <col min="1282" max="1282" width="70.1640625" customWidth="1"/>
    <col min="1283" max="1283" width="17.6640625" customWidth="1"/>
    <col min="1284" max="1284" width="21.33203125" customWidth="1"/>
    <col min="1285" max="1285" width="22.33203125" customWidth="1"/>
    <col min="1537" max="1537" width="4.33203125" customWidth="1"/>
    <col min="1538" max="1538" width="70.1640625" customWidth="1"/>
    <col min="1539" max="1539" width="17.6640625" customWidth="1"/>
    <col min="1540" max="1540" width="21.33203125" customWidth="1"/>
    <col min="1541" max="1541" width="22.33203125" customWidth="1"/>
    <col min="1793" max="1793" width="4.33203125" customWidth="1"/>
    <col min="1794" max="1794" width="70.1640625" customWidth="1"/>
    <col min="1795" max="1795" width="17.6640625" customWidth="1"/>
    <col min="1796" max="1796" width="21.33203125" customWidth="1"/>
    <col min="1797" max="1797" width="22.33203125" customWidth="1"/>
    <col min="2049" max="2049" width="4.33203125" customWidth="1"/>
    <col min="2050" max="2050" width="70.1640625" customWidth="1"/>
    <col min="2051" max="2051" width="17.6640625" customWidth="1"/>
    <col min="2052" max="2052" width="21.33203125" customWidth="1"/>
    <col min="2053" max="2053" width="22.33203125" customWidth="1"/>
    <col min="2305" max="2305" width="4.33203125" customWidth="1"/>
    <col min="2306" max="2306" width="70.1640625" customWidth="1"/>
    <col min="2307" max="2307" width="17.6640625" customWidth="1"/>
    <col min="2308" max="2308" width="21.33203125" customWidth="1"/>
    <col min="2309" max="2309" width="22.33203125" customWidth="1"/>
    <col min="2561" max="2561" width="4.33203125" customWidth="1"/>
    <col min="2562" max="2562" width="70.1640625" customWidth="1"/>
    <col min="2563" max="2563" width="17.6640625" customWidth="1"/>
    <col min="2564" max="2564" width="21.33203125" customWidth="1"/>
    <col min="2565" max="2565" width="22.33203125" customWidth="1"/>
    <col min="2817" max="2817" width="4.33203125" customWidth="1"/>
    <col min="2818" max="2818" width="70.1640625" customWidth="1"/>
    <col min="2819" max="2819" width="17.6640625" customWidth="1"/>
    <col min="2820" max="2820" width="21.33203125" customWidth="1"/>
    <col min="2821" max="2821" width="22.33203125" customWidth="1"/>
    <col min="3073" max="3073" width="4.33203125" customWidth="1"/>
    <col min="3074" max="3074" width="70.1640625" customWidth="1"/>
    <col min="3075" max="3075" width="17.6640625" customWidth="1"/>
    <col min="3076" max="3076" width="21.33203125" customWidth="1"/>
    <col min="3077" max="3077" width="22.33203125" customWidth="1"/>
    <col min="3329" max="3329" width="4.33203125" customWidth="1"/>
    <col min="3330" max="3330" width="70.1640625" customWidth="1"/>
    <col min="3331" max="3331" width="17.6640625" customWidth="1"/>
    <col min="3332" max="3332" width="21.33203125" customWidth="1"/>
    <col min="3333" max="3333" width="22.33203125" customWidth="1"/>
    <col min="3585" max="3585" width="4.33203125" customWidth="1"/>
    <col min="3586" max="3586" width="70.1640625" customWidth="1"/>
    <col min="3587" max="3587" width="17.6640625" customWidth="1"/>
    <col min="3588" max="3588" width="21.33203125" customWidth="1"/>
    <col min="3589" max="3589" width="22.33203125" customWidth="1"/>
    <col min="3841" max="3841" width="4.33203125" customWidth="1"/>
    <col min="3842" max="3842" width="70.1640625" customWidth="1"/>
    <col min="3843" max="3843" width="17.6640625" customWidth="1"/>
    <col min="3844" max="3844" width="21.33203125" customWidth="1"/>
    <col min="3845" max="3845" width="22.33203125" customWidth="1"/>
    <col min="4097" max="4097" width="4.33203125" customWidth="1"/>
    <col min="4098" max="4098" width="70.1640625" customWidth="1"/>
    <col min="4099" max="4099" width="17.6640625" customWidth="1"/>
    <col min="4100" max="4100" width="21.33203125" customWidth="1"/>
    <col min="4101" max="4101" width="22.33203125" customWidth="1"/>
    <col min="4353" max="4353" width="4.33203125" customWidth="1"/>
    <col min="4354" max="4354" width="70.1640625" customWidth="1"/>
    <col min="4355" max="4355" width="17.6640625" customWidth="1"/>
    <col min="4356" max="4356" width="21.33203125" customWidth="1"/>
    <col min="4357" max="4357" width="22.33203125" customWidth="1"/>
    <col min="4609" max="4609" width="4.33203125" customWidth="1"/>
    <col min="4610" max="4610" width="70.1640625" customWidth="1"/>
    <col min="4611" max="4611" width="17.6640625" customWidth="1"/>
    <col min="4612" max="4612" width="21.33203125" customWidth="1"/>
    <col min="4613" max="4613" width="22.33203125" customWidth="1"/>
    <col min="4865" max="4865" width="4.33203125" customWidth="1"/>
    <col min="4866" max="4866" width="70.1640625" customWidth="1"/>
    <col min="4867" max="4867" width="17.6640625" customWidth="1"/>
    <col min="4868" max="4868" width="21.33203125" customWidth="1"/>
    <col min="4869" max="4869" width="22.33203125" customWidth="1"/>
    <col min="5121" max="5121" width="4.33203125" customWidth="1"/>
    <col min="5122" max="5122" width="70.1640625" customWidth="1"/>
    <col min="5123" max="5123" width="17.6640625" customWidth="1"/>
    <col min="5124" max="5124" width="21.33203125" customWidth="1"/>
    <col min="5125" max="5125" width="22.33203125" customWidth="1"/>
    <col min="5377" max="5377" width="4.33203125" customWidth="1"/>
    <col min="5378" max="5378" width="70.1640625" customWidth="1"/>
    <col min="5379" max="5379" width="17.6640625" customWidth="1"/>
    <col min="5380" max="5380" width="21.33203125" customWidth="1"/>
    <col min="5381" max="5381" width="22.33203125" customWidth="1"/>
    <col min="5633" max="5633" width="4.33203125" customWidth="1"/>
    <col min="5634" max="5634" width="70.1640625" customWidth="1"/>
    <col min="5635" max="5635" width="17.6640625" customWidth="1"/>
    <col min="5636" max="5636" width="21.33203125" customWidth="1"/>
    <col min="5637" max="5637" width="22.33203125" customWidth="1"/>
    <col min="5889" max="5889" width="4.33203125" customWidth="1"/>
    <col min="5890" max="5890" width="70.1640625" customWidth="1"/>
    <col min="5891" max="5891" width="17.6640625" customWidth="1"/>
    <col min="5892" max="5892" width="21.33203125" customWidth="1"/>
    <col min="5893" max="5893" width="22.33203125" customWidth="1"/>
    <col min="6145" max="6145" width="4.33203125" customWidth="1"/>
    <col min="6146" max="6146" width="70.1640625" customWidth="1"/>
    <col min="6147" max="6147" width="17.6640625" customWidth="1"/>
    <col min="6148" max="6148" width="21.33203125" customWidth="1"/>
    <col min="6149" max="6149" width="22.33203125" customWidth="1"/>
    <col min="6401" max="6401" width="4.33203125" customWidth="1"/>
    <col min="6402" max="6402" width="70.1640625" customWidth="1"/>
    <col min="6403" max="6403" width="17.6640625" customWidth="1"/>
    <col min="6404" max="6404" width="21.33203125" customWidth="1"/>
    <col min="6405" max="6405" width="22.33203125" customWidth="1"/>
    <col min="6657" max="6657" width="4.33203125" customWidth="1"/>
    <col min="6658" max="6658" width="70.1640625" customWidth="1"/>
    <col min="6659" max="6659" width="17.6640625" customWidth="1"/>
    <col min="6660" max="6660" width="21.33203125" customWidth="1"/>
    <col min="6661" max="6661" width="22.33203125" customWidth="1"/>
    <col min="6913" max="6913" width="4.33203125" customWidth="1"/>
    <col min="6914" max="6914" width="70.1640625" customWidth="1"/>
    <col min="6915" max="6915" width="17.6640625" customWidth="1"/>
    <col min="6916" max="6916" width="21.33203125" customWidth="1"/>
    <col min="6917" max="6917" width="22.33203125" customWidth="1"/>
    <col min="7169" max="7169" width="4.33203125" customWidth="1"/>
    <col min="7170" max="7170" width="70.1640625" customWidth="1"/>
    <col min="7171" max="7171" width="17.6640625" customWidth="1"/>
    <col min="7172" max="7172" width="21.33203125" customWidth="1"/>
    <col min="7173" max="7173" width="22.33203125" customWidth="1"/>
    <col min="7425" max="7425" width="4.33203125" customWidth="1"/>
    <col min="7426" max="7426" width="70.1640625" customWidth="1"/>
    <col min="7427" max="7427" width="17.6640625" customWidth="1"/>
    <col min="7428" max="7428" width="21.33203125" customWidth="1"/>
    <col min="7429" max="7429" width="22.33203125" customWidth="1"/>
    <col min="7681" max="7681" width="4.33203125" customWidth="1"/>
    <col min="7682" max="7682" width="70.1640625" customWidth="1"/>
    <col min="7683" max="7683" width="17.6640625" customWidth="1"/>
    <col min="7684" max="7684" width="21.33203125" customWidth="1"/>
    <col min="7685" max="7685" width="22.33203125" customWidth="1"/>
    <col min="7937" max="7937" width="4.33203125" customWidth="1"/>
    <col min="7938" max="7938" width="70.1640625" customWidth="1"/>
    <col min="7939" max="7939" width="17.6640625" customWidth="1"/>
    <col min="7940" max="7940" width="21.33203125" customWidth="1"/>
    <col min="7941" max="7941" width="22.33203125" customWidth="1"/>
    <col min="8193" max="8193" width="4.33203125" customWidth="1"/>
    <col min="8194" max="8194" width="70.1640625" customWidth="1"/>
    <col min="8195" max="8195" width="17.6640625" customWidth="1"/>
    <col min="8196" max="8196" width="21.33203125" customWidth="1"/>
    <col min="8197" max="8197" width="22.33203125" customWidth="1"/>
    <col min="8449" max="8449" width="4.33203125" customWidth="1"/>
    <col min="8450" max="8450" width="70.1640625" customWidth="1"/>
    <col min="8451" max="8451" width="17.6640625" customWidth="1"/>
    <col min="8452" max="8452" width="21.33203125" customWidth="1"/>
    <col min="8453" max="8453" width="22.33203125" customWidth="1"/>
    <col min="8705" max="8705" width="4.33203125" customWidth="1"/>
    <col min="8706" max="8706" width="70.1640625" customWidth="1"/>
    <col min="8707" max="8707" width="17.6640625" customWidth="1"/>
    <col min="8708" max="8708" width="21.33203125" customWidth="1"/>
    <col min="8709" max="8709" width="22.33203125" customWidth="1"/>
    <col min="8961" max="8961" width="4.33203125" customWidth="1"/>
    <col min="8962" max="8962" width="70.1640625" customWidth="1"/>
    <col min="8963" max="8963" width="17.6640625" customWidth="1"/>
    <col min="8964" max="8964" width="21.33203125" customWidth="1"/>
    <col min="8965" max="8965" width="22.33203125" customWidth="1"/>
    <col min="9217" max="9217" width="4.33203125" customWidth="1"/>
    <col min="9218" max="9218" width="70.1640625" customWidth="1"/>
    <col min="9219" max="9219" width="17.6640625" customWidth="1"/>
    <col min="9220" max="9220" width="21.33203125" customWidth="1"/>
    <col min="9221" max="9221" width="22.33203125" customWidth="1"/>
    <col min="9473" max="9473" width="4.33203125" customWidth="1"/>
    <col min="9474" max="9474" width="70.1640625" customWidth="1"/>
    <col min="9475" max="9475" width="17.6640625" customWidth="1"/>
    <col min="9476" max="9476" width="21.33203125" customWidth="1"/>
    <col min="9477" max="9477" width="22.33203125" customWidth="1"/>
    <col min="9729" max="9729" width="4.33203125" customWidth="1"/>
    <col min="9730" max="9730" width="70.1640625" customWidth="1"/>
    <col min="9731" max="9731" width="17.6640625" customWidth="1"/>
    <col min="9732" max="9732" width="21.33203125" customWidth="1"/>
    <col min="9733" max="9733" width="22.33203125" customWidth="1"/>
    <col min="9985" max="9985" width="4.33203125" customWidth="1"/>
    <col min="9986" max="9986" width="70.1640625" customWidth="1"/>
    <col min="9987" max="9987" width="17.6640625" customWidth="1"/>
    <col min="9988" max="9988" width="21.33203125" customWidth="1"/>
    <col min="9989" max="9989" width="22.33203125" customWidth="1"/>
    <col min="10241" max="10241" width="4.33203125" customWidth="1"/>
    <col min="10242" max="10242" width="70.1640625" customWidth="1"/>
    <col min="10243" max="10243" width="17.6640625" customWidth="1"/>
    <col min="10244" max="10244" width="21.33203125" customWidth="1"/>
    <col min="10245" max="10245" width="22.33203125" customWidth="1"/>
    <col min="10497" max="10497" width="4.33203125" customWidth="1"/>
    <col min="10498" max="10498" width="70.1640625" customWidth="1"/>
    <col min="10499" max="10499" width="17.6640625" customWidth="1"/>
    <col min="10500" max="10500" width="21.33203125" customWidth="1"/>
    <col min="10501" max="10501" width="22.33203125" customWidth="1"/>
    <col min="10753" max="10753" width="4.33203125" customWidth="1"/>
    <col min="10754" max="10754" width="70.1640625" customWidth="1"/>
    <col min="10755" max="10755" width="17.6640625" customWidth="1"/>
    <col min="10756" max="10756" width="21.33203125" customWidth="1"/>
    <col min="10757" max="10757" width="22.33203125" customWidth="1"/>
    <col min="11009" max="11009" width="4.33203125" customWidth="1"/>
    <col min="11010" max="11010" width="70.1640625" customWidth="1"/>
    <col min="11011" max="11011" width="17.6640625" customWidth="1"/>
    <col min="11012" max="11012" width="21.33203125" customWidth="1"/>
    <col min="11013" max="11013" width="22.33203125" customWidth="1"/>
    <col min="11265" max="11265" width="4.33203125" customWidth="1"/>
    <col min="11266" max="11266" width="70.1640625" customWidth="1"/>
    <col min="11267" max="11267" width="17.6640625" customWidth="1"/>
    <col min="11268" max="11268" width="21.33203125" customWidth="1"/>
    <col min="11269" max="11269" width="22.33203125" customWidth="1"/>
    <col min="11521" max="11521" width="4.33203125" customWidth="1"/>
    <col min="11522" max="11522" width="70.1640625" customWidth="1"/>
    <col min="11523" max="11523" width="17.6640625" customWidth="1"/>
    <col min="11524" max="11524" width="21.33203125" customWidth="1"/>
    <col min="11525" max="11525" width="22.33203125" customWidth="1"/>
    <col min="11777" max="11777" width="4.33203125" customWidth="1"/>
    <col min="11778" max="11778" width="70.1640625" customWidth="1"/>
    <col min="11779" max="11779" width="17.6640625" customWidth="1"/>
    <col min="11780" max="11780" width="21.33203125" customWidth="1"/>
    <col min="11781" max="11781" width="22.33203125" customWidth="1"/>
    <col min="12033" max="12033" width="4.33203125" customWidth="1"/>
    <col min="12034" max="12034" width="70.1640625" customWidth="1"/>
    <col min="12035" max="12035" width="17.6640625" customWidth="1"/>
    <col min="12036" max="12036" width="21.33203125" customWidth="1"/>
    <col min="12037" max="12037" width="22.33203125" customWidth="1"/>
    <col min="12289" max="12289" width="4.33203125" customWidth="1"/>
    <col min="12290" max="12290" width="70.1640625" customWidth="1"/>
    <col min="12291" max="12291" width="17.6640625" customWidth="1"/>
    <col min="12292" max="12292" width="21.33203125" customWidth="1"/>
    <col min="12293" max="12293" width="22.33203125" customWidth="1"/>
    <col min="12545" max="12545" width="4.33203125" customWidth="1"/>
    <col min="12546" max="12546" width="70.1640625" customWidth="1"/>
    <col min="12547" max="12547" width="17.6640625" customWidth="1"/>
    <col min="12548" max="12548" width="21.33203125" customWidth="1"/>
    <col min="12549" max="12549" width="22.33203125" customWidth="1"/>
    <col min="12801" max="12801" width="4.33203125" customWidth="1"/>
    <col min="12802" max="12802" width="70.1640625" customWidth="1"/>
    <col min="12803" max="12803" width="17.6640625" customWidth="1"/>
    <col min="12804" max="12804" width="21.33203125" customWidth="1"/>
    <col min="12805" max="12805" width="22.33203125" customWidth="1"/>
    <col min="13057" max="13057" width="4.33203125" customWidth="1"/>
    <col min="13058" max="13058" width="70.1640625" customWidth="1"/>
    <col min="13059" max="13059" width="17.6640625" customWidth="1"/>
    <col min="13060" max="13060" width="21.33203125" customWidth="1"/>
    <col min="13061" max="13061" width="22.33203125" customWidth="1"/>
    <col min="13313" max="13313" width="4.33203125" customWidth="1"/>
    <col min="13314" max="13314" width="70.1640625" customWidth="1"/>
    <col min="13315" max="13315" width="17.6640625" customWidth="1"/>
    <col min="13316" max="13316" width="21.33203125" customWidth="1"/>
    <col min="13317" max="13317" width="22.33203125" customWidth="1"/>
    <col min="13569" max="13569" width="4.33203125" customWidth="1"/>
    <col min="13570" max="13570" width="70.1640625" customWidth="1"/>
    <col min="13571" max="13571" width="17.6640625" customWidth="1"/>
    <col min="13572" max="13572" width="21.33203125" customWidth="1"/>
    <col min="13573" max="13573" width="22.33203125" customWidth="1"/>
    <col min="13825" max="13825" width="4.33203125" customWidth="1"/>
    <col min="13826" max="13826" width="70.1640625" customWidth="1"/>
    <col min="13827" max="13827" width="17.6640625" customWidth="1"/>
    <col min="13828" max="13828" width="21.33203125" customWidth="1"/>
    <col min="13829" max="13829" width="22.33203125" customWidth="1"/>
    <col min="14081" max="14081" width="4.33203125" customWidth="1"/>
    <col min="14082" max="14082" width="70.1640625" customWidth="1"/>
    <col min="14083" max="14083" width="17.6640625" customWidth="1"/>
    <col min="14084" max="14084" width="21.33203125" customWidth="1"/>
    <col min="14085" max="14085" width="22.33203125" customWidth="1"/>
    <col min="14337" max="14337" width="4.33203125" customWidth="1"/>
    <col min="14338" max="14338" width="70.1640625" customWidth="1"/>
    <col min="14339" max="14339" width="17.6640625" customWidth="1"/>
    <col min="14340" max="14340" width="21.33203125" customWidth="1"/>
    <col min="14341" max="14341" width="22.33203125" customWidth="1"/>
    <col min="14593" max="14593" width="4.33203125" customWidth="1"/>
    <col min="14594" max="14594" width="70.1640625" customWidth="1"/>
    <col min="14595" max="14595" width="17.6640625" customWidth="1"/>
    <col min="14596" max="14596" width="21.33203125" customWidth="1"/>
    <col min="14597" max="14597" width="22.33203125" customWidth="1"/>
    <col min="14849" max="14849" width="4.33203125" customWidth="1"/>
    <col min="14850" max="14850" width="70.1640625" customWidth="1"/>
    <col min="14851" max="14851" width="17.6640625" customWidth="1"/>
    <col min="14852" max="14852" width="21.33203125" customWidth="1"/>
    <col min="14853" max="14853" width="22.33203125" customWidth="1"/>
    <col min="15105" max="15105" width="4.33203125" customWidth="1"/>
    <col min="15106" max="15106" width="70.1640625" customWidth="1"/>
    <col min="15107" max="15107" width="17.6640625" customWidth="1"/>
    <col min="15108" max="15108" width="21.33203125" customWidth="1"/>
    <col min="15109" max="15109" width="22.33203125" customWidth="1"/>
    <col min="15361" max="15361" width="4.33203125" customWidth="1"/>
    <col min="15362" max="15362" width="70.1640625" customWidth="1"/>
    <col min="15363" max="15363" width="17.6640625" customWidth="1"/>
    <col min="15364" max="15364" width="21.33203125" customWidth="1"/>
    <col min="15365" max="15365" width="22.33203125" customWidth="1"/>
    <col min="15617" max="15617" width="4.33203125" customWidth="1"/>
    <col min="15618" max="15618" width="70.1640625" customWidth="1"/>
    <col min="15619" max="15619" width="17.6640625" customWidth="1"/>
    <col min="15620" max="15620" width="21.33203125" customWidth="1"/>
    <col min="15621" max="15621" width="22.33203125" customWidth="1"/>
    <col min="15873" max="15873" width="4.33203125" customWidth="1"/>
    <col min="15874" max="15874" width="70.1640625" customWidth="1"/>
    <col min="15875" max="15875" width="17.6640625" customWidth="1"/>
    <col min="15876" max="15876" width="21.33203125" customWidth="1"/>
    <col min="15877" max="15877" width="22.33203125" customWidth="1"/>
    <col min="16129" max="16129" width="4.33203125" customWidth="1"/>
    <col min="16130" max="16130" width="70.1640625" customWidth="1"/>
    <col min="16131" max="16131" width="17.6640625" customWidth="1"/>
    <col min="16132" max="16132" width="21.33203125" customWidth="1"/>
    <col min="16133" max="16133" width="22.33203125" customWidth="1"/>
  </cols>
  <sheetData>
    <row r="1" spans="1:5" ht="18.75" customHeight="1" x14ac:dyDescent="0.2">
      <c r="B1" s="1" t="s">
        <v>0</v>
      </c>
    </row>
    <row r="2" spans="1:5" ht="11.25" customHeight="1" x14ac:dyDescent="0.2"/>
    <row r="3" spans="1:5" ht="53.25" customHeight="1" x14ac:dyDescent="0.2">
      <c r="B3" s="2" t="s">
        <v>34</v>
      </c>
    </row>
    <row r="4" spans="1:5" ht="11.25" customHeight="1" x14ac:dyDescent="0.2">
      <c r="B4" s="3" t="s">
        <v>2</v>
      </c>
    </row>
    <row r="5" spans="1:5" ht="12.75" customHeight="1" x14ac:dyDescent="0.2"/>
    <row r="6" spans="1:5" s="6" customFormat="1" ht="15.75" customHeight="1" x14ac:dyDescent="0.2">
      <c r="A6" s="4"/>
      <c r="B6" s="5" t="s">
        <v>3</v>
      </c>
      <c r="C6" s="5" t="s">
        <v>4</v>
      </c>
      <c r="D6" s="5" t="s">
        <v>5</v>
      </c>
      <c r="E6" s="5" t="s">
        <v>35</v>
      </c>
    </row>
    <row r="7" spans="1:5" ht="12.75" customHeight="1" x14ac:dyDescent="0.2">
      <c r="A7" s="7"/>
      <c r="B7" s="8" t="s">
        <v>36</v>
      </c>
      <c r="C7" s="74">
        <v>3</v>
      </c>
      <c r="D7" s="11">
        <v>1140662</v>
      </c>
      <c r="E7" s="11">
        <v>811455</v>
      </c>
    </row>
    <row r="8" spans="1:5" ht="12.75" customHeight="1" x14ac:dyDescent="0.2">
      <c r="A8" s="7"/>
      <c r="B8" s="8" t="s">
        <v>37</v>
      </c>
      <c r="C8" s="74">
        <v>3</v>
      </c>
      <c r="D8" s="11">
        <v>-375915</v>
      </c>
      <c r="E8" s="11">
        <v>-323615</v>
      </c>
    </row>
    <row r="9" spans="1:5" ht="23.25" customHeight="1" x14ac:dyDescent="0.2">
      <c r="A9" s="7"/>
      <c r="B9" s="8" t="s">
        <v>38</v>
      </c>
      <c r="C9" s="74">
        <v>3</v>
      </c>
      <c r="D9" s="11">
        <v>60107</v>
      </c>
      <c r="E9" s="11">
        <v>56414</v>
      </c>
    </row>
    <row r="10" spans="1:5" s="16" customFormat="1" ht="18.75" customHeight="1" x14ac:dyDescent="0.3">
      <c r="A10" s="1"/>
      <c r="B10" s="13" t="s">
        <v>39</v>
      </c>
      <c r="C10" s="14"/>
      <c r="D10" s="15">
        <f>D7+D8+D9</f>
        <v>824854</v>
      </c>
      <c r="E10" s="15">
        <v>544254</v>
      </c>
    </row>
    <row r="11" spans="1:5" ht="23.25" customHeight="1" x14ac:dyDescent="0.2">
      <c r="A11" s="7"/>
      <c r="B11" s="8" t="s">
        <v>40</v>
      </c>
      <c r="C11" s="74"/>
      <c r="D11" s="10"/>
      <c r="E11" s="10"/>
    </row>
    <row r="12" spans="1:5" s="16" customFormat="1" ht="18.75" customHeight="1" x14ac:dyDescent="0.3">
      <c r="A12" s="1"/>
      <c r="B12" s="13" t="s">
        <v>41</v>
      </c>
      <c r="C12" s="14"/>
      <c r="D12" s="15">
        <f>D10</f>
        <v>824854</v>
      </c>
      <c r="E12" s="15">
        <v>544254</v>
      </c>
    </row>
    <row r="13" spans="1:5" ht="23.25" customHeight="1" x14ac:dyDescent="0.2">
      <c r="A13" s="7"/>
      <c r="B13" s="8" t="s">
        <v>42</v>
      </c>
      <c r="C13" s="74">
        <v>4</v>
      </c>
      <c r="D13" s="11">
        <v>1989905</v>
      </c>
      <c r="E13" s="11">
        <v>274167</v>
      </c>
    </row>
    <row r="14" spans="1:5" ht="12.75" customHeight="1" x14ac:dyDescent="0.2">
      <c r="A14" s="7"/>
      <c r="B14" s="8" t="s">
        <v>43</v>
      </c>
      <c r="C14" s="74"/>
      <c r="D14" s="11">
        <v>28270</v>
      </c>
      <c r="E14" s="11">
        <v>-10595</v>
      </c>
    </row>
    <row r="15" spans="1:5" ht="12.75" customHeight="1" x14ac:dyDescent="0.2">
      <c r="A15" s="7"/>
      <c r="B15" s="8" t="s">
        <v>44</v>
      </c>
      <c r="C15" s="74">
        <v>5</v>
      </c>
      <c r="D15" s="11">
        <v>1016645</v>
      </c>
      <c r="E15" s="11">
        <v>361908</v>
      </c>
    </row>
    <row r="16" spans="1:5" ht="12.75" customHeight="1" x14ac:dyDescent="0.2">
      <c r="A16" s="7"/>
      <c r="B16" s="8" t="s">
        <v>45</v>
      </c>
      <c r="C16" s="74">
        <v>5</v>
      </c>
      <c r="D16" s="11">
        <v>-94483</v>
      </c>
      <c r="E16" s="11">
        <v>-45902</v>
      </c>
    </row>
    <row r="17" spans="1:5" ht="12.75" customHeight="1" x14ac:dyDescent="0.2">
      <c r="A17" s="7"/>
      <c r="B17" s="8" t="s">
        <v>46</v>
      </c>
      <c r="C17" s="74"/>
      <c r="D17" s="11">
        <v>23456</v>
      </c>
      <c r="E17" s="11">
        <v>10527</v>
      </c>
    </row>
    <row r="18" spans="1:5" ht="23.25" customHeight="1" x14ac:dyDescent="0.2">
      <c r="A18" s="7"/>
      <c r="B18" s="8" t="s">
        <v>47</v>
      </c>
      <c r="C18" s="74"/>
      <c r="D18" s="11">
        <v>-283183</v>
      </c>
      <c r="E18" s="11">
        <v>-1701</v>
      </c>
    </row>
    <row r="19" spans="1:5" ht="12.75" customHeight="1" x14ac:dyDescent="0.2">
      <c r="A19" s="7"/>
      <c r="B19" s="8" t="s">
        <v>48</v>
      </c>
      <c r="C19" s="74"/>
      <c r="D19" s="10"/>
      <c r="E19" s="11">
        <v>4395</v>
      </c>
    </row>
    <row r="20" spans="1:5" s="16" customFormat="1" ht="36" customHeight="1" x14ac:dyDescent="0.3">
      <c r="A20" s="1"/>
      <c r="B20" s="13" t="s">
        <v>49</v>
      </c>
      <c r="C20" s="14"/>
      <c r="D20" s="15">
        <f>SUM(D13:D18)</f>
        <v>2680610</v>
      </c>
      <c r="E20" s="15">
        <v>592799</v>
      </c>
    </row>
    <row r="21" spans="1:5" s="16" customFormat="1" ht="18.75" customHeight="1" x14ac:dyDescent="0.3">
      <c r="A21" s="1"/>
      <c r="B21" s="13" t="s">
        <v>50</v>
      </c>
      <c r="C21" s="14"/>
      <c r="D21" s="15">
        <f>D12+D20</f>
        <v>3505464</v>
      </c>
      <c r="E21" s="15">
        <v>1137053</v>
      </c>
    </row>
    <row r="22" spans="1:5" ht="12.75" customHeight="1" x14ac:dyDescent="0.2">
      <c r="A22" s="7"/>
      <c r="B22" s="8" t="s">
        <v>51</v>
      </c>
      <c r="C22" s="74">
        <v>6</v>
      </c>
      <c r="D22" s="11">
        <v>-662213</v>
      </c>
      <c r="E22" s="11">
        <v>-437987</v>
      </c>
    </row>
    <row r="23" spans="1:5" s="16" customFormat="1" ht="18.75" customHeight="1" x14ac:dyDescent="0.3">
      <c r="A23" s="1"/>
      <c r="B23" s="13" t="s">
        <v>52</v>
      </c>
      <c r="C23" s="14"/>
      <c r="D23" s="15">
        <f>D21+D22</f>
        <v>2843251</v>
      </c>
      <c r="E23" s="15">
        <v>699066</v>
      </c>
    </row>
    <row r="24" spans="1:5" ht="12.75" customHeight="1" x14ac:dyDescent="0.2">
      <c r="A24" s="7"/>
      <c r="B24" s="8" t="s">
        <v>53</v>
      </c>
      <c r="C24" s="9"/>
      <c r="D24" s="10"/>
      <c r="E24" s="11">
        <v>-1725</v>
      </c>
    </row>
    <row r="25" spans="1:5" s="16" customFormat="1" ht="36" customHeight="1" x14ac:dyDescent="0.3">
      <c r="A25" s="1"/>
      <c r="B25" s="13" t="s">
        <v>54</v>
      </c>
      <c r="C25" s="14"/>
      <c r="D25" s="15">
        <f>D23</f>
        <v>2843251</v>
      </c>
      <c r="E25" s="15">
        <v>697341</v>
      </c>
    </row>
    <row r="26" spans="1:5" ht="12.75" customHeight="1" x14ac:dyDescent="0.2">
      <c r="A26" s="7"/>
      <c r="B26" s="8" t="s">
        <v>55</v>
      </c>
      <c r="C26" s="9"/>
      <c r="D26" s="10"/>
      <c r="E26" s="10"/>
    </row>
    <row r="27" spans="1:5" ht="11.25" customHeight="1" x14ac:dyDescent="0.2"/>
    <row r="28" spans="1:5" ht="11.25" customHeight="1" x14ac:dyDescent="0.2">
      <c r="B28" t="s">
        <v>31</v>
      </c>
      <c r="D28" s="12">
        <f>D25-2843252</f>
        <v>-1</v>
      </c>
    </row>
    <row r="29" spans="1:5" ht="11.25" customHeight="1" x14ac:dyDescent="0.2"/>
    <row r="30" spans="1:5" ht="11.25" customHeight="1" x14ac:dyDescent="0.2">
      <c r="B30" t="s">
        <v>32</v>
      </c>
    </row>
    <row r="31" spans="1:5" ht="11.25" customHeight="1" x14ac:dyDescent="0.2"/>
    <row r="32" spans="1:5" ht="11.25" customHeight="1" x14ac:dyDescent="0.2">
      <c r="B32" t="s">
        <v>33</v>
      </c>
    </row>
    <row r="33" ht="11.25" customHeight="1" x14ac:dyDescent="0.2"/>
  </sheetData>
  <pageMargins left="0.39370078740157477" right="0.39370078740157477" top="0.39370078740157477" bottom="0.39370078740157477" header="0" footer="0"/>
  <pageSetup paperSize="9" fitToWidth="0" fitToHeight="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BECE3-E418-45CE-AE10-D566FD122DD0}">
  <dimension ref="A1:E75"/>
  <sheetViews>
    <sheetView workbookViewId="0">
      <selection activeCell="B11" sqref="B11:B64"/>
    </sheetView>
  </sheetViews>
  <sheetFormatPr defaultRowHeight="11.25" x14ac:dyDescent="0.2"/>
  <cols>
    <col min="1" max="1" width="45.1640625" customWidth="1"/>
    <col min="3" max="3" width="22" customWidth="1"/>
    <col min="5" max="5" width="25.33203125" customWidth="1"/>
    <col min="257" max="257" width="45.1640625" customWidth="1"/>
    <col min="259" max="259" width="22" customWidth="1"/>
    <col min="261" max="261" width="25.33203125" customWidth="1"/>
    <col min="513" max="513" width="45.1640625" customWidth="1"/>
    <col min="515" max="515" width="22" customWidth="1"/>
    <col min="517" max="517" width="25.33203125" customWidth="1"/>
    <col min="769" max="769" width="45.1640625" customWidth="1"/>
    <col min="771" max="771" width="22" customWidth="1"/>
    <col min="773" max="773" width="25.33203125" customWidth="1"/>
    <col min="1025" max="1025" width="45.1640625" customWidth="1"/>
    <col min="1027" max="1027" width="22" customWidth="1"/>
    <col min="1029" max="1029" width="25.33203125" customWidth="1"/>
    <col min="1281" max="1281" width="45.1640625" customWidth="1"/>
    <col min="1283" max="1283" width="22" customWidth="1"/>
    <col min="1285" max="1285" width="25.33203125" customWidth="1"/>
    <col min="1537" max="1537" width="45.1640625" customWidth="1"/>
    <col min="1539" max="1539" width="22" customWidth="1"/>
    <col min="1541" max="1541" width="25.33203125" customWidth="1"/>
    <col min="1793" max="1793" width="45.1640625" customWidth="1"/>
    <col min="1795" max="1795" width="22" customWidth="1"/>
    <col min="1797" max="1797" width="25.33203125" customWidth="1"/>
    <col min="2049" max="2049" width="45.1640625" customWidth="1"/>
    <col min="2051" max="2051" width="22" customWidth="1"/>
    <col min="2053" max="2053" width="25.33203125" customWidth="1"/>
    <col min="2305" max="2305" width="45.1640625" customWidth="1"/>
    <col min="2307" max="2307" width="22" customWidth="1"/>
    <col min="2309" max="2309" width="25.33203125" customWidth="1"/>
    <col min="2561" max="2561" width="45.1640625" customWidth="1"/>
    <col min="2563" max="2563" width="22" customWidth="1"/>
    <col min="2565" max="2565" width="25.33203125" customWidth="1"/>
    <col min="2817" max="2817" width="45.1640625" customWidth="1"/>
    <col min="2819" max="2819" width="22" customWidth="1"/>
    <col min="2821" max="2821" width="25.33203125" customWidth="1"/>
    <col min="3073" max="3073" width="45.1640625" customWidth="1"/>
    <col min="3075" max="3075" width="22" customWidth="1"/>
    <col min="3077" max="3077" width="25.33203125" customWidth="1"/>
    <col min="3329" max="3329" width="45.1640625" customWidth="1"/>
    <col min="3331" max="3331" width="22" customWidth="1"/>
    <col min="3333" max="3333" width="25.33203125" customWidth="1"/>
    <col min="3585" max="3585" width="45.1640625" customWidth="1"/>
    <col min="3587" max="3587" width="22" customWidth="1"/>
    <col min="3589" max="3589" width="25.33203125" customWidth="1"/>
    <col min="3841" max="3841" width="45.1640625" customWidth="1"/>
    <col min="3843" max="3843" width="22" customWidth="1"/>
    <col min="3845" max="3845" width="25.33203125" customWidth="1"/>
    <col min="4097" max="4097" width="45.1640625" customWidth="1"/>
    <col min="4099" max="4099" width="22" customWidth="1"/>
    <col min="4101" max="4101" width="25.33203125" customWidth="1"/>
    <col min="4353" max="4353" width="45.1640625" customWidth="1"/>
    <col min="4355" max="4355" width="22" customWidth="1"/>
    <col min="4357" max="4357" width="25.33203125" customWidth="1"/>
    <col min="4609" max="4609" width="45.1640625" customWidth="1"/>
    <col min="4611" max="4611" width="22" customWidth="1"/>
    <col min="4613" max="4613" width="25.33203125" customWidth="1"/>
    <col min="4865" max="4865" width="45.1640625" customWidth="1"/>
    <col min="4867" max="4867" width="22" customWidth="1"/>
    <col min="4869" max="4869" width="25.33203125" customWidth="1"/>
    <col min="5121" max="5121" width="45.1640625" customWidth="1"/>
    <col min="5123" max="5123" width="22" customWidth="1"/>
    <col min="5125" max="5125" width="25.33203125" customWidth="1"/>
    <col min="5377" max="5377" width="45.1640625" customWidth="1"/>
    <col min="5379" max="5379" width="22" customWidth="1"/>
    <col min="5381" max="5381" width="25.33203125" customWidth="1"/>
    <col min="5633" max="5633" width="45.1640625" customWidth="1"/>
    <col min="5635" max="5635" width="22" customWidth="1"/>
    <col min="5637" max="5637" width="25.33203125" customWidth="1"/>
    <col min="5889" max="5889" width="45.1640625" customWidth="1"/>
    <col min="5891" max="5891" width="22" customWidth="1"/>
    <col min="5893" max="5893" width="25.33203125" customWidth="1"/>
    <col min="6145" max="6145" width="45.1640625" customWidth="1"/>
    <col min="6147" max="6147" width="22" customWidth="1"/>
    <col min="6149" max="6149" width="25.33203125" customWidth="1"/>
    <col min="6401" max="6401" width="45.1640625" customWidth="1"/>
    <col min="6403" max="6403" width="22" customWidth="1"/>
    <col min="6405" max="6405" width="25.33203125" customWidth="1"/>
    <col min="6657" max="6657" width="45.1640625" customWidth="1"/>
    <col min="6659" max="6659" width="22" customWidth="1"/>
    <col min="6661" max="6661" width="25.33203125" customWidth="1"/>
    <col min="6913" max="6913" width="45.1640625" customWidth="1"/>
    <col min="6915" max="6915" width="22" customWidth="1"/>
    <col min="6917" max="6917" width="25.33203125" customWidth="1"/>
    <col min="7169" max="7169" width="45.1640625" customWidth="1"/>
    <col min="7171" max="7171" width="22" customWidth="1"/>
    <col min="7173" max="7173" width="25.33203125" customWidth="1"/>
    <col min="7425" max="7425" width="45.1640625" customWidth="1"/>
    <col min="7427" max="7427" width="22" customWidth="1"/>
    <col min="7429" max="7429" width="25.33203125" customWidth="1"/>
    <col min="7681" max="7681" width="45.1640625" customWidth="1"/>
    <col min="7683" max="7683" width="22" customWidth="1"/>
    <col min="7685" max="7685" width="25.33203125" customWidth="1"/>
    <col min="7937" max="7937" width="45.1640625" customWidth="1"/>
    <col min="7939" max="7939" width="22" customWidth="1"/>
    <col min="7941" max="7941" width="25.33203125" customWidth="1"/>
    <col min="8193" max="8193" width="45.1640625" customWidth="1"/>
    <col min="8195" max="8195" width="22" customWidth="1"/>
    <col min="8197" max="8197" width="25.33203125" customWidth="1"/>
    <col min="8449" max="8449" width="45.1640625" customWidth="1"/>
    <col min="8451" max="8451" width="22" customWidth="1"/>
    <col min="8453" max="8453" width="25.33203125" customWidth="1"/>
    <col min="8705" max="8705" width="45.1640625" customWidth="1"/>
    <col min="8707" max="8707" width="22" customWidth="1"/>
    <col min="8709" max="8709" width="25.33203125" customWidth="1"/>
    <col min="8961" max="8961" width="45.1640625" customWidth="1"/>
    <col min="8963" max="8963" width="22" customWidth="1"/>
    <col min="8965" max="8965" width="25.33203125" customWidth="1"/>
    <col min="9217" max="9217" width="45.1640625" customWidth="1"/>
    <col min="9219" max="9219" width="22" customWidth="1"/>
    <col min="9221" max="9221" width="25.33203125" customWidth="1"/>
    <col min="9473" max="9473" width="45.1640625" customWidth="1"/>
    <col min="9475" max="9475" width="22" customWidth="1"/>
    <col min="9477" max="9477" width="25.33203125" customWidth="1"/>
    <col min="9729" max="9729" width="45.1640625" customWidth="1"/>
    <col min="9731" max="9731" width="22" customWidth="1"/>
    <col min="9733" max="9733" width="25.33203125" customWidth="1"/>
    <col min="9985" max="9985" width="45.1640625" customWidth="1"/>
    <col min="9987" max="9987" width="22" customWidth="1"/>
    <col min="9989" max="9989" width="25.33203125" customWidth="1"/>
    <col min="10241" max="10241" width="45.1640625" customWidth="1"/>
    <col min="10243" max="10243" width="22" customWidth="1"/>
    <col min="10245" max="10245" width="25.33203125" customWidth="1"/>
    <col min="10497" max="10497" width="45.1640625" customWidth="1"/>
    <col min="10499" max="10499" width="22" customWidth="1"/>
    <col min="10501" max="10501" width="25.33203125" customWidth="1"/>
    <col min="10753" max="10753" width="45.1640625" customWidth="1"/>
    <col min="10755" max="10755" width="22" customWidth="1"/>
    <col min="10757" max="10757" width="25.33203125" customWidth="1"/>
    <col min="11009" max="11009" width="45.1640625" customWidth="1"/>
    <col min="11011" max="11011" width="22" customWidth="1"/>
    <col min="11013" max="11013" width="25.33203125" customWidth="1"/>
    <col min="11265" max="11265" width="45.1640625" customWidth="1"/>
    <col min="11267" max="11267" width="22" customWidth="1"/>
    <col min="11269" max="11269" width="25.33203125" customWidth="1"/>
    <col min="11521" max="11521" width="45.1640625" customWidth="1"/>
    <col min="11523" max="11523" width="22" customWidth="1"/>
    <col min="11525" max="11525" width="25.33203125" customWidth="1"/>
    <col min="11777" max="11777" width="45.1640625" customWidth="1"/>
    <col min="11779" max="11779" width="22" customWidth="1"/>
    <col min="11781" max="11781" width="25.33203125" customWidth="1"/>
    <col min="12033" max="12033" width="45.1640625" customWidth="1"/>
    <col min="12035" max="12035" width="22" customWidth="1"/>
    <col min="12037" max="12037" width="25.33203125" customWidth="1"/>
    <col min="12289" max="12289" width="45.1640625" customWidth="1"/>
    <col min="12291" max="12291" width="22" customWidth="1"/>
    <col min="12293" max="12293" width="25.33203125" customWidth="1"/>
    <col min="12545" max="12545" width="45.1640625" customWidth="1"/>
    <col min="12547" max="12547" width="22" customWidth="1"/>
    <col min="12549" max="12549" width="25.33203125" customWidth="1"/>
    <col min="12801" max="12801" width="45.1640625" customWidth="1"/>
    <col min="12803" max="12803" width="22" customWidth="1"/>
    <col min="12805" max="12805" width="25.33203125" customWidth="1"/>
    <col min="13057" max="13057" width="45.1640625" customWidth="1"/>
    <col min="13059" max="13059" width="22" customWidth="1"/>
    <col min="13061" max="13061" width="25.33203125" customWidth="1"/>
    <col min="13313" max="13313" width="45.1640625" customWidth="1"/>
    <col min="13315" max="13315" width="22" customWidth="1"/>
    <col min="13317" max="13317" width="25.33203125" customWidth="1"/>
    <col min="13569" max="13569" width="45.1640625" customWidth="1"/>
    <col min="13571" max="13571" width="22" customWidth="1"/>
    <col min="13573" max="13573" width="25.33203125" customWidth="1"/>
    <col min="13825" max="13825" width="45.1640625" customWidth="1"/>
    <col min="13827" max="13827" width="22" customWidth="1"/>
    <col min="13829" max="13829" width="25.33203125" customWidth="1"/>
    <col min="14081" max="14081" width="45.1640625" customWidth="1"/>
    <col min="14083" max="14083" width="22" customWidth="1"/>
    <col min="14085" max="14085" width="25.33203125" customWidth="1"/>
    <col min="14337" max="14337" width="45.1640625" customWidth="1"/>
    <col min="14339" max="14339" width="22" customWidth="1"/>
    <col min="14341" max="14341" width="25.33203125" customWidth="1"/>
    <col min="14593" max="14593" width="45.1640625" customWidth="1"/>
    <col min="14595" max="14595" width="22" customWidth="1"/>
    <col min="14597" max="14597" width="25.33203125" customWidth="1"/>
    <col min="14849" max="14849" width="45.1640625" customWidth="1"/>
    <col min="14851" max="14851" width="22" customWidth="1"/>
    <col min="14853" max="14853" width="25.33203125" customWidth="1"/>
    <col min="15105" max="15105" width="45.1640625" customWidth="1"/>
    <col min="15107" max="15107" width="22" customWidth="1"/>
    <col min="15109" max="15109" width="25.33203125" customWidth="1"/>
    <col min="15361" max="15361" width="45.1640625" customWidth="1"/>
    <col min="15363" max="15363" width="22" customWidth="1"/>
    <col min="15365" max="15365" width="25.33203125" customWidth="1"/>
    <col min="15617" max="15617" width="45.1640625" customWidth="1"/>
    <col min="15619" max="15619" width="22" customWidth="1"/>
    <col min="15621" max="15621" width="25.33203125" customWidth="1"/>
    <col min="15873" max="15873" width="45.1640625" customWidth="1"/>
    <col min="15875" max="15875" width="22" customWidth="1"/>
    <col min="15877" max="15877" width="25.33203125" customWidth="1"/>
    <col min="16129" max="16129" width="45.1640625" customWidth="1"/>
    <col min="16131" max="16131" width="22" customWidth="1"/>
    <col min="16133" max="16133" width="25.33203125" customWidth="1"/>
  </cols>
  <sheetData>
    <row r="1" spans="1:5" ht="16.5" x14ac:dyDescent="0.25">
      <c r="A1" s="18" t="s">
        <v>56</v>
      </c>
      <c r="B1" s="19"/>
      <c r="C1" s="19"/>
      <c r="D1" s="19"/>
      <c r="E1" s="19"/>
    </row>
    <row r="2" spans="1:5" ht="15" x14ac:dyDescent="0.25">
      <c r="A2" s="20"/>
      <c r="B2" s="21"/>
      <c r="C2" s="21"/>
      <c r="D2" s="21"/>
      <c r="E2" s="21"/>
    </row>
    <row r="3" spans="1:5" ht="15" x14ac:dyDescent="0.25">
      <c r="A3" s="20" t="s">
        <v>57</v>
      </c>
      <c r="B3" s="21"/>
      <c r="C3" s="21"/>
      <c r="D3" s="21"/>
      <c r="E3" s="21"/>
    </row>
    <row r="4" spans="1:5" ht="15" x14ac:dyDescent="0.25">
      <c r="A4" s="20" t="s">
        <v>58</v>
      </c>
      <c r="B4" s="21"/>
      <c r="C4" s="21"/>
      <c r="D4" s="21"/>
      <c r="E4" s="21"/>
    </row>
    <row r="5" spans="1:5" ht="15" x14ac:dyDescent="0.25">
      <c r="A5" s="22" t="s">
        <v>59</v>
      </c>
      <c r="B5" s="21"/>
      <c r="C5" s="21"/>
      <c r="D5" s="21"/>
      <c r="E5" s="21"/>
    </row>
    <row r="6" spans="1:5" ht="15" x14ac:dyDescent="0.25">
      <c r="A6" s="23"/>
      <c r="B6" s="21"/>
      <c r="C6" s="21"/>
      <c r="D6" s="21"/>
      <c r="E6" s="21"/>
    </row>
    <row r="7" spans="1:5" x14ac:dyDescent="0.2">
      <c r="A7" s="24"/>
      <c r="B7" s="25" t="s">
        <v>60</v>
      </c>
      <c r="C7" s="25" t="s">
        <v>61</v>
      </c>
      <c r="D7" s="25"/>
      <c r="E7" s="25" t="s">
        <v>61</v>
      </c>
    </row>
    <row r="8" spans="1:5" x14ac:dyDescent="0.2">
      <c r="A8" s="24"/>
      <c r="B8" s="25" t="s">
        <v>62</v>
      </c>
      <c r="C8" s="25" t="s">
        <v>63</v>
      </c>
      <c r="D8" s="25"/>
      <c r="E8" s="25" t="s">
        <v>64</v>
      </c>
    </row>
    <row r="9" spans="1:5" ht="15" x14ac:dyDescent="0.25">
      <c r="A9" s="24"/>
      <c r="B9" s="26"/>
      <c r="C9" s="25" t="s">
        <v>65</v>
      </c>
      <c r="D9" s="25"/>
      <c r="E9" s="25" t="s">
        <v>66</v>
      </c>
    </row>
    <row r="10" spans="1:5" ht="15" x14ac:dyDescent="0.25">
      <c r="A10" s="24"/>
      <c r="B10" s="26"/>
      <c r="C10" s="25" t="s">
        <v>67</v>
      </c>
      <c r="D10" s="25"/>
      <c r="E10" s="25" t="s">
        <v>68</v>
      </c>
    </row>
    <row r="11" spans="1:5" ht="30" customHeight="1" x14ac:dyDescent="0.2">
      <c r="A11" s="27" t="s">
        <v>69</v>
      </c>
      <c r="B11" s="28"/>
      <c r="C11" s="29"/>
      <c r="D11" s="29"/>
      <c r="E11" s="29"/>
    </row>
    <row r="12" spans="1:5" ht="26.25" customHeight="1" x14ac:dyDescent="0.2">
      <c r="A12" s="29" t="s">
        <v>70</v>
      </c>
      <c r="B12" s="30"/>
      <c r="C12" s="31">
        <f>'F2'!D25</f>
        <v>2843251</v>
      </c>
      <c r="D12" s="32"/>
      <c r="E12" s="31">
        <v>2958052</v>
      </c>
    </row>
    <row r="13" spans="1:5" x14ac:dyDescent="0.2">
      <c r="A13" s="29" t="s">
        <v>71</v>
      </c>
      <c r="B13" s="30"/>
      <c r="C13" s="32"/>
      <c r="D13" s="32"/>
      <c r="E13" s="32"/>
    </row>
    <row r="14" spans="1:5" ht="34.5" customHeight="1" x14ac:dyDescent="0.2">
      <c r="A14" s="29" t="s">
        <v>72</v>
      </c>
      <c r="B14" s="33"/>
      <c r="C14" s="31">
        <f>-'F2'!D18</f>
        <v>283183</v>
      </c>
      <c r="D14" s="32"/>
      <c r="E14" s="31">
        <v>274338</v>
      </c>
    </row>
    <row r="15" spans="1:5" ht="32.25" customHeight="1" x14ac:dyDescent="0.2">
      <c r="A15" s="29" t="s">
        <v>73</v>
      </c>
      <c r="B15" s="33"/>
      <c r="C15" s="31"/>
      <c r="D15" s="32"/>
    </row>
    <row r="16" spans="1:5" ht="26.25" customHeight="1" x14ac:dyDescent="0.2">
      <c r="A16" s="29" t="s">
        <v>74</v>
      </c>
      <c r="B16" s="33"/>
      <c r="C16" s="31"/>
      <c r="D16" s="32"/>
      <c r="E16" s="31">
        <v>816</v>
      </c>
    </row>
    <row r="17" spans="1:5" ht="32.25" customHeight="1" x14ac:dyDescent="0.2">
      <c r="A17" s="29" t="s">
        <v>75</v>
      </c>
      <c r="B17" s="33"/>
      <c r="C17" s="31">
        <f>'F2'!D13</f>
        <v>1989905</v>
      </c>
      <c r="D17" s="32"/>
      <c r="E17" s="34">
        <v>750876</v>
      </c>
    </row>
    <row r="18" spans="1:5" ht="27.75" customHeight="1" x14ac:dyDescent="0.2">
      <c r="A18" s="29" t="s">
        <v>76</v>
      </c>
      <c r="B18" s="33"/>
      <c r="C18" s="31">
        <f>'F2'!D14</f>
        <v>28270</v>
      </c>
      <c r="D18" s="32"/>
      <c r="E18" s="31">
        <v>18600</v>
      </c>
    </row>
    <row r="19" spans="1:5" x14ac:dyDescent="0.2">
      <c r="A19" s="29" t="s">
        <v>77</v>
      </c>
      <c r="B19" s="33"/>
      <c r="C19" s="31">
        <f>[1]К_9!C16</f>
        <v>-6584</v>
      </c>
      <c r="D19" s="32"/>
      <c r="E19" s="31">
        <v>29990</v>
      </c>
    </row>
    <row r="20" spans="1:5" x14ac:dyDescent="0.2">
      <c r="A20" s="29" t="s">
        <v>78</v>
      </c>
      <c r="B20" s="33"/>
      <c r="C20" s="31">
        <f>-('F2'!D7+'F2'!D9)</f>
        <v>-1200769</v>
      </c>
      <c r="D20" s="32"/>
      <c r="E20" s="31">
        <v>-3979090</v>
      </c>
    </row>
    <row r="21" spans="1:5" x14ac:dyDescent="0.2">
      <c r="A21" s="29" t="s">
        <v>37</v>
      </c>
      <c r="B21" s="33"/>
      <c r="C21" s="31">
        <f>-'F2'!D8</f>
        <v>375915</v>
      </c>
      <c r="D21" s="32"/>
      <c r="E21" s="31">
        <v>1375447</v>
      </c>
    </row>
    <row r="22" spans="1:5" ht="12" thickBot="1" x14ac:dyDescent="0.25">
      <c r="A22" s="35"/>
      <c r="B22" s="36"/>
      <c r="C22" s="37"/>
      <c r="D22" s="38"/>
      <c r="E22" s="37"/>
    </row>
    <row r="23" spans="1:5" ht="46.5" customHeight="1" x14ac:dyDescent="0.2">
      <c r="A23" s="29" t="s">
        <v>79</v>
      </c>
      <c r="B23" s="30"/>
      <c r="C23" s="31">
        <f>C12+C14+C17+C18+C19+C20+C21+C16</f>
        <v>4313171</v>
      </c>
      <c r="D23" s="31"/>
      <c r="E23" s="31">
        <v>1429029</v>
      </c>
    </row>
    <row r="24" spans="1:5" x14ac:dyDescent="0.2">
      <c r="A24" s="29"/>
      <c r="B24" s="39"/>
      <c r="C24" s="29"/>
      <c r="D24" s="32"/>
      <c r="E24" s="29"/>
    </row>
    <row r="25" spans="1:5" ht="28.5" customHeight="1" x14ac:dyDescent="0.2">
      <c r="A25" s="29" t="s">
        <v>80</v>
      </c>
      <c r="B25" s="28"/>
      <c r="C25" s="29"/>
      <c r="D25" s="32"/>
      <c r="E25" s="29"/>
    </row>
    <row r="26" spans="1:5" ht="29.25" customHeight="1" x14ac:dyDescent="0.25">
      <c r="A26" s="29" t="s">
        <v>81</v>
      </c>
      <c r="B26" s="39"/>
      <c r="C26" s="29"/>
      <c r="D26" s="32"/>
      <c r="E26" s="40"/>
    </row>
    <row r="27" spans="1:5" ht="23.25" customHeight="1" x14ac:dyDescent="0.25">
      <c r="A27" s="29" t="s">
        <v>82</v>
      </c>
      <c r="B27" s="41"/>
      <c r="C27" s="40">
        <f>'F1'!G12</f>
        <v>0</v>
      </c>
      <c r="D27" s="32"/>
      <c r="E27" s="34">
        <v>-4539184</v>
      </c>
    </row>
    <row r="28" spans="1:5" ht="18.75" customHeight="1" x14ac:dyDescent="0.25">
      <c r="A28" s="29" t="s">
        <v>83</v>
      </c>
      <c r="B28" s="41"/>
      <c r="C28" s="29"/>
      <c r="D28" s="32"/>
      <c r="E28" s="40"/>
    </row>
    <row r="29" spans="1:5" ht="25.5" customHeight="1" x14ac:dyDescent="0.25">
      <c r="A29" s="29" t="s">
        <v>84</v>
      </c>
      <c r="B29" s="28"/>
      <c r="C29" s="40">
        <f>-('F1'!G10+'F1'!G11)</f>
        <v>0</v>
      </c>
      <c r="D29" s="32"/>
      <c r="E29" s="40">
        <v>-14002292</v>
      </c>
    </row>
    <row r="30" spans="1:5" ht="15" x14ac:dyDescent="0.25">
      <c r="A30" s="29" t="s">
        <v>16</v>
      </c>
      <c r="B30" s="28"/>
      <c r="C30" s="40">
        <f>-'F1'!G16</f>
        <v>0</v>
      </c>
      <c r="D30" s="32"/>
      <c r="E30" s="34">
        <v>-368569</v>
      </c>
    </row>
    <row r="31" spans="1:5" ht="22.5" customHeight="1" x14ac:dyDescent="0.25">
      <c r="A31" s="29" t="s">
        <v>85</v>
      </c>
      <c r="B31" s="28"/>
      <c r="C31" s="29"/>
      <c r="D31" s="32"/>
      <c r="E31" s="40"/>
    </row>
    <row r="32" spans="1:5" ht="21" customHeight="1" x14ac:dyDescent="0.25">
      <c r="A32" s="29" t="s">
        <v>20</v>
      </c>
      <c r="B32" s="28"/>
      <c r="C32" s="40">
        <f>'F1'!G20</f>
        <v>0</v>
      </c>
      <c r="D32" s="32"/>
      <c r="E32" s="40">
        <v>12834847</v>
      </c>
    </row>
    <row r="33" spans="1:5" ht="15.75" thickBot="1" x14ac:dyDescent="0.3">
      <c r="A33" s="35" t="s">
        <v>23</v>
      </c>
      <c r="B33" s="42"/>
      <c r="C33" s="43">
        <f>'F1'!G23</f>
        <v>0</v>
      </c>
      <c r="D33" s="38"/>
      <c r="E33" s="44">
        <v>-294912</v>
      </c>
    </row>
    <row r="34" spans="1:5" x14ac:dyDescent="0.2">
      <c r="A34" s="29"/>
      <c r="B34" s="28"/>
      <c r="C34" s="32"/>
      <c r="D34" s="32"/>
      <c r="E34" s="31"/>
    </row>
    <row r="35" spans="1:5" ht="24.75" customHeight="1" x14ac:dyDescent="0.2">
      <c r="A35" s="29" t="s">
        <v>86</v>
      </c>
      <c r="B35" s="28"/>
      <c r="C35" s="31">
        <f>C23+C27+C29+C30+C32+C33</f>
        <v>4313171</v>
      </c>
      <c r="D35" s="31"/>
      <c r="E35" s="31">
        <v>-4941081</v>
      </c>
    </row>
    <row r="36" spans="1:5" ht="23.25" customHeight="1" x14ac:dyDescent="0.2">
      <c r="A36" s="29" t="s">
        <v>87</v>
      </c>
      <c r="B36" s="28"/>
      <c r="C36" s="34">
        <v>-3817</v>
      </c>
      <c r="D36" s="32"/>
      <c r="E36" s="34">
        <v>-8137</v>
      </c>
    </row>
    <row r="37" spans="1:5" ht="24" customHeight="1" x14ac:dyDescent="0.25">
      <c r="A37" s="29" t="s">
        <v>88</v>
      </c>
      <c r="B37" s="28"/>
      <c r="C37" s="40">
        <f>1068916+8331533+26278+70847-5574706</f>
        <v>3922868</v>
      </c>
      <c r="D37" s="32"/>
      <c r="E37" s="31">
        <v>3596131</v>
      </c>
    </row>
    <row r="38" spans="1:5" ht="26.25" customHeight="1" thickBot="1" x14ac:dyDescent="0.3">
      <c r="A38" s="35" t="s">
        <v>89</v>
      </c>
      <c r="B38" s="45"/>
      <c r="C38" s="43">
        <f>-198738-182282</f>
        <v>-381020</v>
      </c>
      <c r="D38" s="45"/>
      <c r="E38" s="37">
        <v>-1334005</v>
      </c>
    </row>
    <row r="39" spans="1:5" x14ac:dyDescent="0.2">
      <c r="A39" s="46"/>
      <c r="B39" s="41"/>
      <c r="C39" s="32"/>
      <c r="D39" s="32"/>
      <c r="E39" s="32"/>
    </row>
    <row r="40" spans="1:5" ht="28.5" customHeight="1" thickBot="1" x14ac:dyDescent="0.25">
      <c r="A40" s="35" t="s">
        <v>90</v>
      </c>
      <c r="B40" s="47"/>
      <c r="C40" s="37">
        <f>C35+C36+C37+C38</f>
        <v>7851202</v>
      </c>
      <c r="D40" s="37"/>
      <c r="E40" s="37">
        <v>-2687092</v>
      </c>
    </row>
    <row r="41" spans="1:5" x14ac:dyDescent="0.2">
      <c r="A41" s="29"/>
      <c r="B41" s="41"/>
      <c r="C41" s="32"/>
      <c r="D41" s="32"/>
      <c r="E41" s="31"/>
    </row>
    <row r="42" spans="1:5" ht="33" customHeight="1" x14ac:dyDescent="0.2">
      <c r="A42" s="46" t="s">
        <v>91</v>
      </c>
      <c r="B42" s="41"/>
      <c r="C42" s="32"/>
      <c r="D42" s="32"/>
      <c r="E42" s="31"/>
    </row>
    <row r="43" spans="1:5" ht="25.5" customHeight="1" x14ac:dyDescent="0.2">
      <c r="A43" s="29" t="s">
        <v>92</v>
      </c>
      <c r="B43" s="41"/>
      <c r="C43" s="31">
        <f>-8541-10575</f>
        <v>-19116</v>
      </c>
      <c r="D43" s="32"/>
      <c r="E43" s="31">
        <v>-25110</v>
      </c>
    </row>
    <row r="44" spans="1:5" ht="28.5" customHeight="1" x14ac:dyDescent="0.2">
      <c r="A44" s="29" t="s">
        <v>93</v>
      </c>
      <c r="B44" s="41"/>
      <c r="C44" s="31"/>
      <c r="D44" s="32"/>
      <c r="E44" s="31"/>
    </row>
    <row r="45" spans="1:5" ht="35.25" customHeight="1" thickBot="1" x14ac:dyDescent="0.25">
      <c r="A45" s="35" t="s">
        <v>94</v>
      </c>
      <c r="B45" s="47"/>
      <c r="C45" s="37"/>
      <c r="D45" s="38"/>
      <c r="E45" s="35"/>
    </row>
    <row r="46" spans="1:5" x14ac:dyDescent="0.2">
      <c r="A46" s="29"/>
      <c r="B46" s="41"/>
      <c r="C46" s="32"/>
      <c r="D46" s="32"/>
      <c r="E46" s="34"/>
    </row>
    <row r="47" spans="1:5" ht="30" customHeight="1" thickBot="1" x14ac:dyDescent="0.25">
      <c r="A47" s="35" t="s">
        <v>95</v>
      </c>
      <c r="B47" s="47"/>
      <c r="C47" s="37">
        <f>C43+C44</f>
        <v>-19116</v>
      </c>
      <c r="D47" s="37"/>
      <c r="E47" s="37">
        <v>-25110</v>
      </c>
    </row>
    <row r="48" spans="1:5" ht="31.5" customHeight="1" x14ac:dyDescent="0.2">
      <c r="A48" s="27" t="s">
        <v>96</v>
      </c>
      <c r="B48" s="29"/>
      <c r="C48" s="29"/>
      <c r="D48" s="29"/>
      <c r="E48" s="29"/>
    </row>
    <row r="49" spans="1:5" ht="25.5" customHeight="1" thickBot="1" x14ac:dyDescent="0.25">
      <c r="A49" s="48" t="s">
        <v>97</v>
      </c>
      <c r="B49" s="49"/>
      <c r="C49" s="50"/>
      <c r="D49" s="48"/>
      <c r="E49" s="51">
        <v>4000035</v>
      </c>
    </row>
    <row r="50" spans="1:5" ht="12" thickBot="1" x14ac:dyDescent="0.25">
      <c r="A50" s="52" t="s">
        <v>98</v>
      </c>
      <c r="B50" s="52"/>
      <c r="C50" s="53"/>
      <c r="D50" s="52"/>
      <c r="E50" s="35"/>
    </row>
    <row r="51" spans="1:5" ht="32.25" customHeight="1" x14ac:dyDescent="0.2">
      <c r="A51" s="29" t="s">
        <v>99</v>
      </c>
      <c r="B51" s="29"/>
      <c r="C51" s="34">
        <f>C49+C50</f>
        <v>0</v>
      </c>
      <c r="D51" s="34"/>
      <c r="E51" s="34">
        <v>4000035</v>
      </c>
    </row>
    <row r="52" spans="1:5" ht="12" thickBot="1" x14ac:dyDescent="0.25">
      <c r="A52" s="35" t="s">
        <v>100</v>
      </c>
      <c r="B52" s="35"/>
      <c r="C52" s="35"/>
      <c r="D52" s="35"/>
      <c r="E52" s="35"/>
    </row>
    <row r="53" spans="1:5" x14ac:dyDescent="0.2">
      <c r="A53" s="27"/>
      <c r="B53" s="29"/>
      <c r="C53" s="29"/>
      <c r="D53" s="29"/>
      <c r="E53" s="29"/>
    </row>
    <row r="54" spans="1:5" ht="35.25" customHeight="1" thickBot="1" x14ac:dyDescent="0.25">
      <c r="A54" s="54" t="s">
        <v>101</v>
      </c>
      <c r="B54" s="29"/>
      <c r="C54" s="31">
        <f>128463-122531</f>
        <v>5932</v>
      </c>
      <c r="D54" s="29"/>
      <c r="E54" s="29">
        <v>-36371</v>
      </c>
    </row>
    <row r="55" spans="1:5" ht="12" thickBot="1" x14ac:dyDescent="0.25">
      <c r="A55" s="54"/>
      <c r="B55" s="29"/>
      <c r="C55" s="29"/>
      <c r="D55" s="29"/>
      <c r="E55" s="29"/>
    </row>
    <row r="56" spans="1:5" ht="27" customHeight="1" thickBot="1" x14ac:dyDescent="0.25">
      <c r="A56" s="54" t="s">
        <v>102</v>
      </c>
      <c r="B56" s="36"/>
      <c r="C56" s="37"/>
      <c r="D56" s="38"/>
      <c r="E56" s="37">
        <v>16905</v>
      </c>
    </row>
    <row r="57" spans="1:5" x14ac:dyDescent="0.2">
      <c r="A57" s="55"/>
      <c r="B57" s="33"/>
      <c r="C57" s="29"/>
      <c r="D57" s="29"/>
      <c r="E57" s="29"/>
    </row>
    <row r="58" spans="1:5" ht="23.25" customHeight="1" x14ac:dyDescent="0.2">
      <c r="A58" s="29" t="s">
        <v>103</v>
      </c>
      <c r="B58" s="31"/>
      <c r="C58" s="31">
        <f>C47+C40+C54+C56+C51</f>
        <v>7838018</v>
      </c>
      <c r="D58" s="31"/>
      <c r="E58" s="31">
        <v>1171105</v>
      </c>
    </row>
    <row r="59" spans="1:5" x14ac:dyDescent="0.2">
      <c r="A59" s="29"/>
      <c r="B59" s="33"/>
      <c r="C59" s="31"/>
      <c r="D59" s="32"/>
      <c r="E59" s="31"/>
    </row>
    <row r="60" spans="1:5" ht="32.25" customHeight="1" x14ac:dyDescent="0.2">
      <c r="A60" s="29" t="s">
        <v>104</v>
      </c>
      <c r="B60" s="56"/>
      <c r="C60" s="31"/>
      <c r="D60" s="57"/>
      <c r="E60" s="29"/>
    </row>
    <row r="61" spans="1:5" ht="22.5" customHeight="1" thickBot="1" x14ac:dyDescent="0.25">
      <c r="A61" s="35" t="s">
        <v>105</v>
      </c>
      <c r="B61" s="58"/>
      <c r="C61" s="37">
        <f>E64</f>
        <v>2246938</v>
      </c>
      <c r="D61" s="59"/>
      <c r="E61" s="37">
        <v>1075833</v>
      </c>
    </row>
    <row r="62" spans="1:5" ht="12" x14ac:dyDescent="0.2">
      <c r="A62" s="29"/>
      <c r="B62" s="33"/>
      <c r="C62" s="29"/>
      <c r="D62" s="32"/>
      <c r="E62" s="60"/>
    </row>
    <row r="63" spans="1:5" ht="23.25" customHeight="1" x14ac:dyDescent="0.2">
      <c r="A63" s="29" t="s">
        <v>104</v>
      </c>
      <c r="B63" s="56"/>
      <c r="C63" s="31"/>
      <c r="D63" s="32"/>
      <c r="E63" s="31"/>
    </row>
    <row r="64" spans="1:5" ht="24.75" customHeight="1" thickBot="1" x14ac:dyDescent="0.25">
      <c r="A64" s="61" t="s">
        <v>106</v>
      </c>
      <c r="B64" s="62"/>
      <c r="C64" s="63">
        <f>'F1'!D8</f>
        <v>2064250</v>
      </c>
      <c r="D64" s="64"/>
      <c r="E64" s="63">
        <v>2246938</v>
      </c>
    </row>
    <row r="65" spans="1:5" ht="15.75" thickTop="1" x14ac:dyDescent="0.25">
      <c r="A65" s="23"/>
      <c r="B65" s="21"/>
      <c r="C65" s="21"/>
      <c r="D65" s="21"/>
      <c r="E65" s="21"/>
    </row>
    <row r="66" spans="1:5" ht="15" x14ac:dyDescent="0.25">
      <c r="A66" s="20"/>
      <c r="B66" s="21"/>
      <c r="C66" s="40">
        <f>C64-C61-C58</f>
        <v>-8020706</v>
      </c>
      <c r="D66" s="21"/>
      <c r="E66" s="65"/>
    </row>
    <row r="67" spans="1:5" ht="15" x14ac:dyDescent="0.25">
      <c r="A67" s="66" t="s">
        <v>107</v>
      </c>
      <c r="B67" s="21"/>
      <c r="C67" s="65"/>
      <c r="D67" s="21"/>
      <c r="E67" s="21"/>
    </row>
    <row r="68" spans="1:5" ht="15" x14ac:dyDescent="0.25">
      <c r="A68" s="67"/>
      <c r="B68" s="21"/>
      <c r="C68" s="65"/>
      <c r="D68" s="21"/>
      <c r="E68" s="65"/>
    </row>
    <row r="69" spans="1:5" ht="15" x14ac:dyDescent="0.25">
      <c r="A69" s="67"/>
      <c r="B69" s="21"/>
      <c r="C69" s="21"/>
      <c r="D69" s="21"/>
      <c r="E69" s="21"/>
    </row>
    <row r="70" spans="1:5" ht="15" x14ac:dyDescent="0.25">
      <c r="A70" s="67" t="s">
        <v>108</v>
      </c>
      <c r="B70" s="67" t="s">
        <v>108</v>
      </c>
      <c r="C70" s="21"/>
      <c r="D70" s="21"/>
      <c r="E70" s="21"/>
    </row>
    <row r="71" spans="1:5" ht="15" x14ac:dyDescent="0.25">
      <c r="A71" s="66" t="s">
        <v>109</v>
      </c>
      <c r="B71" s="66" t="s">
        <v>110</v>
      </c>
      <c r="C71" s="21"/>
      <c r="D71" s="21"/>
      <c r="E71" s="21"/>
    </row>
    <row r="72" spans="1:5" ht="15" x14ac:dyDescent="0.25">
      <c r="A72" s="66" t="s">
        <v>111</v>
      </c>
      <c r="B72" s="66" t="s">
        <v>112</v>
      </c>
      <c r="C72" s="21"/>
      <c r="D72" s="21"/>
      <c r="E72" s="21"/>
    </row>
    <row r="73" spans="1:5" ht="15" x14ac:dyDescent="0.25">
      <c r="A73" s="67"/>
      <c r="B73" s="21"/>
      <c r="C73" s="21"/>
      <c r="D73" s="21"/>
      <c r="E73" s="21"/>
    </row>
    <row r="74" spans="1:5" ht="15" x14ac:dyDescent="0.25">
      <c r="A74" s="66" t="s">
        <v>113</v>
      </c>
      <c r="B74" s="66"/>
      <c r="C74" s="21"/>
      <c r="D74" s="21"/>
      <c r="E74" s="21"/>
    </row>
    <row r="75" spans="1:5" ht="15" x14ac:dyDescent="0.25">
      <c r="A75" s="66" t="s">
        <v>114</v>
      </c>
      <c r="B75" s="66"/>
      <c r="C75" s="21"/>
      <c r="D75" s="21"/>
      <c r="E75" s="21"/>
    </row>
  </sheetData>
  <pageMargins left="0.7" right="0.7" top="0.75" bottom="0.75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FEF34-DFF2-43D7-AD43-0F709D7D5760}">
  <sheetPr>
    <outlinePr summaryBelow="0" summaryRight="0"/>
    <pageSetUpPr autoPageBreaks="0"/>
  </sheetPr>
  <dimension ref="A1:F26"/>
  <sheetViews>
    <sheetView tabSelected="1" workbookViewId="0">
      <selection activeCell="D48" sqref="D48"/>
    </sheetView>
  </sheetViews>
  <sheetFormatPr defaultColWidth="10.33203125" defaultRowHeight="11.25" x14ac:dyDescent="0.2"/>
  <cols>
    <col min="1" max="1" width="4.33203125" customWidth="1"/>
    <col min="2" max="2" width="65.33203125" customWidth="1"/>
    <col min="3" max="6" width="28.5" customWidth="1"/>
    <col min="7" max="7" width="10.5" customWidth="1"/>
    <col min="257" max="257" width="4.33203125" customWidth="1"/>
    <col min="258" max="258" width="65.33203125" customWidth="1"/>
    <col min="259" max="262" width="28.5" customWidth="1"/>
    <col min="263" max="263" width="10.5" customWidth="1"/>
    <col min="513" max="513" width="4.33203125" customWidth="1"/>
    <col min="514" max="514" width="65.33203125" customWidth="1"/>
    <col min="515" max="518" width="28.5" customWidth="1"/>
    <col min="519" max="519" width="10.5" customWidth="1"/>
    <col min="769" max="769" width="4.33203125" customWidth="1"/>
    <col min="770" max="770" width="65.33203125" customWidth="1"/>
    <col min="771" max="774" width="28.5" customWidth="1"/>
    <col min="775" max="775" width="10.5" customWidth="1"/>
    <col min="1025" max="1025" width="4.33203125" customWidth="1"/>
    <col min="1026" max="1026" width="65.33203125" customWidth="1"/>
    <col min="1027" max="1030" width="28.5" customWidth="1"/>
    <col min="1031" max="1031" width="10.5" customWidth="1"/>
    <col min="1281" max="1281" width="4.33203125" customWidth="1"/>
    <col min="1282" max="1282" width="65.33203125" customWidth="1"/>
    <col min="1283" max="1286" width="28.5" customWidth="1"/>
    <col min="1287" max="1287" width="10.5" customWidth="1"/>
    <col min="1537" max="1537" width="4.33203125" customWidth="1"/>
    <col min="1538" max="1538" width="65.33203125" customWidth="1"/>
    <col min="1539" max="1542" width="28.5" customWidth="1"/>
    <col min="1543" max="1543" width="10.5" customWidth="1"/>
    <col min="1793" max="1793" width="4.33203125" customWidth="1"/>
    <col min="1794" max="1794" width="65.33203125" customWidth="1"/>
    <col min="1795" max="1798" width="28.5" customWidth="1"/>
    <col min="1799" max="1799" width="10.5" customWidth="1"/>
    <col min="2049" max="2049" width="4.33203125" customWidth="1"/>
    <col min="2050" max="2050" width="65.33203125" customWidth="1"/>
    <col min="2051" max="2054" width="28.5" customWidth="1"/>
    <col min="2055" max="2055" width="10.5" customWidth="1"/>
    <col min="2305" max="2305" width="4.33203125" customWidth="1"/>
    <col min="2306" max="2306" width="65.33203125" customWidth="1"/>
    <col min="2307" max="2310" width="28.5" customWidth="1"/>
    <col min="2311" max="2311" width="10.5" customWidth="1"/>
    <col min="2561" max="2561" width="4.33203125" customWidth="1"/>
    <col min="2562" max="2562" width="65.33203125" customWidth="1"/>
    <col min="2563" max="2566" width="28.5" customWidth="1"/>
    <col min="2567" max="2567" width="10.5" customWidth="1"/>
    <col min="2817" max="2817" width="4.33203125" customWidth="1"/>
    <col min="2818" max="2818" width="65.33203125" customWidth="1"/>
    <col min="2819" max="2822" width="28.5" customWidth="1"/>
    <col min="2823" max="2823" width="10.5" customWidth="1"/>
    <col min="3073" max="3073" width="4.33203125" customWidth="1"/>
    <col min="3074" max="3074" width="65.33203125" customWidth="1"/>
    <col min="3075" max="3078" width="28.5" customWidth="1"/>
    <col min="3079" max="3079" width="10.5" customWidth="1"/>
    <col min="3329" max="3329" width="4.33203125" customWidth="1"/>
    <col min="3330" max="3330" width="65.33203125" customWidth="1"/>
    <col min="3331" max="3334" width="28.5" customWidth="1"/>
    <col min="3335" max="3335" width="10.5" customWidth="1"/>
    <col min="3585" max="3585" width="4.33203125" customWidth="1"/>
    <col min="3586" max="3586" width="65.33203125" customWidth="1"/>
    <col min="3587" max="3590" width="28.5" customWidth="1"/>
    <col min="3591" max="3591" width="10.5" customWidth="1"/>
    <col min="3841" max="3841" width="4.33203125" customWidth="1"/>
    <col min="3842" max="3842" width="65.33203125" customWidth="1"/>
    <col min="3843" max="3846" width="28.5" customWidth="1"/>
    <col min="3847" max="3847" width="10.5" customWidth="1"/>
    <col min="4097" max="4097" width="4.33203125" customWidth="1"/>
    <col min="4098" max="4098" width="65.33203125" customWidth="1"/>
    <col min="4099" max="4102" width="28.5" customWidth="1"/>
    <col min="4103" max="4103" width="10.5" customWidth="1"/>
    <col min="4353" max="4353" width="4.33203125" customWidth="1"/>
    <col min="4354" max="4354" width="65.33203125" customWidth="1"/>
    <col min="4355" max="4358" width="28.5" customWidth="1"/>
    <col min="4359" max="4359" width="10.5" customWidth="1"/>
    <col min="4609" max="4609" width="4.33203125" customWidth="1"/>
    <col min="4610" max="4610" width="65.33203125" customWidth="1"/>
    <col min="4611" max="4614" width="28.5" customWidth="1"/>
    <col min="4615" max="4615" width="10.5" customWidth="1"/>
    <col min="4865" max="4865" width="4.33203125" customWidth="1"/>
    <col min="4866" max="4866" width="65.33203125" customWidth="1"/>
    <col min="4867" max="4870" width="28.5" customWidth="1"/>
    <col min="4871" max="4871" width="10.5" customWidth="1"/>
    <col min="5121" max="5121" width="4.33203125" customWidth="1"/>
    <col min="5122" max="5122" width="65.33203125" customWidth="1"/>
    <col min="5123" max="5126" width="28.5" customWidth="1"/>
    <col min="5127" max="5127" width="10.5" customWidth="1"/>
    <col min="5377" max="5377" width="4.33203125" customWidth="1"/>
    <col min="5378" max="5378" width="65.33203125" customWidth="1"/>
    <col min="5379" max="5382" width="28.5" customWidth="1"/>
    <col min="5383" max="5383" width="10.5" customWidth="1"/>
    <col min="5633" max="5633" width="4.33203125" customWidth="1"/>
    <col min="5634" max="5634" width="65.33203125" customWidth="1"/>
    <col min="5635" max="5638" width="28.5" customWidth="1"/>
    <col min="5639" max="5639" width="10.5" customWidth="1"/>
    <col min="5889" max="5889" width="4.33203125" customWidth="1"/>
    <col min="5890" max="5890" width="65.33203125" customWidth="1"/>
    <col min="5891" max="5894" width="28.5" customWidth="1"/>
    <col min="5895" max="5895" width="10.5" customWidth="1"/>
    <col min="6145" max="6145" width="4.33203125" customWidth="1"/>
    <col min="6146" max="6146" width="65.33203125" customWidth="1"/>
    <col min="6147" max="6150" width="28.5" customWidth="1"/>
    <col min="6151" max="6151" width="10.5" customWidth="1"/>
    <col min="6401" max="6401" width="4.33203125" customWidth="1"/>
    <col min="6402" max="6402" width="65.33203125" customWidth="1"/>
    <col min="6403" max="6406" width="28.5" customWidth="1"/>
    <col min="6407" max="6407" width="10.5" customWidth="1"/>
    <col min="6657" max="6657" width="4.33203125" customWidth="1"/>
    <col min="6658" max="6658" width="65.33203125" customWidth="1"/>
    <col min="6659" max="6662" width="28.5" customWidth="1"/>
    <col min="6663" max="6663" width="10.5" customWidth="1"/>
    <col min="6913" max="6913" width="4.33203125" customWidth="1"/>
    <col min="6914" max="6914" width="65.33203125" customWidth="1"/>
    <col min="6915" max="6918" width="28.5" customWidth="1"/>
    <col min="6919" max="6919" width="10.5" customWidth="1"/>
    <col min="7169" max="7169" width="4.33203125" customWidth="1"/>
    <col min="7170" max="7170" width="65.33203125" customWidth="1"/>
    <col min="7171" max="7174" width="28.5" customWidth="1"/>
    <col min="7175" max="7175" width="10.5" customWidth="1"/>
    <col min="7425" max="7425" width="4.33203125" customWidth="1"/>
    <col min="7426" max="7426" width="65.33203125" customWidth="1"/>
    <col min="7427" max="7430" width="28.5" customWidth="1"/>
    <col min="7431" max="7431" width="10.5" customWidth="1"/>
    <col min="7681" max="7681" width="4.33203125" customWidth="1"/>
    <col min="7682" max="7682" width="65.33203125" customWidth="1"/>
    <col min="7683" max="7686" width="28.5" customWidth="1"/>
    <col min="7687" max="7687" width="10.5" customWidth="1"/>
    <col min="7937" max="7937" width="4.33203125" customWidth="1"/>
    <col min="7938" max="7938" width="65.33203125" customWidth="1"/>
    <col min="7939" max="7942" width="28.5" customWidth="1"/>
    <col min="7943" max="7943" width="10.5" customWidth="1"/>
    <col min="8193" max="8193" width="4.33203125" customWidth="1"/>
    <col min="8194" max="8194" width="65.33203125" customWidth="1"/>
    <col min="8195" max="8198" width="28.5" customWidth="1"/>
    <col min="8199" max="8199" width="10.5" customWidth="1"/>
    <col min="8449" max="8449" width="4.33203125" customWidth="1"/>
    <col min="8450" max="8450" width="65.33203125" customWidth="1"/>
    <col min="8451" max="8454" width="28.5" customWidth="1"/>
    <col min="8455" max="8455" width="10.5" customWidth="1"/>
    <col min="8705" max="8705" width="4.33203125" customWidth="1"/>
    <col min="8706" max="8706" width="65.33203125" customWidth="1"/>
    <col min="8707" max="8710" width="28.5" customWidth="1"/>
    <col min="8711" max="8711" width="10.5" customWidth="1"/>
    <col min="8961" max="8961" width="4.33203125" customWidth="1"/>
    <col min="8962" max="8962" width="65.33203125" customWidth="1"/>
    <col min="8963" max="8966" width="28.5" customWidth="1"/>
    <col min="8967" max="8967" width="10.5" customWidth="1"/>
    <col min="9217" max="9217" width="4.33203125" customWidth="1"/>
    <col min="9218" max="9218" width="65.33203125" customWidth="1"/>
    <col min="9219" max="9222" width="28.5" customWidth="1"/>
    <col min="9223" max="9223" width="10.5" customWidth="1"/>
    <col min="9473" max="9473" width="4.33203125" customWidth="1"/>
    <col min="9474" max="9474" width="65.33203125" customWidth="1"/>
    <col min="9475" max="9478" width="28.5" customWidth="1"/>
    <col min="9479" max="9479" width="10.5" customWidth="1"/>
    <col min="9729" max="9729" width="4.33203125" customWidth="1"/>
    <col min="9730" max="9730" width="65.33203125" customWidth="1"/>
    <col min="9731" max="9734" width="28.5" customWidth="1"/>
    <col min="9735" max="9735" width="10.5" customWidth="1"/>
    <col min="9985" max="9985" width="4.33203125" customWidth="1"/>
    <col min="9986" max="9986" width="65.33203125" customWidth="1"/>
    <col min="9987" max="9990" width="28.5" customWidth="1"/>
    <col min="9991" max="9991" width="10.5" customWidth="1"/>
    <col min="10241" max="10241" width="4.33203125" customWidth="1"/>
    <col min="10242" max="10242" width="65.33203125" customWidth="1"/>
    <col min="10243" max="10246" width="28.5" customWidth="1"/>
    <col min="10247" max="10247" width="10.5" customWidth="1"/>
    <col min="10497" max="10497" width="4.33203125" customWidth="1"/>
    <col min="10498" max="10498" width="65.33203125" customWidth="1"/>
    <col min="10499" max="10502" width="28.5" customWidth="1"/>
    <col min="10503" max="10503" width="10.5" customWidth="1"/>
    <col min="10753" max="10753" width="4.33203125" customWidth="1"/>
    <col min="10754" max="10754" width="65.33203125" customWidth="1"/>
    <col min="10755" max="10758" width="28.5" customWidth="1"/>
    <col min="10759" max="10759" width="10.5" customWidth="1"/>
    <col min="11009" max="11009" width="4.33203125" customWidth="1"/>
    <col min="11010" max="11010" width="65.33203125" customWidth="1"/>
    <col min="11011" max="11014" width="28.5" customWidth="1"/>
    <col min="11015" max="11015" width="10.5" customWidth="1"/>
    <col min="11265" max="11265" width="4.33203125" customWidth="1"/>
    <col min="11266" max="11266" width="65.33203125" customWidth="1"/>
    <col min="11267" max="11270" width="28.5" customWidth="1"/>
    <col min="11271" max="11271" width="10.5" customWidth="1"/>
    <col min="11521" max="11521" width="4.33203125" customWidth="1"/>
    <col min="11522" max="11522" width="65.33203125" customWidth="1"/>
    <col min="11523" max="11526" width="28.5" customWidth="1"/>
    <col min="11527" max="11527" width="10.5" customWidth="1"/>
    <col min="11777" max="11777" width="4.33203125" customWidth="1"/>
    <col min="11778" max="11778" width="65.33203125" customWidth="1"/>
    <col min="11779" max="11782" width="28.5" customWidth="1"/>
    <col min="11783" max="11783" width="10.5" customWidth="1"/>
    <col min="12033" max="12033" width="4.33203125" customWidth="1"/>
    <col min="12034" max="12034" width="65.33203125" customWidth="1"/>
    <col min="12035" max="12038" width="28.5" customWidth="1"/>
    <col min="12039" max="12039" width="10.5" customWidth="1"/>
    <col min="12289" max="12289" width="4.33203125" customWidth="1"/>
    <col min="12290" max="12290" width="65.33203125" customWidth="1"/>
    <col min="12291" max="12294" width="28.5" customWidth="1"/>
    <col min="12295" max="12295" width="10.5" customWidth="1"/>
    <col min="12545" max="12545" width="4.33203125" customWidth="1"/>
    <col min="12546" max="12546" width="65.33203125" customWidth="1"/>
    <col min="12547" max="12550" width="28.5" customWidth="1"/>
    <col min="12551" max="12551" width="10.5" customWidth="1"/>
    <col min="12801" max="12801" width="4.33203125" customWidth="1"/>
    <col min="12802" max="12802" width="65.33203125" customWidth="1"/>
    <col min="12803" max="12806" width="28.5" customWidth="1"/>
    <col min="12807" max="12807" width="10.5" customWidth="1"/>
    <col min="13057" max="13057" width="4.33203125" customWidth="1"/>
    <col min="13058" max="13058" width="65.33203125" customWidth="1"/>
    <col min="13059" max="13062" width="28.5" customWidth="1"/>
    <col min="13063" max="13063" width="10.5" customWidth="1"/>
    <col min="13313" max="13313" width="4.33203125" customWidth="1"/>
    <col min="13314" max="13314" width="65.33203125" customWidth="1"/>
    <col min="13315" max="13318" width="28.5" customWidth="1"/>
    <col min="13319" max="13319" width="10.5" customWidth="1"/>
    <col min="13569" max="13569" width="4.33203125" customWidth="1"/>
    <col min="13570" max="13570" width="65.33203125" customWidth="1"/>
    <col min="13571" max="13574" width="28.5" customWidth="1"/>
    <col min="13575" max="13575" width="10.5" customWidth="1"/>
    <col min="13825" max="13825" width="4.33203125" customWidth="1"/>
    <col min="13826" max="13826" width="65.33203125" customWidth="1"/>
    <col min="13827" max="13830" width="28.5" customWidth="1"/>
    <col min="13831" max="13831" width="10.5" customWidth="1"/>
    <col min="14081" max="14081" width="4.33203125" customWidth="1"/>
    <col min="14082" max="14082" width="65.33203125" customWidth="1"/>
    <col min="14083" max="14086" width="28.5" customWidth="1"/>
    <col min="14087" max="14087" width="10.5" customWidth="1"/>
    <col min="14337" max="14337" width="4.33203125" customWidth="1"/>
    <col min="14338" max="14338" width="65.33203125" customWidth="1"/>
    <col min="14339" max="14342" width="28.5" customWidth="1"/>
    <col min="14343" max="14343" width="10.5" customWidth="1"/>
    <col min="14593" max="14593" width="4.33203125" customWidth="1"/>
    <col min="14594" max="14594" width="65.33203125" customWidth="1"/>
    <col min="14595" max="14598" width="28.5" customWidth="1"/>
    <col min="14599" max="14599" width="10.5" customWidth="1"/>
    <col min="14849" max="14849" width="4.33203125" customWidth="1"/>
    <col min="14850" max="14850" width="65.33203125" customWidth="1"/>
    <col min="14851" max="14854" width="28.5" customWidth="1"/>
    <col min="14855" max="14855" width="10.5" customWidth="1"/>
    <col min="15105" max="15105" width="4.33203125" customWidth="1"/>
    <col min="15106" max="15106" width="65.33203125" customWidth="1"/>
    <col min="15107" max="15110" width="28.5" customWidth="1"/>
    <col min="15111" max="15111" width="10.5" customWidth="1"/>
    <col min="15361" max="15361" width="4.33203125" customWidth="1"/>
    <col min="15362" max="15362" width="65.33203125" customWidth="1"/>
    <col min="15363" max="15366" width="28.5" customWidth="1"/>
    <col min="15367" max="15367" width="10.5" customWidth="1"/>
    <col min="15617" max="15617" width="4.33203125" customWidth="1"/>
    <col min="15618" max="15618" width="65.33203125" customWidth="1"/>
    <col min="15619" max="15622" width="28.5" customWidth="1"/>
    <col min="15623" max="15623" width="10.5" customWidth="1"/>
    <col min="15873" max="15873" width="4.33203125" customWidth="1"/>
    <col min="15874" max="15874" width="65.33203125" customWidth="1"/>
    <col min="15875" max="15878" width="28.5" customWidth="1"/>
    <col min="15879" max="15879" width="10.5" customWidth="1"/>
    <col min="16129" max="16129" width="4.33203125" customWidth="1"/>
    <col min="16130" max="16130" width="65.33203125" customWidth="1"/>
    <col min="16131" max="16134" width="28.5" customWidth="1"/>
    <col min="16135" max="16135" width="10.5" customWidth="1"/>
  </cols>
  <sheetData>
    <row r="1" spans="1:6" ht="18.75" customHeight="1" x14ac:dyDescent="0.2">
      <c r="B1" s="1" t="s">
        <v>0</v>
      </c>
    </row>
    <row r="2" spans="1:6" ht="11.25" customHeight="1" x14ac:dyDescent="0.2"/>
    <row r="3" spans="1:6" ht="70.5" customHeight="1" x14ac:dyDescent="0.2">
      <c r="B3" s="2" t="s">
        <v>115</v>
      </c>
    </row>
    <row r="4" spans="1:6" ht="11.25" customHeight="1" x14ac:dyDescent="0.2">
      <c r="B4" s="3" t="s">
        <v>2</v>
      </c>
    </row>
    <row r="5" spans="1:6" ht="12.75" customHeight="1" x14ac:dyDescent="0.2"/>
    <row r="6" spans="1:6" s="6" customFormat="1" ht="30.75" customHeight="1" x14ac:dyDescent="0.2">
      <c r="A6" s="4"/>
      <c r="B6" s="5" t="s">
        <v>3</v>
      </c>
      <c r="C6" s="5" t="s">
        <v>116</v>
      </c>
      <c r="D6" s="5" t="s">
        <v>27</v>
      </c>
      <c r="E6" s="5" t="s">
        <v>28</v>
      </c>
      <c r="F6" s="5" t="s">
        <v>29</v>
      </c>
    </row>
    <row r="7" spans="1:6" ht="12" customHeight="1" x14ac:dyDescent="0.2">
      <c r="B7" s="68" t="s">
        <v>117</v>
      </c>
      <c r="C7" s="69">
        <v>21177051</v>
      </c>
      <c r="D7" s="69">
        <v>-1267</v>
      </c>
      <c r="E7" s="69">
        <v>4062444</v>
      </c>
      <c r="F7" s="69">
        <f>C7+D7+E7</f>
        <v>25238228</v>
      </c>
    </row>
    <row r="8" spans="1:6" ht="23.25" customHeight="1" x14ac:dyDescent="0.2">
      <c r="B8" s="70" t="s">
        <v>118</v>
      </c>
      <c r="C8" s="71"/>
      <c r="D8" s="71"/>
      <c r="E8" s="71"/>
      <c r="F8" s="71"/>
    </row>
    <row r="9" spans="1:6" ht="12" customHeight="1" x14ac:dyDescent="0.2">
      <c r="B9" s="72" t="s">
        <v>119</v>
      </c>
      <c r="C9" s="71"/>
      <c r="D9" s="71"/>
      <c r="E9" s="71"/>
      <c r="F9" s="71"/>
    </row>
    <row r="10" spans="1:6" ht="12" customHeight="1" x14ac:dyDescent="0.2">
      <c r="B10" s="72" t="s">
        <v>120</v>
      </c>
      <c r="C10" s="73">
        <v>4000035</v>
      </c>
      <c r="D10" s="73"/>
      <c r="E10" s="71"/>
      <c r="F10" s="73">
        <v>4000035</v>
      </c>
    </row>
    <row r="11" spans="1:6" ht="12" customHeight="1" x14ac:dyDescent="0.2">
      <c r="B11" s="72" t="s">
        <v>121</v>
      </c>
      <c r="C11" s="71"/>
      <c r="D11" s="71"/>
      <c r="E11" s="73">
        <v>2956327</v>
      </c>
      <c r="F11" s="73">
        <v>2956327</v>
      </c>
    </row>
    <row r="12" spans="1:6" ht="12" customHeight="1" x14ac:dyDescent="0.2">
      <c r="B12" s="72" t="s">
        <v>122</v>
      </c>
      <c r="C12" s="71"/>
      <c r="D12" s="71"/>
      <c r="E12" s="71"/>
      <c r="F12" s="71"/>
    </row>
    <row r="13" spans="1:6" ht="12" customHeight="1" x14ac:dyDescent="0.2">
      <c r="B13" s="68" t="s">
        <v>123</v>
      </c>
      <c r="C13" s="69">
        <v>25177085</v>
      </c>
      <c r="D13" s="69">
        <v>-1267</v>
      </c>
      <c r="E13" s="69">
        <v>7018772</v>
      </c>
      <c r="F13" s="69">
        <f>C13+D13+E13</f>
        <v>32194590</v>
      </c>
    </row>
    <row r="14" spans="1:6" ht="23.25" customHeight="1" x14ac:dyDescent="0.2">
      <c r="B14" s="70" t="s">
        <v>118</v>
      </c>
      <c r="C14" s="71"/>
      <c r="D14" s="71"/>
      <c r="E14" s="71"/>
      <c r="F14" s="71"/>
    </row>
    <row r="15" spans="1:6" ht="12" customHeight="1" x14ac:dyDescent="0.2">
      <c r="B15" s="72" t="s">
        <v>119</v>
      </c>
      <c r="C15" s="71"/>
      <c r="D15" s="71"/>
      <c r="E15" s="71"/>
      <c r="F15" s="71"/>
    </row>
    <row r="16" spans="1:6" ht="12" customHeight="1" x14ac:dyDescent="0.2">
      <c r="B16" s="72" t="s">
        <v>120</v>
      </c>
      <c r="C16" s="71"/>
      <c r="D16" s="71"/>
      <c r="E16" s="71"/>
      <c r="F16" s="71"/>
    </row>
    <row r="17" spans="2:6" ht="12" customHeight="1" x14ac:dyDescent="0.2">
      <c r="B17" s="72" t="s">
        <v>121</v>
      </c>
      <c r="C17" s="71"/>
      <c r="D17" s="71"/>
      <c r="E17" s="73">
        <v>2843251</v>
      </c>
      <c r="F17" s="73">
        <v>2843251</v>
      </c>
    </row>
    <row r="18" spans="2:6" ht="12" customHeight="1" x14ac:dyDescent="0.2">
      <c r="B18" s="72" t="s">
        <v>122</v>
      </c>
      <c r="C18" s="71"/>
      <c r="D18" s="71"/>
      <c r="E18" s="71"/>
      <c r="F18" s="71"/>
    </row>
    <row r="19" spans="2:6" ht="12" customHeight="1" x14ac:dyDescent="0.2">
      <c r="B19" s="68" t="s">
        <v>124</v>
      </c>
      <c r="C19" s="69">
        <v>25177085</v>
      </c>
      <c r="D19" s="69">
        <v>-1267</v>
      </c>
      <c r="E19" s="69">
        <v>9862023</v>
      </c>
      <c r="F19" s="69">
        <f>C19+D19+E19</f>
        <v>35037841</v>
      </c>
    </row>
    <row r="20" spans="2:6" ht="11.25" customHeight="1" x14ac:dyDescent="0.2"/>
    <row r="21" spans="2:6" ht="11.25" customHeight="1" x14ac:dyDescent="0.2">
      <c r="B21" t="s">
        <v>31</v>
      </c>
    </row>
    <row r="22" spans="2:6" ht="11.25" customHeight="1" x14ac:dyDescent="0.2"/>
    <row r="23" spans="2:6" ht="11.25" customHeight="1" x14ac:dyDescent="0.2">
      <c r="B23" t="s">
        <v>32</v>
      </c>
    </row>
    <row r="24" spans="2:6" ht="11.25" customHeight="1" x14ac:dyDescent="0.2"/>
    <row r="25" spans="2:6" ht="11.25" customHeight="1" x14ac:dyDescent="0.2">
      <c r="B25" t="s">
        <v>33</v>
      </c>
    </row>
    <row r="26" spans="2:6" ht="11.25" customHeight="1" x14ac:dyDescent="0.2"/>
  </sheetData>
  <pageMargins left="0.39370078740157477" right="0.39370078740157477" top="0.39370078740157477" bottom="0.39370078740157477" header="0" footer="0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F1</vt:lpstr>
      <vt:lpstr>F2</vt:lpstr>
      <vt:lpstr>ДДС</vt:lpstr>
      <vt:lpstr>ДвижениеКапитал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Кымбат Тракпанова</dc:creator>
  <cp:lastModifiedBy>Кымбат Тракпанова</cp:lastModifiedBy>
  <dcterms:created xsi:type="dcterms:W3CDTF">2024-04-08T09:47:45Z</dcterms:created>
  <dcterms:modified xsi:type="dcterms:W3CDTF">2024-04-24T06:44:04Z</dcterms:modified>
</cp:coreProperties>
</file>