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08\Documents\Транзит\Биржа\2021\"/>
    </mc:Choice>
  </mc:AlternateContent>
  <bookViews>
    <workbookView xWindow="0" yWindow="0" windowWidth="28800" windowHeight="10935" activeTab="3"/>
  </bookViews>
  <sheets>
    <sheet name="ОФП" sheetId="4" r:id="rId1"/>
    <sheet name="ОПиУ" sheetId="3" r:id="rId2"/>
    <sheet name="ДДС" sheetId="2" r:id="rId3"/>
    <sheet name="Капитал  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EUR" localSheetId="3">'[1]1710_3310_вал'!$B$41:$D$69</definedName>
    <definedName name="EUR">'[1]1710_3310_вал'!$B$41:$D$69</definedName>
    <definedName name="белая" localSheetId="3">'[1]1710_3310_вал'!$G$47:$I$74</definedName>
    <definedName name="белая">'[1]1710_3310_вал'!$G$47:$I$74</definedName>
    <definedName name="восьмая" localSheetId="3">[2]ДДС_310320!$V$139:$W$220</definedName>
    <definedName name="восьмая" localSheetId="0">[6]ДДС_310320!#REF!</definedName>
    <definedName name="восьмая">[2]ДДС_310320!$V$139:$W$220</definedName>
    <definedName name="второй" localSheetId="3">#REF!</definedName>
    <definedName name="второй" localSheetId="0">#REF!</definedName>
    <definedName name="второй">#REF!</definedName>
    <definedName name="желтая1" localSheetId="3">[4]ДДС_300920!$C$92:$D$144</definedName>
    <definedName name="желтая1">[4]ДДС_300920!$C$92:$D$144</definedName>
    <definedName name="Желтая7" localSheetId="3">[4]сч.3310_1710_300920!$B$371:$H$675</definedName>
    <definedName name="Желтая7">[4]сч.3310_1710_300920!$B$371:$H$675</definedName>
    <definedName name="Желтая8" localSheetId="3">[4]сч.3310_1710_300920!$B$6:$H$368</definedName>
    <definedName name="Желтая8">[4]сч.3310_1710_300920!$B$6:$H$368</definedName>
    <definedName name="зеленая" localSheetId="3">'[5]1710_3310_тг'!$B$604:$D$1053</definedName>
    <definedName name="зеленая" localSheetId="0">#REF!</definedName>
    <definedName name="зеленая">'[5]1710_3310_тг'!$B$604:$D$1053</definedName>
    <definedName name="книга1" localSheetId="3">'[5]кредиторка торг'!$B$5:$H$161</definedName>
    <definedName name="книга1" localSheetId="0">#REF!</definedName>
    <definedName name="книга1">'[5]кредиторка торг'!$B$5:$H$161</definedName>
    <definedName name="книга10" localSheetId="2">[5]РасшКредТорг!#REF!</definedName>
    <definedName name="книга10" localSheetId="3">[5]РасшКредТорг!#REF!</definedName>
    <definedName name="книга10" localSheetId="1">[5]РасшКредТорг!#REF!</definedName>
    <definedName name="книга10" localSheetId="0">#REF!</definedName>
    <definedName name="книга10">[5]РасшКредТорг!#REF!</definedName>
    <definedName name="книга11" localSheetId="2">[5]РасшКредТорг!#REF!</definedName>
    <definedName name="книга11" localSheetId="3">[5]РасшКредТорг!#REF!</definedName>
    <definedName name="книга11" localSheetId="1">[5]РасшКредТорг!#REF!</definedName>
    <definedName name="книга11" localSheetId="0">#REF!</definedName>
    <definedName name="книга11">[5]РасшКредТорг!#REF!</definedName>
    <definedName name="книга12" localSheetId="2">[5]РасшКредТорг!#REF!</definedName>
    <definedName name="книга12" localSheetId="3">[5]РасшКредТорг!#REF!</definedName>
    <definedName name="книга12" localSheetId="1">[5]РасшКредТорг!#REF!</definedName>
    <definedName name="книга12" localSheetId="0">#REF!</definedName>
    <definedName name="книга12">[5]РасшКредТорг!#REF!</definedName>
    <definedName name="книга13" localSheetId="3">[5]РасшКредТорг!#REF!</definedName>
    <definedName name="книга13" localSheetId="0">#REF!</definedName>
    <definedName name="книга13">[5]РасшКредТорг!#REF!</definedName>
    <definedName name="книга14" localSheetId="3">[5]ДДС_31122019!$C$103:$D$136</definedName>
    <definedName name="книга14" localSheetId="0">#REF!</definedName>
    <definedName name="книга14">[5]ДДС_31122019!$C$103:$D$136</definedName>
    <definedName name="Книга15" localSheetId="3">[3]ДДС!#REF!</definedName>
    <definedName name="Книга15" localSheetId="1">[3]ДДС!#REF!</definedName>
    <definedName name="Книга15" localSheetId="0">#REF!</definedName>
    <definedName name="Книга15">ДДС!#REF!</definedName>
    <definedName name="книга2" localSheetId="3">'[5]кредиторка торг'!$B$166:$H$321</definedName>
    <definedName name="книга2" localSheetId="0">#REF!</definedName>
    <definedName name="книга2">'[5]кредиторка торг'!$B$166:$H$321</definedName>
    <definedName name="книга3" localSheetId="2">'[5]кредиторка торг'!#REF!</definedName>
    <definedName name="книга3" localSheetId="3">'[5]кредиторка торг'!#REF!</definedName>
    <definedName name="книга3" localSheetId="1">'[5]кредиторка торг'!#REF!</definedName>
    <definedName name="книга3" localSheetId="0">#REF!</definedName>
    <definedName name="книга3">'[5]кредиторка торг'!#REF!</definedName>
    <definedName name="книга4" localSheetId="2">[5]РасшКредТорг!#REF!</definedName>
    <definedName name="книга4" localSheetId="3">[5]РасшКредТорг!#REF!</definedName>
    <definedName name="книга4" localSheetId="1">[5]РасшКредТорг!#REF!</definedName>
    <definedName name="книга4" localSheetId="0">#REF!</definedName>
    <definedName name="книга4">[5]РасшКредТорг!#REF!</definedName>
    <definedName name="книга5" localSheetId="2">[5]РасшКредТорг!#REF!</definedName>
    <definedName name="книга5" localSheetId="3">[5]РасшКредТорг!#REF!</definedName>
    <definedName name="книга5" localSheetId="1">[5]РасшКредТорг!#REF!</definedName>
    <definedName name="книга5" localSheetId="0">#REF!</definedName>
    <definedName name="книга5">[5]РасшКредТорг!#REF!</definedName>
    <definedName name="книга6" localSheetId="2">[5]РасшКредТорг!#REF!</definedName>
    <definedName name="книга6" localSheetId="3">[5]РасшКредТорг!#REF!</definedName>
    <definedName name="книга6" localSheetId="1">[5]РасшКредТорг!#REF!</definedName>
    <definedName name="книга6" localSheetId="0">#REF!</definedName>
    <definedName name="книга6">[5]РасшКредТорг!#REF!</definedName>
    <definedName name="книга7" localSheetId="3">'[5]кредиторка торг'!$B$342:$H$364</definedName>
    <definedName name="книга7" localSheetId="0">#REF!</definedName>
    <definedName name="книга7">'[5]кредиторка торг'!$B$342:$H$364</definedName>
    <definedName name="книга75" localSheetId="3">'[5]кредиторка торг'!#REF!</definedName>
    <definedName name="книга75" localSheetId="0">'[5]кредиторка торг'!#REF!</definedName>
    <definedName name="книга75">'[5]кредиторка торг'!#REF!</definedName>
    <definedName name="книга8" localSheetId="3">'[5]кредиторка торг'!$B$326:$H$339</definedName>
    <definedName name="книга8" localSheetId="0">#REF!</definedName>
    <definedName name="книга8">'[5]кредиторка торг'!$B$326:$H$339</definedName>
    <definedName name="книга9" localSheetId="2">[5]РасшКредТорг!#REF!</definedName>
    <definedName name="книга9" localSheetId="3">[5]РасшКредТорг!#REF!</definedName>
    <definedName name="книга9" localSheetId="1">[5]РасшКредТорг!#REF!</definedName>
    <definedName name="книга9" localSheetId="0">#REF!</definedName>
    <definedName name="книга9">[5]РасшКредТорг!#REF!</definedName>
    <definedName name="красная" localSheetId="3">'[1]1710_3310_кз'!$B$597:$D$1045</definedName>
    <definedName name="красная">'[1]1710_3310_кз'!$B$597:$D$1045</definedName>
    <definedName name="красная1" localSheetId="3">[6]ДДС_310320!$C$93:$D$128</definedName>
    <definedName name="красная1">[6]ДДС_310320!$C$93:$D$128</definedName>
    <definedName name="Красная2" localSheetId="3">[6]сч.3310!$B$8:$H$346</definedName>
    <definedName name="Красная2">[6]сч.3310!$B$8:$H$346</definedName>
    <definedName name="Красная3" localSheetId="3">[6]сч.3310!$B$354:$H$635</definedName>
    <definedName name="Красная3">[6]сч.3310!$B$354:$H$635</definedName>
    <definedName name="красная4" localSheetId="3">[6]сч.3310_080920!$B$10:$H$346</definedName>
    <definedName name="красная4">[6]сч.3310_080920!$B$10:$H$346</definedName>
    <definedName name="красная5" localSheetId="3">[6]сч.3310_080920!$B$356:$H$635</definedName>
    <definedName name="красная5">[6]сч.3310_080920!$B$356:$H$635</definedName>
    <definedName name="красная6" localSheetId="3">[6]ДДС_310820!$B$136:$D$160</definedName>
    <definedName name="красная6">[6]ДДС_310820!$B$136:$D$160</definedName>
    <definedName name="красная7" localSheetId="3">[6]ДДС_310820!$C$137:$D$160</definedName>
    <definedName name="красная7">[6]ДДС_310820!$C$137:$D$160</definedName>
    <definedName name="облако" localSheetId="3">[5]вал1710_3310!$B$44:$D$81</definedName>
    <definedName name="облако" localSheetId="0">#REF!</definedName>
    <definedName name="облако">[5]вал1710_3310!$B$44:$D$81</definedName>
    <definedName name="облачко" localSheetId="3">[1]Лист1!$B$460:$D$909</definedName>
    <definedName name="облачко">[1]Лист1!$B$460:$D$909</definedName>
    <definedName name="пано" localSheetId="3">[5]вал1710_3310!$H$48:$J$82</definedName>
    <definedName name="пано" localSheetId="0">#REF!</definedName>
    <definedName name="пано">[5]вал1710_3310!$H$48:$J$82</definedName>
    <definedName name="первый" localSheetId="3">#REF!</definedName>
    <definedName name="первый" localSheetId="0">#REF!</definedName>
    <definedName name="первый">#REF!</definedName>
    <definedName name="прочее">[7]ОС_310321!#REF!</definedName>
    <definedName name="прочее4">[7]ДДС_300621!$C$94:$D$140</definedName>
    <definedName name="прочее5">[7]сч.3310_1710_300621!$B$290:$H$517</definedName>
    <definedName name="прочее6">[7]сч.3310_1710_300621!$B$11:$H$286</definedName>
    <definedName name="пятая">'[2]кредиторка торг'!$A$10:$G$272</definedName>
    <definedName name="седьмая" localSheetId="3">[2]ДДС_310320!$V$80:$W$129</definedName>
    <definedName name="седьмая" localSheetId="0">[6]ДДС_310320!#REF!</definedName>
    <definedName name="седьмая">[2]ДДС_310320!$V$80:$W$129</definedName>
    <definedName name="синяя" localSheetId="3">'[1]Лист3 (2)'!$B$64:$E$136</definedName>
    <definedName name="синяя">'[1]Лист3 (2)'!$B$64:$E$136</definedName>
    <definedName name="синяя1">[3]ДДС_300921!$C$87:$D$127</definedName>
    <definedName name="синяя2">[3]ДДС_300921!$C$178:$D$180</definedName>
    <definedName name="синяя3">[3]ДДС_300921!$C$194:$D$211</definedName>
    <definedName name="туча" localSheetId="3">[1]Лист1!$J$598:$L$1186</definedName>
    <definedName name="туча">[1]Лист1!$J$598:$L$1186</definedName>
    <definedName name="четвертая">'[2]кредиторка торг'!$A$282:$G$506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4" l="1"/>
  <c r="D47" i="4"/>
  <c r="D46" i="4"/>
  <c r="C46" i="4"/>
  <c r="D44" i="4"/>
  <c r="D41" i="4" s="1"/>
  <c r="D52" i="4" s="1"/>
  <c r="D42" i="4"/>
  <c r="C41" i="4"/>
  <c r="D36" i="4"/>
  <c r="D53" i="4" s="1"/>
  <c r="C36" i="4"/>
  <c r="C53" i="4" s="1"/>
  <c r="D30" i="4"/>
  <c r="D25" i="4" s="1"/>
  <c r="D33" i="4" s="1"/>
  <c r="D26" i="4"/>
  <c r="C25" i="4"/>
  <c r="C18" i="4"/>
  <c r="C17" i="4" s="1"/>
  <c r="C33" i="4" s="1"/>
  <c r="D17" i="4"/>
  <c r="C26" i="3"/>
  <c r="C25" i="3"/>
  <c r="C22" i="3"/>
  <c r="C21" i="3"/>
  <c r="C20" i="3"/>
  <c r="C19" i="3"/>
  <c r="D18" i="3"/>
  <c r="D23" i="3" s="1"/>
  <c r="D27" i="3" s="1"/>
  <c r="D29" i="3" s="1"/>
  <c r="D31" i="3" s="1"/>
  <c r="C18" i="3"/>
  <c r="C23" i="3" s="1"/>
  <c r="C27" i="3" s="1"/>
  <c r="C29" i="3" s="1"/>
  <c r="C31" i="3" s="1"/>
  <c r="C17" i="3"/>
  <c r="C16" i="3"/>
  <c r="D38" i="2"/>
  <c r="C38" i="2"/>
  <c r="D31" i="2"/>
  <c r="C31" i="2"/>
  <c r="D25" i="2"/>
  <c r="D40" i="2" s="1"/>
  <c r="C25" i="2"/>
  <c r="C40" i="2" s="1"/>
  <c r="Q23" i="1"/>
  <c r="P23" i="1"/>
  <c r="O23" i="1"/>
  <c r="R23" i="1" s="1"/>
  <c r="S23" i="1" s="1"/>
  <c r="R22" i="1"/>
  <c r="S22" i="1" s="1"/>
  <c r="R21" i="1"/>
  <c r="S21" i="1" s="1"/>
  <c r="Q21" i="1"/>
  <c r="S20" i="1"/>
  <c r="P19" i="1"/>
  <c r="O19" i="1"/>
  <c r="S18" i="1"/>
  <c r="R18" i="1"/>
  <c r="Q17" i="1"/>
  <c r="Q19" i="1" s="1"/>
  <c r="R16" i="1"/>
  <c r="S16" i="1" s="1"/>
  <c r="R19" i="1" l="1"/>
  <c r="S19" i="1" s="1"/>
  <c r="R17" i="1"/>
  <c r="S17" i="1" s="1"/>
</calcChain>
</file>

<file path=xl/sharedStrings.xml><?xml version="1.0" encoding="utf-8"?>
<sst xmlns="http://schemas.openxmlformats.org/spreadsheetml/2006/main" count="188" uniqueCount="120">
  <si>
    <t>Акционерное общество "БАСТ"</t>
  </si>
  <si>
    <t>Наименование</t>
  </si>
  <si>
    <t>Вид деятельности</t>
  </si>
  <si>
    <t>Добыча и обогащение медной руды</t>
  </si>
  <si>
    <t>Среднегодовая численность работников</t>
  </si>
  <si>
    <t xml:space="preserve">Юридический адрес, БИН </t>
  </si>
  <si>
    <t>Республика Казахстан, Восточно-Казахстанская область, Абайский район, Каскабулакский сельский округ, село Каскабулак, участок Максут, строение 1</t>
  </si>
  <si>
    <t>БИН 060440009840</t>
  </si>
  <si>
    <t>ОТЧЕТ ОБ ИЗМЕНЕНИЯХ В КАПИТАЛЕ</t>
  </si>
  <si>
    <t>за 9 месяцев 2021 г.</t>
  </si>
  <si>
    <t>тыс. тенге</t>
  </si>
  <si>
    <t>Показатель</t>
  </si>
  <si>
    <t>Акционерный капитал</t>
  </si>
  <si>
    <t>Дополнительно оплаченный капитал</t>
  </si>
  <si>
    <t xml:space="preserve">Накопленные убытки </t>
  </si>
  <si>
    <t>Всего</t>
  </si>
  <si>
    <t>Итого капитал</t>
  </si>
  <si>
    <t xml:space="preserve">На 1 января отчетного года </t>
  </si>
  <si>
    <t>Убыток за период</t>
  </si>
  <si>
    <t>-</t>
  </si>
  <si>
    <t>Эмиссия акций</t>
  </si>
  <si>
    <t xml:space="preserve">На 30 сентября отчетного года </t>
  </si>
  <si>
    <t xml:space="preserve">На 1 января предыдущего года  </t>
  </si>
  <si>
    <t>Сальдо на 30 сентября предыдущего года</t>
  </si>
  <si>
    <t>Руководитель</t>
  </si>
  <si>
    <t>Рясков С. Е.</t>
  </si>
  <si>
    <t>(фамилия, имя, отчество)</t>
  </si>
  <si>
    <t>(подпись)</t>
  </si>
  <si>
    <t>Главный бухгалтер</t>
  </si>
  <si>
    <t>Гимаденова М.У.</t>
  </si>
  <si>
    <t>Юридический адрес, Бизнес идентификационный
номер,Индивидуальный идентификационный номер</t>
  </si>
  <si>
    <t xml:space="preserve">Республика Казахстан, Восточно-Казахстанская область, Абайский район, Каскабулакский сельский округ, село Каскабулак, участок Максут, строение 1, 060440009840     
     </t>
  </si>
  <si>
    <t>ОТЧЕТ О ДВИЖЕНИИ ДЕНЕЖНЫХ СРЕДСТВ</t>
  </si>
  <si>
    <t>Показатели</t>
  </si>
  <si>
    <t>За отчетный период</t>
  </si>
  <si>
    <t>За предыдущий период</t>
  </si>
  <si>
    <t xml:space="preserve">ДВИЖЕНИЕ ДЕНЕЖНЫХ СРЕДСТВ ОТ ОПЕРАЦИОННОЙ ДЕЯТЕЛЬНОСТИ </t>
  </si>
  <si>
    <t xml:space="preserve">              Поступления от покупателей</t>
  </si>
  <si>
    <t xml:space="preserve">              Прочие поступления</t>
  </si>
  <si>
    <t xml:space="preserve">              Денежные средства, уплаченные работникам </t>
  </si>
  <si>
    <t xml:space="preserve">              Корпоративный подоходный налог</t>
  </si>
  <si>
    <t xml:space="preserve">              Прочие налоги уплаченные </t>
  </si>
  <si>
    <t xml:space="preserve">              Денежные средства, уплаченные поставщикам</t>
  </si>
  <si>
    <t xml:space="preserve">              Авансы выданные</t>
  </si>
  <si>
    <t xml:space="preserve">              Проценты уплаченные </t>
  </si>
  <si>
    <t xml:space="preserve">              Прочее выбытие </t>
  </si>
  <si>
    <t xml:space="preserve">Результат операционной деятельности </t>
  </si>
  <si>
    <t xml:space="preserve">ДВИЖЕНИЕ ДЕНЕЖНЫХ СРЕДСТВ ОТ ИНВЕСТИЦИОННОЙ ДЕЯТЕЛЬНОСТИ </t>
  </si>
  <si>
    <t>Приобретение основных средств</t>
  </si>
  <si>
    <t xml:space="preserve">Инвестиции в горнодобывающие активы </t>
  </si>
  <si>
    <t xml:space="preserve">Вклад по депозитам </t>
  </si>
  <si>
    <t xml:space="preserve">Поступления от реализации готовой продукции </t>
  </si>
  <si>
    <t xml:space="preserve">Результат инвестиционной деятельности </t>
  </si>
  <si>
    <t xml:space="preserve">ДВИЖЕНИЕ ДЕНЕЖНЫХ СРЕДСТВ ОТ ФИНАНСОВОЙ ДЕЯТЕЛЬНОСТИ </t>
  </si>
  <si>
    <t xml:space="preserve">Выпуск акций </t>
  </si>
  <si>
    <t xml:space="preserve">Поступления по займам </t>
  </si>
  <si>
    <t>Погашение займов</t>
  </si>
  <si>
    <t xml:space="preserve">Выплата основного долга по облигациям </t>
  </si>
  <si>
    <t xml:space="preserve">Погашение обязательства по финансовой аренде </t>
  </si>
  <si>
    <t xml:space="preserve">Результат финансовой деятельности </t>
  </si>
  <si>
    <t>Влияние изменений обменных курсов на денежные средства</t>
  </si>
  <si>
    <t xml:space="preserve">Чистое увеличение/(уменьшение) денежных средств 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</si>
  <si>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</si>
  <si>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</si>
  <si>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Руководитель                                                 Рясков С. Е.</t>
  </si>
  <si>
    <t xml:space="preserve">                                                                             (фамилия, имя, отчество)</t>
  </si>
  <si>
    <t xml:space="preserve">Главный бухгалтер                                       Гимаденова М.У. </t>
  </si>
  <si>
    <t xml:space="preserve">                                                                        (фамилия, имя, отчество)</t>
  </si>
  <si>
    <t>Республика Казахстан, Восточно-Казахстанская область, Абайский район, Каскабулакский сельский округ, село Каскабулак, участок Максут, строение 1,                                       БИН 060440009840</t>
  </si>
  <si>
    <t>ОТЧЕТ О ПРИБЫЛИ ИЛИ УБЫТКЕ И ПРОЧЕМ СОВОКУПНОМ ДОХОДЕ</t>
  </si>
  <si>
    <t xml:space="preserve">Прим. </t>
  </si>
  <si>
    <t>Выручка</t>
  </si>
  <si>
    <t>Себестоимость</t>
  </si>
  <si>
    <t>Валовая прибыль /убыток</t>
  </si>
  <si>
    <t>Административные расходы</t>
  </si>
  <si>
    <t>Расходы по реализации</t>
  </si>
  <si>
    <t>Прочие операционные доходы</t>
  </si>
  <si>
    <t>Прочие операционные расходы</t>
  </si>
  <si>
    <t>Операционный убыток</t>
  </si>
  <si>
    <t xml:space="preserve">Доходы по вознаграждениям </t>
  </si>
  <si>
    <t>Расходы на финансирование</t>
  </si>
  <si>
    <t>Убыток от курсовой разницы</t>
  </si>
  <si>
    <t xml:space="preserve">Убыток до налогообложения  </t>
  </si>
  <si>
    <t>Расходы по корпоративному подоходному налогу</t>
  </si>
  <si>
    <t>Общий осовокупный убыток за период</t>
  </si>
  <si>
    <t>Прочий совокупный доход</t>
  </si>
  <si>
    <t>Убыток на акцию</t>
  </si>
  <si>
    <t xml:space="preserve">ОТЧЕТ О ФИНАНСОВОМ ПОЛОЖЕНИИ </t>
  </si>
  <si>
    <t>по состоянию на 30 сентября 2021 года</t>
  </si>
  <si>
    <t>На конец 
отчетного периода</t>
  </si>
  <si>
    <t>На начало 
отчетного периода</t>
  </si>
  <si>
    <t xml:space="preserve">АКТИВЫ </t>
  </si>
  <si>
    <t>Внеоборотные активы</t>
  </si>
  <si>
    <t xml:space="preserve">Горнодобывающие активы </t>
  </si>
  <si>
    <t>Основные средства</t>
  </si>
  <si>
    <t>Нематериальные активы</t>
  </si>
  <si>
    <t xml:space="preserve">Авансы на приобретение долгосрочных активов </t>
  </si>
  <si>
    <t xml:space="preserve">Денежные средства, ограниченные в использовании </t>
  </si>
  <si>
    <t>Прочие долгосрочные активы</t>
  </si>
  <si>
    <t>Текущие активы</t>
  </si>
  <si>
    <t xml:space="preserve">Авансы выданные и прочие текущие активы </t>
  </si>
  <si>
    <t xml:space="preserve">Товарно-материальные запасы </t>
  </si>
  <si>
    <t>Краткосрочные финансовые активы</t>
  </si>
  <si>
    <t xml:space="preserve">Торговая дебиторская задолженность					</t>
  </si>
  <si>
    <t>Денежные средства и эквиваленты денежных средств</t>
  </si>
  <si>
    <t xml:space="preserve">Предоплата по подоходному налогу </t>
  </si>
  <si>
    <t xml:space="preserve">ВСЕГО АКТИВЫ </t>
  </si>
  <si>
    <t xml:space="preserve">КАПИТАЛ И ОБЯЗАТЕЛЬСТВА </t>
  </si>
  <si>
    <t>Капитал и резервы</t>
  </si>
  <si>
    <t>Накопленные убытки</t>
  </si>
  <si>
    <t>Долгосрочные обязательства</t>
  </si>
  <si>
    <t xml:space="preserve">Займы </t>
  </si>
  <si>
    <t xml:space="preserve">Провизии </t>
  </si>
  <si>
    <t xml:space="preserve">Обязательства по финансовой аренде </t>
  </si>
  <si>
    <t>Текущие обязательства</t>
  </si>
  <si>
    <t xml:space="preserve">Обязательства по налогам и социальным платежам </t>
  </si>
  <si>
    <t>Торговая и прочая кредиторская задолженность</t>
  </si>
  <si>
    <t xml:space="preserve">ИТОГО ОБЯЗАТЕЛЬСТВА </t>
  </si>
  <si>
    <t>ВСЕГО КАПИТАЛ И ОБЯЗАТЕЛЬСТВА</t>
  </si>
  <si>
    <t>Балансовая стоимость акции,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</si>
</sst>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#,##0_);\(#,##0\)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1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i/>
      <sz val="8"/>
      <color theme="1"/>
      <name val="Arial"/>
      <family val="2"/>
      <charset val="204"/>
    </font>
    <font>
      <sz val="6"/>
      <name val="Arial"/>
      <family val="2"/>
      <charset val="204"/>
    </font>
    <font>
      <b/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4">
    <xf numFmtId="0" fontId="0" fillId="0" borderId="0" xfId="0"/>
    <xf numFmtId="0" fontId="3" fillId="2" borderId="0" xfId="0" applyNumberFormat="1" applyFont="1" applyFill="1" applyAlignment="1">
      <alignment horizontal="center"/>
    </xf>
    <xf numFmtId="0" fontId="4" fillId="2" borderId="0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3" fillId="2" borderId="0" xfId="0" applyNumberFormat="1" applyFont="1" applyFill="1" applyAlignment="1">
      <alignment horizontal="left"/>
    </xf>
    <xf numFmtId="0" fontId="4" fillId="2" borderId="1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3" fontId="5" fillId="2" borderId="0" xfId="0" applyNumberFormat="1" applyFont="1" applyFill="1" applyAlignment="1">
      <alignment horizontal="left"/>
    </xf>
    <xf numFmtId="3" fontId="5" fillId="2" borderId="0" xfId="0" applyNumberFormat="1" applyFont="1" applyFill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left"/>
    </xf>
    <xf numFmtId="3" fontId="5" fillId="2" borderId="2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Alignment="1">
      <alignment horizontal="left" wrapText="1"/>
    </xf>
    <xf numFmtId="3" fontId="6" fillId="2" borderId="0" xfId="0" applyNumberFormat="1" applyFont="1" applyFill="1" applyBorder="1" applyAlignment="1">
      <alignment horizontal="center" wrapText="1"/>
    </xf>
    <xf numFmtId="3" fontId="6" fillId="2" borderId="0" xfId="0" applyNumberFormat="1" applyFont="1" applyFill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0" fontId="5" fillId="2" borderId="0" xfId="0" applyNumberFormat="1" applyFont="1" applyFill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3" fontId="5" fillId="2" borderId="0" xfId="0" applyNumberFormat="1" applyFont="1" applyFill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9" fillId="2" borderId="0" xfId="0" applyNumberFormat="1" applyFont="1" applyFill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left" vertical="center" wrapText="1"/>
    </xf>
    <xf numFmtId="164" fontId="6" fillId="2" borderId="3" xfId="0" applyNumberFormat="1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/>
    <xf numFmtId="164" fontId="3" fillId="2" borderId="3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vertical="center"/>
    </xf>
    <xf numFmtId="0" fontId="3" fillId="2" borderId="0" xfId="0" applyNumberFormat="1" applyFont="1" applyFill="1" applyAlignment="1">
      <alignment horizontal="left" vertical="center"/>
    </xf>
    <xf numFmtId="0" fontId="6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/>
    </xf>
    <xf numFmtId="0" fontId="11" fillId="2" borderId="2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Alignment="1">
      <alignment horizontal="center"/>
    </xf>
    <xf numFmtId="0" fontId="11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13" fillId="2" borderId="0" xfId="0" applyNumberFormat="1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/>
    <xf numFmtId="0" fontId="7" fillId="0" borderId="1" xfId="0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2" borderId="0" xfId="1" applyNumberFormat="1" applyFont="1" applyFill="1" applyAlignment="1">
      <alignment horizontal="center" vertical="center"/>
    </xf>
    <xf numFmtId="0" fontId="6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left"/>
    </xf>
    <xf numFmtId="164" fontId="5" fillId="2" borderId="0" xfId="1" applyNumberFormat="1" applyFont="1" applyFill="1" applyAlignment="1">
      <alignment horizontal="left"/>
    </xf>
    <xf numFmtId="3" fontId="3" fillId="2" borderId="0" xfId="1" applyNumberFormat="1" applyFont="1" applyFill="1" applyAlignment="1">
      <alignment horizontal="right" vertical="center"/>
    </xf>
    <xf numFmtId="0" fontId="6" fillId="2" borderId="4" xfId="1" applyNumberFormat="1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 wrapText="1"/>
    </xf>
    <xf numFmtId="0" fontId="6" fillId="2" borderId="3" xfId="1" applyNumberFormat="1" applyFont="1" applyFill="1" applyBorder="1" applyAlignment="1">
      <alignment horizontal="left" vertical="center"/>
    </xf>
    <xf numFmtId="0" fontId="3" fillId="0" borderId="5" xfId="1" applyNumberFormat="1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horizontal="right" vertical="center"/>
    </xf>
    <xf numFmtId="0" fontId="6" fillId="0" borderId="5" xfId="1" applyNumberFormat="1" applyFont="1" applyFill="1" applyBorder="1" applyAlignment="1">
      <alignment horizontal="left" vertical="center" wrapText="1"/>
    </xf>
    <xf numFmtId="0" fontId="3" fillId="0" borderId="5" xfId="1" applyNumberFormat="1" applyFont="1" applyFill="1" applyBorder="1" applyAlignment="1">
      <alignment horizontal="left" vertical="center" indent="5"/>
    </xf>
    <xf numFmtId="0" fontId="3" fillId="0" borderId="3" xfId="1" applyNumberFormat="1" applyFont="1" applyFill="1" applyBorder="1" applyAlignment="1">
      <alignment horizontal="left" vertical="center" indent="5"/>
    </xf>
    <xf numFmtId="0" fontId="6" fillId="0" borderId="4" xfId="1" applyNumberFormat="1" applyFont="1" applyFill="1" applyBorder="1" applyAlignment="1">
      <alignment horizontal="left" vertical="center" wrapText="1"/>
    </xf>
    <xf numFmtId="164" fontId="6" fillId="0" borderId="6" xfId="1" applyNumberFormat="1" applyFont="1" applyFill="1" applyBorder="1" applyAlignment="1">
      <alignment horizontal="right" vertical="center"/>
    </xf>
    <xf numFmtId="0" fontId="3" fillId="0" borderId="3" xfId="1" applyNumberFormat="1" applyFont="1" applyFill="1" applyBorder="1" applyAlignment="1">
      <alignment horizontal="left" vertical="center" wrapText="1"/>
    </xf>
    <xf numFmtId="164" fontId="3" fillId="0" borderId="6" xfId="1" applyNumberFormat="1" applyFont="1" applyFill="1" applyBorder="1" applyAlignment="1">
      <alignment horizontal="right" vertical="center"/>
    </xf>
    <xf numFmtId="164" fontId="5" fillId="2" borderId="0" xfId="0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Alignment="1">
      <alignment horizontal="left" vertical="center"/>
    </xf>
    <xf numFmtId="164" fontId="11" fillId="2" borderId="0" xfId="0" applyNumberFormat="1" applyFont="1" applyFill="1" applyAlignment="1">
      <alignment horizontal="center" vertical="center"/>
    </xf>
    <xf numFmtId="0" fontId="11" fillId="0" borderId="0" xfId="0" applyNumberFormat="1" applyFont="1" applyAlignment="1">
      <alignment horizontal="left" vertical="center"/>
    </xf>
    <xf numFmtId="0" fontId="13" fillId="2" borderId="0" xfId="0" applyNumberFormat="1" applyFont="1" applyFill="1" applyAlignment="1">
      <alignment horizontal="center" vertical="center" wrapText="1"/>
    </xf>
    <xf numFmtId="0" fontId="14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4" fillId="2" borderId="0" xfId="0" applyNumberFormat="1" applyFont="1" applyFill="1" applyAlignment="1">
      <alignment horizontal="center" wrapText="1"/>
    </xf>
    <xf numFmtId="0" fontId="0" fillId="0" borderId="0" xfId="0" applyAlignment="1"/>
    <xf numFmtId="0" fontId="5" fillId="0" borderId="0" xfId="0" applyFont="1" applyAlignment="1">
      <alignment horizontal="left"/>
    </xf>
    <xf numFmtId="0" fontId="10" fillId="2" borderId="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wrapText="1"/>
    </xf>
    <xf numFmtId="0" fontId="4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6" fillId="2" borderId="0" xfId="0" applyNumberFormat="1" applyFont="1" applyFill="1" applyBorder="1" applyAlignment="1">
      <alignment horizontal="left" wrapText="1"/>
    </xf>
    <xf numFmtId="0" fontId="3" fillId="2" borderId="0" xfId="0" applyNumberFormat="1" applyFont="1" applyFill="1" applyAlignment="1">
      <alignment horizontal="right" vertical="center"/>
    </xf>
    <xf numFmtId="0" fontId="6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right" vertical="center"/>
    </xf>
    <xf numFmtId="9" fontId="5" fillId="2" borderId="0" xfId="0" applyNumberFormat="1" applyFont="1" applyFill="1"/>
    <xf numFmtId="0" fontId="3" fillId="2" borderId="5" xfId="0" applyNumberFormat="1" applyFont="1" applyFill="1" applyBorder="1" applyAlignment="1">
      <alignment horizontal="left" vertical="top"/>
    </xf>
    <xf numFmtId="0" fontId="6" fillId="2" borderId="5" xfId="0" applyNumberFormat="1" applyFont="1" applyFill="1" applyBorder="1" applyAlignment="1">
      <alignment horizontal="center" vertical="top"/>
    </xf>
    <xf numFmtId="0" fontId="6" fillId="2" borderId="5" xfId="0" applyNumberFormat="1" applyFont="1" applyFill="1" applyBorder="1" applyAlignment="1">
      <alignment horizontal="left" vertical="center"/>
    </xf>
    <xf numFmtId="0" fontId="6" fillId="2" borderId="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right" vertical="center"/>
    </xf>
    <xf numFmtId="9" fontId="5" fillId="2" borderId="0" xfId="0" applyNumberFormat="1" applyFont="1" applyFill="1" applyAlignment="1">
      <alignment horizontal="left"/>
    </xf>
    <xf numFmtId="0" fontId="3" fillId="2" borderId="5" xfId="0" applyNumberFormat="1" applyFont="1" applyFill="1" applyBorder="1" applyAlignment="1">
      <alignment horizontal="left" vertical="center"/>
    </xf>
    <xf numFmtId="164" fontId="3" fillId="0" borderId="3" xfId="0" quotePrefix="1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right" vertical="center"/>
    </xf>
    <xf numFmtId="0" fontId="6" fillId="2" borderId="7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0" fontId="15" fillId="2" borderId="3" xfId="0" applyFont="1" applyFill="1" applyBorder="1"/>
    <xf numFmtId="0" fontId="16" fillId="2" borderId="3" xfId="0" applyFont="1" applyFill="1" applyBorder="1" applyAlignment="1">
      <alignment horizontal="center"/>
    </xf>
    <xf numFmtId="164" fontId="15" fillId="2" borderId="3" xfId="0" applyNumberFormat="1" applyFont="1" applyFill="1" applyBorder="1"/>
    <xf numFmtId="164" fontId="6" fillId="2" borderId="5" xfId="0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/>
    </xf>
    <xf numFmtId="0" fontId="3" fillId="2" borderId="4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left" vertical="center"/>
    </xf>
    <xf numFmtId="164" fontId="6" fillId="2" borderId="0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vertical="center"/>
    </xf>
    <xf numFmtId="0" fontId="1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14" fillId="2" borderId="0" xfId="0" applyNumberFormat="1" applyFont="1" applyFill="1" applyAlignment="1">
      <alignment horizontal="center" wrapText="1"/>
    </xf>
    <xf numFmtId="0" fontId="3" fillId="0" borderId="0" xfId="0" applyNumberFormat="1" applyFont="1" applyAlignment="1">
      <alignment horizontal="left" vertical="center"/>
    </xf>
    <xf numFmtId="0" fontId="5" fillId="0" borderId="0" xfId="0" applyFont="1"/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left" vertical="center"/>
    </xf>
    <xf numFmtId="0" fontId="6" fillId="0" borderId="3" xfId="0" applyNumberFormat="1" applyFont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/>
    </xf>
    <xf numFmtId="164" fontId="6" fillId="0" borderId="3" xfId="2" applyNumberFormat="1" applyFont="1" applyFill="1" applyBorder="1" applyAlignment="1">
      <alignment horizontal="right" vertical="center"/>
    </xf>
    <xf numFmtId="0" fontId="3" fillId="0" borderId="3" xfId="0" applyNumberFormat="1" applyFont="1" applyBorder="1" applyAlignment="1">
      <alignment horizontal="left" vertical="center"/>
    </xf>
    <xf numFmtId="164" fontId="3" fillId="0" borderId="3" xfId="2" applyNumberFormat="1" applyFont="1" applyFill="1" applyBorder="1" applyAlignment="1">
      <alignment horizontal="right" vertical="center"/>
    </xf>
    <xf numFmtId="0" fontId="3" fillId="0" borderId="4" xfId="0" applyNumberFormat="1" applyFont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right" vertical="center"/>
    </xf>
    <xf numFmtId="0" fontId="3" fillId="0" borderId="9" xfId="0" applyNumberFormat="1" applyFont="1" applyBorder="1" applyAlignment="1">
      <alignment horizontal="left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left" vertical="center"/>
    </xf>
    <xf numFmtId="0" fontId="3" fillId="0" borderId="10" xfId="0" applyNumberFormat="1" applyFont="1" applyBorder="1" applyAlignment="1">
      <alignment horizontal="left" vertical="center"/>
    </xf>
    <xf numFmtId="0" fontId="6" fillId="0" borderId="10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Alignment="1">
      <alignment horizontal="left"/>
    </xf>
    <xf numFmtId="3" fontId="3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58;&#1088;&#1072;&#1085;&#1089;&#1092;&#1086;&#1088;&#1084;&#1072;&#1094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526_&#1060;&#1054;_1&#1082;&#1074;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11029_&#1060;&#1054;_3&#1082;&#1074;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1105_&#1041;&#1072;&#1083;&#1072;&#1085;&#1089;&#1058;&#1088;&#1072;&#1085;&#1089;&#109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204_&#1041;&#1072;&#1083;&#1072;&#1085;&#1089;&#1058;&#1088;&#1072;&#1085;&#1089;&#109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MBUH\Desktop\200827&#1041;&#1072;&#1083;&#1072;&#1085;&#1089;&#1040;&#1091;&#1076;&#1080;&#109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21\210728_&#1058;&#1088;&#1072;&#1085;&#1089;&#1092;&#1041;&#1072;&#1083;&#1072;&#1085;&#1089;_2&#1082;&#1074;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"/>
      <sheetName val="ОСВ"/>
      <sheetName val="кредиторка торг"/>
      <sheetName val="провизии_займы"/>
      <sheetName val="ОФП"/>
      <sheetName val="ОС_300921"/>
      <sheetName val="ОПиУ"/>
      <sheetName val=" РЛ_ОПиУ_300621"/>
      <sheetName val="ДДС"/>
      <sheetName val="ДДС_300921"/>
      <sheetName val="Капитал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F8">
            <v>2628376874</v>
          </cell>
        </row>
        <row r="35">
          <cell r="O35">
            <v>2401208189.8800001</v>
          </cell>
        </row>
        <row r="53">
          <cell r="N53">
            <v>536573759.48000002</v>
          </cell>
        </row>
        <row r="61">
          <cell r="N61">
            <v>143715.13</v>
          </cell>
        </row>
        <row r="62">
          <cell r="N62">
            <v>24344684.440000001</v>
          </cell>
        </row>
        <row r="63">
          <cell r="N63">
            <v>48598496.280000001</v>
          </cell>
        </row>
        <row r="64">
          <cell r="N64">
            <v>105909517.8</v>
          </cell>
        </row>
        <row r="65">
          <cell r="N65">
            <v>79012877.75</v>
          </cell>
        </row>
        <row r="71">
          <cell r="M71">
            <v>40565649.18</v>
          </cell>
        </row>
        <row r="72">
          <cell r="M72">
            <v>98544663.560000002</v>
          </cell>
        </row>
        <row r="73">
          <cell r="M73">
            <v>149752431.03999999</v>
          </cell>
        </row>
        <row r="74">
          <cell r="M74">
            <v>3566398.08</v>
          </cell>
        </row>
        <row r="146">
          <cell r="D146">
            <v>420577228.10000002</v>
          </cell>
          <cell r="E146">
            <v>79813684.269999996</v>
          </cell>
        </row>
        <row r="155">
          <cell r="D155">
            <v>-55556711.409999847</v>
          </cell>
        </row>
      </sheetData>
      <sheetData sheetId="8"/>
      <sheetData sheetId="9">
        <row r="87">
          <cell r="C87" t="str">
            <v>1310</v>
          </cell>
          <cell r="D87">
            <v>423580.35</v>
          </cell>
        </row>
        <row r="88">
          <cell r="C88" t="str">
            <v>2410</v>
          </cell>
          <cell r="D88">
            <v>4899610701.1999989</v>
          </cell>
        </row>
        <row r="89">
          <cell r="C89" t="str">
            <v>2420</v>
          </cell>
        </row>
        <row r="90">
          <cell r="C90" t="str">
            <v>2931</v>
          </cell>
          <cell r="D90">
            <v>310010222.13</v>
          </cell>
        </row>
        <row r="91">
          <cell r="C91" t="str">
            <v>2933</v>
          </cell>
          <cell r="D91">
            <v>54947317.020000003</v>
          </cell>
        </row>
        <row r="92">
          <cell r="C92" t="str">
            <v>3310</v>
          </cell>
          <cell r="D92">
            <v>172076237.86000001</v>
          </cell>
        </row>
        <row r="93">
          <cell r="C93" t="str">
            <v>ТиЭй Элит Бизнес Групп ТОО</v>
          </cell>
          <cell r="D93">
            <v>275892.86</v>
          </cell>
        </row>
        <row r="94">
          <cell r="C94" t="str">
            <v>КЭМАЛ ИП</v>
          </cell>
          <cell r="D94">
            <v>6186000</v>
          </cell>
        </row>
        <row r="95">
          <cell r="C95" t="str">
            <v xml:space="preserve">Казгеомаш НПО ТОО </v>
          </cell>
          <cell r="D95">
            <v>18150000</v>
          </cell>
        </row>
        <row r="96">
          <cell r="C96" t="str">
            <v xml:space="preserve">Байсал-Энерго ТОО </v>
          </cell>
          <cell r="D96">
            <v>1674142.85</v>
          </cell>
        </row>
        <row r="97">
          <cell r="C97" t="str">
            <v>ФинПари ТОО</v>
          </cell>
          <cell r="D97">
            <v>7142857.1399999997</v>
          </cell>
        </row>
        <row r="98">
          <cell r="C98" t="str">
            <v>ArenaS ТОО</v>
          </cell>
          <cell r="D98">
            <v>499964.28</v>
          </cell>
        </row>
        <row r="99">
          <cell r="C99" t="str">
            <v xml:space="preserve">Куаныш ПТ </v>
          </cell>
          <cell r="D99">
            <v>7000</v>
          </cell>
        </row>
        <row r="100">
          <cell r="C100" t="str">
            <v xml:space="preserve">СУЛЕЙМЕНОВА Г.М. КХ ПТ Куаныш </v>
          </cell>
          <cell r="D100">
            <v>28000</v>
          </cell>
        </row>
        <row r="101">
          <cell r="C101" t="str">
            <v xml:space="preserve">Форстрейд ТОО </v>
          </cell>
          <cell r="D101">
            <v>1669522.14</v>
          </cell>
        </row>
        <row r="102">
          <cell r="C102" t="str">
            <v xml:space="preserve">Курал М ТОО </v>
          </cell>
          <cell r="D102">
            <v>56093.75</v>
          </cell>
        </row>
        <row r="103">
          <cell r="C103" t="str">
            <v>Пульсер ТОО</v>
          </cell>
          <cell r="D103">
            <v>411370.54</v>
          </cell>
        </row>
        <row r="104">
          <cell r="C104" t="str">
            <v>Logic System ТОО</v>
          </cell>
          <cell r="D104">
            <v>67857.14</v>
          </cell>
        </row>
        <row r="105">
          <cell r="C105" t="str">
            <v xml:space="preserve">Энергомера-I ТОО  </v>
          </cell>
          <cell r="D105">
            <v>593750</v>
          </cell>
        </row>
        <row r="106">
          <cell r="C106" t="str">
            <v xml:space="preserve">Исмаилова А.А. ИП </v>
          </cell>
          <cell r="D106">
            <v>382000</v>
          </cell>
        </row>
        <row r="107">
          <cell r="C107" t="str">
            <v>Профиль-М ТОО</v>
          </cell>
          <cell r="D107">
            <v>6000000</v>
          </cell>
        </row>
        <row r="108">
          <cell r="C108" t="str">
            <v xml:space="preserve">СЕДА Лоджик (SEDA Logic ТОО) </v>
          </cell>
          <cell r="D108">
            <v>554464.29</v>
          </cell>
        </row>
        <row r="109">
          <cell r="C109" t="str">
            <v>Сабржанов Саят Жуматаевич ИП</v>
          </cell>
          <cell r="D109">
            <v>5490</v>
          </cell>
        </row>
        <row r="110">
          <cell r="C110" t="str">
            <v>Исмаилов Аскар Ахметбекович ИП магазин "ТЕХА"</v>
          </cell>
          <cell r="D110">
            <v>390000</v>
          </cell>
        </row>
        <row r="111">
          <cell r="C111" t="str">
            <v>Мебель от Казанцевой ТОО</v>
          </cell>
          <cell r="D111">
            <v>285000</v>
          </cell>
        </row>
        <row r="112">
          <cell r="C112" t="str">
            <v xml:space="preserve">Науменко Иван Николаевич ИП </v>
          </cell>
          <cell r="D112">
            <v>800000</v>
          </cell>
        </row>
        <row r="113">
          <cell r="C113" t="str">
            <v>Габдуллина Асем Ислямовна ИП</v>
          </cell>
          <cell r="D113">
            <v>1019000</v>
          </cell>
        </row>
        <row r="114">
          <cell r="C114" t="str">
            <v>Фирма Автоматика-Сервис ТОО</v>
          </cell>
          <cell r="D114">
            <v>255357.14</v>
          </cell>
        </row>
        <row r="115">
          <cell r="C115" t="str">
            <v>Технодом Оператор (Technodom Operator АО)</v>
          </cell>
          <cell r="D115">
            <v>39187.5</v>
          </cell>
        </row>
        <row r="116">
          <cell r="C116" t="str">
            <v>ESQ ТОО</v>
          </cell>
          <cell r="D116">
            <v>32964285.710000001</v>
          </cell>
        </row>
        <row r="117">
          <cell r="C117" t="str">
            <v xml:space="preserve">Leica Geosystems Kazakhstan </v>
          </cell>
          <cell r="D117">
            <v>13270401.77</v>
          </cell>
        </row>
        <row r="118">
          <cell r="C118" t="str">
            <v>АлиТрансВосток ТОО</v>
          </cell>
          <cell r="D118">
            <v>50000</v>
          </cell>
        </row>
        <row r="119">
          <cell r="C119" t="str">
            <v>ML NET ТОО</v>
          </cell>
          <cell r="D119">
            <v>3776000</v>
          </cell>
        </row>
        <row r="120">
          <cell r="C120" t="str">
            <v xml:space="preserve">Emmet Masters ИП </v>
          </cell>
          <cell r="D120">
            <v>115000</v>
          </cell>
        </row>
        <row r="121">
          <cell r="C121" t="str">
            <v>SME Kazahkstan ТОО</v>
          </cell>
          <cell r="D121">
            <v>8214285.71</v>
          </cell>
        </row>
        <row r="122">
          <cell r="C122" t="str">
            <v>AX TECHNOLOGY ТОО</v>
          </cell>
          <cell r="D122">
            <v>177678.57</v>
          </cell>
        </row>
        <row r="123">
          <cell r="C123" t="str">
            <v>БВБ-Альянс ПВ ТОО</v>
          </cell>
          <cell r="D123">
            <v>2160415.1800000002</v>
          </cell>
        </row>
        <row r="124">
          <cell r="C124" t="str">
            <v>СарыАркаАвтоПром ТОО</v>
          </cell>
          <cell r="D124">
            <v>6400000</v>
          </cell>
        </row>
        <row r="125">
          <cell r="C125" t="str">
            <v>Торговый Дом Автокран Лидер ТОО</v>
          </cell>
          <cell r="D125">
            <v>47911185.710000001</v>
          </cell>
        </row>
        <row r="126">
          <cell r="C126" t="str">
            <v>Technical Engineering Support Company ТОО</v>
          </cell>
          <cell r="D126">
            <v>10321428.58</v>
          </cell>
        </row>
        <row r="127">
          <cell r="C127" t="str">
            <v>Туркин Борис Борисович ИП</v>
          </cell>
          <cell r="D127">
            <v>222607</v>
          </cell>
        </row>
        <row r="178">
          <cell r="C178" t="str">
            <v xml:space="preserve">Казгеомаш НПО ТОО </v>
          </cell>
          <cell r="D178">
            <v>6800000</v>
          </cell>
        </row>
        <row r="179">
          <cell r="C179" t="str">
            <v>АзияТехноСтрой ТОО</v>
          </cell>
          <cell r="D179">
            <v>30710714.289999999</v>
          </cell>
        </row>
        <row r="180">
          <cell r="C180" t="str">
            <v>Шамсутдинов Ильгам Тагирович ИП</v>
          </cell>
          <cell r="D180">
            <v>3281400</v>
          </cell>
        </row>
        <row r="194">
          <cell r="C194" t="str">
            <v>АНТАЛ-Консалтинг ТОО</v>
          </cell>
          <cell r="D194">
            <v>80108270.540000007</v>
          </cell>
        </row>
        <row r="195">
          <cell r="C195" t="str">
            <v>РГП Госэкспертиза Комитета по делам строительства</v>
          </cell>
          <cell r="D195">
            <v>2850411.2</v>
          </cell>
        </row>
        <row r="196">
          <cell r="C196" t="str">
            <v>ALIGeo ТОО</v>
          </cell>
          <cell r="D196">
            <v>11600000</v>
          </cell>
        </row>
        <row r="197">
          <cell r="C197" t="str">
            <v xml:space="preserve">SGS Kazakhstan ТОО Ltd. </v>
          </cell>
          <cell r="D197">
            <v>21615462.809999999</v>
          </cell>
        </row>
        <row r="198">
          <cell r="C198" t="str">
            <v>ЦентрГеоКонсалтинг ТОО</v>
          </cell>
          <cell r="D198">
            <v>350000</v>
          </cell>
        </row>
        <row r="199">
          <cell r="C199" t="str">
            <v>Mine Database Company (Майн Дейтабейс Компани) ТОО</v>
          </cell>
          <cell r="D199">
            <v>21507142.859999999</v>
          </cell>
        </row>
        <row r="200">
          <cell r="C200" t="str">
            <v>АлиТрансВосток ТОО</v>
          </cell>
          <cell r="D200">
            <v>3450000</v>
          </cell>
        </row>
        <row r="201">
          <cell r="C201" t="str">
            <v>РАДОС ООО</v>
          </cell>
          <cell r="D201">
            <v>7266558.6699999999</v>
          </cell>
        </row>
        <row r="202">
          <cell r="C202" t="str">
            <v>Prof.Dr.-Ing.Stoll &amp; Partner Ingenieurgesellscft m</v>
          </cell>
          <cell r="D202">
            <v>31778243.280000001</v>
          </cell>
        </row>
        <row r="203">
          <cell r="C203" t="str">
            <v>СРК Консалтинг Лимитед в Казахстане Филиал Компани</v>
          </cell>
          <cell r="D203">
            <v>9629810.7100000009</v>
          </cell>
        </row>
        <row r="204">
          <cell r="C204" t="str">
            <v>ПрогрессКазИнжиниринг ТОО</v>
          </cell>
          <cell r="D204">
            <v>600000</v>
          </cell>
        </row>
        <row r="205">
          <cell r="C205" t="str">
            <v>АСПМК-519 ТОО</v>
          </cell>
          <cell r="D205">
            <v>5160714.29</v>
          </cell>
        </row>
        <row r="206">
          <cell r="C206" t="str">
            <v>Тандем Эксперт ТОО</v>
          </cell>
          <cell r="D206">
            <v>1874000</v>
          </cell>
        </row>
        <row r="207">
          <cell r="C207" t="str">
            <v>KazGPS"LTD" ТОО</v>
          </cell>
          <cell r="D207">
            <v>4000000</v>
          </cell>
        </row>
        <row r="208">
          <cell r="C208" t="str">
            <v>Fast expert ТОО</v>
          </cell>
          <cell r="D208">
            <v>2100000</v>
          </cell>
        </row>
        <row r="209">
          <cell r="C209" t="str">
            <v>Алтын Кен ТОО</v>
          </cell>
          <cell r="D209">
            <v>101327920.18000001</v>
          </cell>
        </row>
        <row r="210">
          <cell r="C210" t="str">
            <v>Кокшетаугидрогеология АО</v>
          </cell>
          <cell r="D210">
            <v>4133321</v>
          </cell>
        </row>
        <row r="211">
          <cell r="C211" t="str">
            <v>Антал ТОО</v>
          </cell>
          <cell r="D211">
            <v>58214285.719999999</v>
          </cell>
        </row>
      </sheetData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920"/>
      <sheetName val="налоги"/>
      <sheetName val="сч.3310_1710_300920"/>
      <sheetName val="фин.обяз_300920"/>
      <sheetName val="сч.1210_3510_300920"/>
      <sheetName val="ББ"/>
      <sheetName val="ОСВ300920"/>
      <sheetName val="Лист6"/>
      <sheetName val="trialbalance"/>
      <sheetName val="ФинПоказ"/>
      <sheetName val="Лист3"/>
      <sheetName val="ОС_30092020"/>
      <sheetName val="ОПиУ"/>
      <sheetName val=" РЛ_ОПиУ_300920"/>
      <sheetName val="Капитал "/>
      <sheetName val="Лист1"/>
      <sheetName val="EPS-BPS"/>
    </sheetNames>
    <sheetDataSet>
      <sheetData sheetId="0">
        <row r="92">
          <cell r="C92" t="str">
            <v>ZETA PLAST ТОО</v>
          </cell>
          <cell r="D92">
            <v>260616.07</v>
          </cell>
        </row>
        <row r="93">
          <cell r="C93" t="str">
            <v>Пульсер ТОО</v>
          </cell>
          <cell r="D93">
            <v>813350.9</v>
          </cell>
        </row>
        <row r="94">
          <cell r="C94" t="str">
            <v>ArenaS ТОО</v>
          </cell>
          <cell r="D94">
            <v>794178.57</v>
          </cell>
        </row>
        <row r="95">
          <cell r="C95" t="str">
            <v xml:space="preserve">DIGIS AV ТОО </v>
          </cell>
          <cell r="D95">
            <v>261209.82</v>
          </cell>
        </row>
        <row r="96">
          <cell r="C96" t="str">
            <v xml:space="preserve">Скиф ТОО </v>
          </cell>
          <cell r="D96">
            <v>2641330.36</v>
          </cell>
        </row>
        <row r="97">
          <cell r="C97" t="str">
            <v>Фирма Автоматика-Сервис ТОО</v>
          </cell>
          <cell r="D97">
            <v>31875</v>
          </cell>
        </row>
        <row r="98">
          <cell r="C98" t="str">
            <v>Мебель от Казанцевой ТОО</v>
          </cell>
          <cell r="D98">
            <v>664000</v>
          </cell>
        </row>
        <row r="99">
          <cell r="C99" t="str">
            <v>Гранит ООО (Россия)</v>
          </cell>
          <cell r="D99">
            <v>5734800</v>
          </cell>
        </row>
        <row r="100">
          <cell r="C100" t="str">
            <v xml:space="preserve">Компания ЛАЙН ТОО </v>
          </cell>
          <cell r="D100">
            <v>95504.46</v>
          </cell>
        </row>
        <row r="101">
          <cell r="C101" t="str">
            <v>Казахстанское промышленное предприятие ТОО</v>
          </cell>
          <cell r="D101">
            <v>21059978.579999998</v>
          </cell>
        </row>
        <row r="102">
          <cell r="C102" t="str">
            <v>Габдуллина Асем Ислямовна ИП</v>
          </cell>
          <cell r="D102">
            <v>669100</v>
          </cell>
        </row>
        <row r="103">
          <cell r="C103" t="str">
            <v>Ситиком ТОО</v>
          </cell>
          <cell r="D103">
            <v>149375</v>
          </cell>
        </row>
        <row r="104">
          <cell r="C104" t="str">
            <v xml:space="preserve">ITel trade ТОО </v>
          </cell>
          <cell r="D104">
            <v>25410.71</v>
          </cell>
        </row>
        <row r="105">
          <cell r="C105" t="str">
            <v>Бассар Электроникс ТОО</v>
          </cell>
          <cell r="D105">
            <v>143750</v>
          </cell>
        </row>
        <row r="106">
          <cell r="C106" t="str">
            <v>Курдт Валерий Валерьевич ИП</v>
          </cell>
          <cell r="D106">
            <v>145089.29999999999</v>
          </cell>
        </row>
        <row r="107">
          <cell r="C107" t="str">
            <v>Байтемир ИП</v>
          </cell>
          <cell r="D107">
            <v>31000</v>
          </cell>
        </row>
        <row r="108">
          <cell r="C108" t="str">
            <v xml:space="preserve">Редуктор Таль Плюс ТОО </v>
          </cell>
          <cell r="D108">
            <v>1107142.8600000001</v>
          </cell>
        </row>
        <row r="109">
          <cell r="C109" t="str">
            <v>Мегастрой-маркет ТОО</v>
          </cell>
          <cell r="D109">
            <v>56241.07</v>
          </cell>
        </row>
        <row r="110">
          <cell r="C110" t="str">
            <v>Технодом Оператор (Technodom Operator АО)</v>
          </cell>
          <cell r="D110">
            <v>228455.35</v>
          </cell>
        </row>
        <row r="111">
          <cell r="C111" t="str">
            <v>КЭМАЛ ИП</v>
          </cell>
          <cell r="D111">
            <v>2189000</v>
          </cell>
        </row>
        <row r="112">
          <cell r="C112" t="str">
            <v>Белый Ветер KZ ТОО</v>
          </cell>
          <cell r="D112">
            <v>134553.57</v>
          </cell>
        </row>
        <row r="113">
          <cell r="C113" t="str">
            <v>Gulser Computers (Гульсер Компьютерс) ТОО</v>
          </cell>
          <cell r="D113">
            <v>505330.35</v>
          </cell>
        </row>
        <row r="114">
          <cell r="C114" t="str">
            <v>Окта Солюшенс ТОО</v>
          </cell>
          <cell r="D114">
            <v>3571428.57</v>
          </cell>
        </row>
        <row r="115">
          <cell r="C115" t="str">
            <v>7410</v>
          </cell>
        </row>
        <row r="116">
          <cell r="C116" t="str">
            <v>Оборот</v>
          </cell>
          <cell r="D116">
            <v>1512019721.6899998</v>
          </cell>
        </row>
        <row r="117">
          <cell r="C117" t="str">
            <v>Конечное сальдо</v>
          </cell>
          <cell r="D117">
            <v>2950497927.27</v>
          </cell>
        </row>
        <row r="121">
          <cell r="C121" t="str">
            <v>Кор. Счет</v>
          </cell>
          <cell r="D121" t="str">
            <v>Дебет</v>
          </cell>
        </row>
        <row r="122">
          <cell r="C122" t="str">
            <v>Кор. Субконто1</v>
          </cell>
        </row>
        <row r="123">
          <cell r="C123" t="str">
            <v>Начальное сальдо</v>
          </cell>
          <cell r="D123">
            <v>23241245.289999999</v>
          </cell>
        </row>
        <row r="124">
          <cell r="C124" t="str">
            <v>1310</v>
          </cell>
          <cell r="D124">
            <v>14728169.66</v>
          </cell>
        </row>
        <row r="125">
          <cell r="C125" t="str">
            <v>2410</v>
          </cell>
        </row>
        <row r="126">
          <cell r="C126" t="str">
            <v>3310</v>
          </cell>
          <cell r="D126">
            <v>106199768.05</v>
          </cell>
        </row>
        <row r="127">
          <cell r="D127">
            <v>4000</v>
          </cell>
        </row>
        <row r="128">
          <cell r="D128">
            <v>7083883.04</v>
          </cell>
        </row>
        <row r="129">
          <cell r="D129">
            <v>315900</v>
          </cell>
        </row>
        <row r="130">
          <cell r="D130">
            <v>12127284.289999999</v>
          </cell>
        </row>
        <row r="131">
          <cell r="D131">
            <v>5232500</v>
          </cell>
        </row>
        <row r="132">
          <cell r="D132">
            <v>4134000</v>
          </cell>
        </row>
        <row r="133">
          <cell r="D133">
            <v>6891885.71</v>
          </cell>
        </row>
        <row r="134">
          <cell r="D134">
            <v>11062165.699999999</v>
          </cell>
        </row>
        <row r="135">
          <cell r="D135">
            <v>6963439.2999999998</v>
          </cell>
        </row>
        <row r="136">
          <cell r="D136">
            <v>1500000</v>
          </cell>
        </row>
        <row r="137">
          <cell r="D137">
            <v>4584598.21</v>
          </cell>
        </row>
        <row r="138">
          <cell r="D138">
            <v>6383928.5800000001</v>
          </cell>
        </row>
        <row r="139">
          <cell r="D139">
            <v>14050303.57</v>
          </cell>
        </row>
        <row r="140">
          <cell r="D140">
            <v>653165</v>
          </cell>
        </row>
        <row r="141">
          <cell r="D141">
            <v>8923678.5700000003</v>
          </cell>
        </row>
        <row r="142">
          <cell r="D142">
            <v>13388770</v>
          </cell>
        </row>
        <row r="143">
          <cell r="D143">
            <v>507408.93</v>
          </cell>
        </row>
        <row r="144">
          <cell r="D144">
            <v>2392857.15</v>
          </cell>
        </row>
      </sheetData>
      <sheetData sheetId="1"/>
      <sheetData sheetId="2">
        <row r="6">
          <cell r="B6" t="str">
            <v>Счет</v>
          </cell>
          <cell r="C6" t="str">
            <v>Сальдо на начало периода</v>
          </cell>
          <cell r="E6" t="str">
            <v>Обороты за период</v>
          </cell>
          <cell r="G6" t="str">
            <v>Сальдо на конец периода</v>
          </cell>
        </row>
        <row r="7">
          <cell r="B7" t="str">
            <v>Структурное подразделение</v>
          </cell>
          <cell r="C7" t="str">
            <v>Дебет</v>
          </cell>
          <cell r="D7" t="str">
            <v>Кредит</v>
          </cell>
          <cell r="E7" t="str">
            <v>Дебет</v>
          </cell>
          <cell r="F7" t="str">
            <v>Кредит</v>
          </cell>
          <cell r="G7" t="str">
            <v>Дебет</v>
          </cell>
          <cell r="H7" t="str">
            <v>Кредит</v>
          </cell>
        </row>
        <row r="8">
          <cell r="B8" t="str">
            <v>Валюта</v>
          </cell>
        </row>
        <row r="9">
          <cell r="B9" t="str">
            <v>Контрагенты</v>
          </cell>
        </row>
        <row r="10">
          <cell r="B10" t="str">
            <v>3310</v>
          </cell>
          <cell r="D10">
            <v>201560507.16</v>
          </cell>
          <cell r="E10">
            <v>1250577855.3100002</v>
          </cell>
          <cell r="F10">
            <v>1480264016.4200001</v>
          </cell>
          <cell r="H10">
            <v>431246668.26999998</v>
          </cell>
        </row>
        <row r="11">
          <cell r="B11" t="str">
            <v>Головное подразделение</v>
          </cell>
          <cell r="D11">
            <v>201560507.16</v>
          </cell>
          <cell r="E11">
            <v>1250577855.3100002</v>
          </cell>
          <cell r="F11">
            <v>1480264016.4200001</v>
          </cell>
          <cell r="H11">
            <v>431246668.26999998</v>
          </cell>
        </row>
        <row r="12">
          <cell r="B12" t="str">
            <v>KZT</v>
          </cell>
          <cell r="D12">
            <v>201560507.16</v>
          </cell>
          <cell r="E12">
            <v>1250577855.3100002</v>
          </cell>
          <cell r="F12">
            <v>1480264016.4200001</v>
          </cell>
          <cell r="H12">
            <v>431246668.26999998</v>
          </cell>
        </row>
        <row r="13">
          <cell r="B13" t="str">
            <v>7 Крепеж ТОО</v>
          </cell>
          <cell r="E13">
            <v>9600</v>
          </cell>
          <cell r="F13">
            <v>9600</v>
          </cell>
          <cell r="G13">
            <v>0</v>
          </cell>
        </row>
        <row r="14">
          <cell r="B14" t="str">
            <v xml:space="preserve">ALEXDIA ТОО  </v>
          </cell>
          <cell r="E14">
            <v>345000</v>
          </cell>
          <cell r="F14">
            <v>345000</v>
          </cell>
        </row>
        <row r="15">
          <cell r="B15" t="str">
            <v>ALFA TRANSLATION (Альфа Транслейшн) ТОО</v>
          </cell>
          <cell r="E15">
            <v>4800</v>
          </cell>
          <cell r="F15">
            <v>4800</v>
          </cell>
          <cell r="G15">
            <v>0</v>
          </cell>
        </row>
        <row r="16">
          <cell r="B16" t="str">
            <v>Almaty IT telecom ТОО</v>
          </cell>
          <cell r="E16">
            <v>3360</v>
          </cell>
          <cell r="F16">
            <v>3360</v>
          </cell>
          <cell r="G16">
            <v>0</v>
          </cell>
        </row>
        <row r="17">
          <cell r="B17" t="str">
            <v xml:space="preserve">Apple Tech Kazakhstan ТОО </v>
          </cell>
          <cell r="E17">
            <v>97698</v>
          </cell>
          <cell r="F17">
            <v>97698</v>
          </cell>
          <cell r="G17">
            <v>0</v>
          </cell>
        </row>
        <row r="18">
          <cell r="B18" t="str">
            <v>ArenaS ТОО</v>
          </cell>
          <cell r="E18">
            <v>889480</v>
          </cell>
          <cell r="F18">
            <v>889480</v>
          </cell>
          <cell r="G18">
            <v>219980</v>
          </cell>
        </row>
        <row r="19">
          <cell r="B19" t="str">
            <v>Asia Sky Express Kazakhstan ТОО</v>
          </cell>
          <cell r="D19">
            <v>22345</v>
          </cell>
          <cell r="H19">
            <v>22345</v>
          </cell>
        </row>
        <row r="20">
          <cell r="B20" t="str">
            <v xml:space="preserve">ATEKA SEMEY ТОО </v>
          </cell>
          <cell r="D20">
            <v>150000</v>
          </cell>
          <cell r="F20">
            <v>150000</v>
          </cell>
          <cell r="H20">
            <v>300000</v>
          </cell>
        </row>
        <row r="21">
          <cell r="B21" t="str">
            <v>AVIATION&amp;FORWARDING SOLUTIONS ТОО</v>
          </cell>
          <cell r="E21">
            <v>11062165.699999999</v>
          </cell>
          <cell r="F21">
            <v>11062165.699999999</v>
          </cell>
          <cell r="G21">
            <v>0</v>
          </cell>
        </row>
        <row r="22">
          <cell r="B22" t="str">
            <v>Avtoprompodshipnik ТОО</v>
          </cell>
          <cell r="E22">
            <v>157772</v>
          </cell>
          <cell r="F22">
            <v>157772</v>
          </cell>
          <cell r="G22">
            <v>34464</v>
          </cell>
        </row>
        <row r="23">
          <cell r="B23" t="str">
            <v>BAHL ТОО</v>
          </cell>
          <cell r="E23">
            <v>22350</v>
          </cell>
          <cell r="F23">
            <v>22350</v>
          </cell>
          <cell r="G23">
            <v>0</v>
          </cell>
        </row>
        <row r="24">
          <cell r="B24" t="str">
            <v>Best Solution ИП</v>
          </cell>
          <cell r="E24">
            <v>155775</v>
          </cell>
          <cell r="F24">
            <v>173875</v>
          </cell>
          <cell r="G24">
            <v>0</v>
          </cell>
          <cell r="H24">
            <v>18100</v>
          </cell>
        </row>
        <row r="25">
          <cell r="B25" t="str">
            <v>BHL Company» (БиЭйчЭл Компани) ТОО</v>
          </cell>
          <cell r="E25">
            <v>27135920</v>
          </cell>
          <cell r="F25">
            <v>27135920</v>
          </cell>
        </row>
        <row r="26">
          <cell r="B26" t="str">
            <v>Central Asia Gold Corp. ТОО</v>
          </cell>
          <cell r="D26">
            <v>242000</v>
          </cell>
          <cell r="E26">
            <v>1430000</v>
          </cell>
          <cell r="F26">
            <v>1188000</v>
          </cell>
        </row>
        <row r="27">
          <cell r="B27" t="str">
            <v>ComTrade Product ТОО</v>
          </cell>
          <cell r="D27">
            <v>8580000</v>
          </cell>
          <cell r="E27">
            <v>44651680</v>
          </cell>
          <cell r="F27">
            <v>36071680</v>
          </cell>
          <cell r="G27">
            <v>0</v>
          </cell>
        </row>
        <row r="28">
          <cell r="B28" t="str">
            <v xml:space="preserve">DIGIS AV ТОО </v>
          </cell>
          <cell r="E28">
            <v>298795</v>
          </cell>
          <cell r="F28">
            <v>298795</v>
          </cell>
          <cell r="G28">
            <v>0</v>
          </cell>
        </row>
        <row r="29">
          <cell r="B29" t="str">
            <v>DOLCE-PHARM ТОО</v>
          </cell>
          <cell r="E29">
            <v>4500</v>
          </cell>
          <cell r="F29">
            <v>4500</v>
          </cell>
          <cell r="G29">
            <v>0</v>
          </cell>
        </row>
        <row r="30">
          <cell r="B30" t="str">
            <v>Drilling WELL ТОО</v>
          </cell>
          <cell r="E30">
            <v>6678011.2999999998</v>
          </cell>
          <cell r="F30">
            <v>7933949</v>
          </cell>
          <cell r="G30">
            <v>0</v>
          </cell>
          <cell r="H30">
            <v>1255937.7</v>
          </cell>
        </row>
        <row r="31">
          <cell r="B31" t="str">
            <v>DUBAI HAULIER &amp;LOGISTICS (ДУБАЙ ХАУЛИЕР ЭНД ЛОГИС)</v>
          </cell>
          <cell r="E31">
            <v>80000</v>
          </cell>
          <cell r="F31">
            <v>100000</v>
          </cell>
          <cell r="G31">
            <v>0</v>
          </cell>
          <cell r="H31">
            <v>20000</v>
          </cell>
        </row>
        <row r="32">
          <cell r="B32" t="str">
            <v>East Express GD ТОО</v>
          </cell>
          <cell r="E32">
            <v>267575</v>
          </cell>
          <cell r="F32">
            <v>267575</v>
          </cell>
          <cell r="G32">
            <v>0</v>
          </cell>
        </row>
        <row r="33">
          <cell r="B33" t="str">
            <v>Element Trading Group ТОО</v>
          </cell>
          <cell r="D33">
            <v>7230680</v>
          </cell>
          <cell r="E33">
            <v>14175098</v>
          </cell>
          <cell r="F33">
            <v>6944418</v>
          </cell>
          <cell r="G33">
            <v>1271058</v>
          </cell>
        </row>
        <row r="34">
          <cell r="B34" t="str">
            <v xml:space="preserve">eTrade.kz ТОО </v>
          </cell>
          <cell r="E34">
            <v>26510</v>
          </cell>
          <cell r="F34">
            <v>26510</v>
          </cell>
          <cell r="G34">
            <v>0</v>
          </cell>
        </row>
        <row r="35">
          <cell r="B35" t="str">
            <v xml:space="preserve">Eurasian Machinery (Евразиан Машинери) ТОО </v>
          </cell>
          <cell r="E35">
            <v>2336620</v>
          </cell>
          <cell r="F35">
            <v>2336620</v>
          </cell>
          <cell r="G35">
            <v>652916</v>
          </cell>
        </row>
        <row r="36">
          <cell r="B36" t="str">
            <v xml:space="preserve">EvroPrivod KZ ТОО  </v>
          </cell>
          <cell r="E36">
            <v>10160000</v>
          </cell>
          <cell r="F36">
            <v>10160000</v>
          </cell>
        </row>
        <row r="37">
          <cell r="B37" t="str">
            <v xml:space="preserve">Exim Solutions ТОО  </v>
          </cell>
          <cell r="D37">
            <v>2910000</v>
          </cell>
          <cell r="E37">
            <v>1455000</v>
          </cell>
          <cell r="H37">
            <v>1455000</v>
          </cell>
        </row>
        <row r="38">
          <cell r="B38" t="str">
            <v>Expert PRO ТОО</v>
          </cell>
          <cell r="D38">
            <v>454720</v>
          </cell>
          <cell r="E38">
            <v>454720</v>
          </cell>
        </row>
        <row r="39">
          <cell r="B39" t="str">
            <v>EXPERT-PVL ТОО</v>
          </cell>
          <cell r="E39">
            <v>1500000</v>
          </cell>
          <cell r="F39">
            <v>1500000</v>
          </cell>
        </row>
        <row r="40">
          <cell r="B40" t="str">
            <v>GMG Management ТОО</v>
          </cell>
          <cell r="D40">
            <v>83089.7</v>
          </cell>
          <cell r="E40">
            <v>78586.17</v>
          </cell>
          <cell r="F40">
            <v>-4503.53</v>
          </cell>
        </row>
        <row r="41">
          <cell r="B41" t="str">
            <v>Gulser Computers (Гульсер Компьютерс) ТОО</v>
          </cell>
          <cell r="E41">
            <v>567960</v>
          </cell>
          <cell r="F41">
            <v>567960</v>
          </cell>
          <cell r="G41">
            <v>0</v>
          </cell>
        </row>
        <row r="42">
          <cell r="B42" t="str">
            <v>HEADHUNTER.KZ</v>
          </cell>
          <cell r="E42">
            <v>687129.21</v>
          </cell>
          <cell r="F42">
            <v>687129.21</v>
          </cell>
          <cell r="G42">
            <v>196680.79</v>
          </cell>
        </row>
        <row r="43">
          <cell r="B43" t="str">
            <v>Intellpack Емельянов Евгений Валериевич ИП</v>
          </cell>
          <cell r="E43">
            <v>109600</v>
          </cell>
          <cell r="F43">
            <v>109600</v>
          </cell>
          <cell r="G43">
            <v>0</v>
          </cell>
        </row>
        <row r="44">
          <cell r="B44" t="str">
            <v>Invision Group TOO</v>
          </cell>
          <cell r="D44">
            <v>40000</v>
          </cell>
          <cell r="E44">
            <v>360000</v>
          </cell>
          <cell r="F44">
            <v>320000</v>
          </cell>
        </row>
        <row r="45">
          <cell r="B45" t="str">
            <v xml:space="preserve">IT STANDART ИП с 2018г. </v>
          </cell>
          <cell r="D45">
            <v>205000</v>
          </cell>
          <cell r="H45">
            <v>205000</v>
          </cell>
        </row>
        <row r="46">
          <cell r="B46" t="str">
            <v xml:space="preserve">ITel trade ТОО </v>
          </cell>
          <cell r="E46">
            <v>28460</v>
          </cell>
          <cell r="F46">
            <v>28460</v>
          </cell>
          <cell r="G46">
            <v>0</v>
          </cell>
        </row>
        <row r="47">
          <cell r="B47" t="str">
            <v xml:space="preserve">Jet Logistic ТОО </v>
          </cell>
          <cell r="E47">
            <v>26875</v>
          </cell>
          <cell r="F47">
            <v>29873</v>
          </cell>
          <cell r="G47">
            <v>0</v>
          </cell>
          <cell r="H47">
            <v>2998</v>
          </cell>
        </row>
        <row r="48">
          <cell r="B48" t="str">
            <v>Kaz-Delta ИП</v>
          </cell>
          <cell r="E48">
            <v>25000</v>
          </cell>
          <cell r="F48">
            <v>25000</v>
          </cell>
          <cell r="G48">
            <v>0</v>
          </cell>
        </row>
        <row r="49">
          <cell r="B49" t="str">
            <v>KLS Enerdgy ТОО/бывш.Kazakhstan Logistics&amp;Supplies</v>
          </cell>
          <cell r="D49">
            <v>4425000</v>
          </cell>
          <cell r="E49">
            <v>5210000</v>
          </cell>
          <cell r="F49">
            <v>785000</v>
          </cell>
          <cell r="G49">
            <v>0</v>
          </cell>
        </row>
        <row r="50">
          <cell r="B50" t="str">
            <v>KTZ Express АО с 2018г.</v>
          </cell>
          <cell r="D50">
            <v>9757.44</v>
          </cell>
          <cell r="H50">
            <v>9757.44</v>
          </cell>
        </row>
        <row r="51">
          <cell r="B51" t="str">
            <v>LIGHTHouse ТОО</v>
          </cell>
          <cell r="E51">
            <v>7538000</v>
          </cell>
          <cell r="F51">
            <v>7538000</v>
          </cell>
        </row>
        <row r="52">
          <cell r="B52" t="str">
            <v>LINGUA FRANCA ИП</v>
          </cell>
          <cell r="E52">
            <v>3500</v>
          </cell>
          <cell r="F52">
            <v>3500</v>
          </cell>
        </row>
        <row r="53">
          <cell r="B53" t="str">
            <v>M.A.N. OIL GROUP COMPANIES ТОО</v>
          </cell>
          <cell r="E53">
            <v>38570956</v>
          </cell>
          <cell r="F53">
            <v>38705956</v>
          </cell>
          <cell r="G53">
            <v>-4062834</v>
          </cell>
          <cell r="H53">
            <v>135000</v>
          </cell>
        </row>
        <row r="54">
          <cell r="B54" t="str">
            <v>Magnum Cash&amp;Carry ТОО</v>
          </cell>
          <cell r="E54">
            <v>9149</v>
          </cell>
          <cell r="F54">
            <v>9149</v>
          </cell>
        </row>
        <row r="55">
          <cell r="B55" t="str">
            <v xml:space="preserve">Master-toch ИП </v>
          </cell>
          <cell r="E55">
            <v>50000</v>
          </cell>
          <cell r="F55">
            <v>50000</v>
          </cell>
          <cell r="G55">
            <v>0</v>
          </cell>
        </row>
        <row r="56">
          <cell r="B56" t="str">
            <v>MasterMax ТОО</v>
          </cell>
          <cell r="D56">
            <v>200000</v>
          </cell>
          <cell r="H56">
            <v>200000</v>
          </cell>
        </row>
        <row r="57">
          <cell r="B57" t="str">
            <v xml:space="preserve">MCI Rubber Solitions ТОО </v>
          </cell>
          <cell r="D57">
            <v>362307.96</v>
          </cell>
          <cell r="E57">
            <v>1396176.08</v>
          </cell>
          <cell r="F57">
            <v>1033869.72</v>
          </cell>
          <cell r="G57">
            <v>1135691.44</v>
          </cell>
          <cell r="H57">
            <v>1.6</v>
          </cell>
        </row>
        <row r="58">
          <cell r="B58" t="str">
            <v>Mining &amp; Drilling Services LTD ТОО</v>
          </cell>
          <cell r="E58">
            <v>9000000</v>
          </cell>
          <cell r="F58">
            <v>33022837.57</v>
          </cell>
          <cell r="H58">
            <v>24022837.57</v>
          </cell>
        </row>
        <row r="59">
          <cell r="B59" t="str">
            <v>Mobilex Security ТОО</v>
          </cell>
          <cell r="D59">
            <v>224000</v>
          </cell>
          <cell r="F59">
            <v>504000</v>
          </cell>
          <cell r="H59">
            <v>728000</v>
          </cell>
        </row>
        <row r="60">
          <cell r="B60" t="str">
            <v>Monitoring System Kazakhstan ТОО</v>
          </cell>
          <cell r="E60">
            <v>90000</v>
          </cell>
          <cell r="F60">
            <v>90000</v>
          </cell>
          <cell r="G60">
            <v>0</v>
          </cell>
        </row>
        <row r="61">
          <cell r="B61" t="str">
            <v>NEW HOTEL ТОО</v>
          </cell>
          <cell r="E61">
            <v>56000</v>
          </cell>
          <cell r="F61">
            <v>56000</v>
          </cell>
          <cell r="G61">
            <v>0</v>
          </cell>
        </row>
        <row r="62">
          <cell r="B62" t="str">
            <v>NURDOX Wear Solutions" (НУРДОКС Вэа Солюшионс) ТОО</v>
          </cell>
          <cell r="D62">
            <v>4200000</v>
          </cell>
          <cell r="H62">
            <v>4200000</v>
          </cell>
        </row>
        <row r="63">
          <cell r="B63" t="str">
            <v xml:space="preserve">Office-Expert.kz ТОО </v>
          </cell>
          <cell r="E63">
            <v>104826</v>
          </cell>
          <cell r="F63">
            <v>104826</v>
          </cell>
          <cell r="G63">
            <v>0</v>
          </cell>
        </row>
        <row r="64">
          <cell r="B64" t="str">
            <v>PetroRetail Филиал ТОО по ВКО</v>
          </cell>
          <cell r="E64">
            <v>117591850</v>
          </cell>
          <cell r="F64">
            <v>111922969</v>
          </cell>
          <cell r="G64">
            <v>0</v>
          </cell>
          <cell r="H64">
            <v>-5668881</v>
          </cell>
        </row>
        <row r="65">
          <cell r="B65" t="str">
            <v>Qazaq Air ТОО</v>
          </cell>
          <cell r="E65">
            <v>16637</v>
          </cell>
          <cell r="F65">
            <v>16637</v>
          </cell>
        </row>
        <row r="66">
          <cell r="B66" t="str">
            <v>Qazaq-Diesel-Service ТОО</v>
          </cell>
          <cell r="E66">
            <v>13438770</v>
          </cell>
          <cell r="F66">
            <v>13438770</v>
          </cell>
          <cell r="G66">
            <v>0</v>
          </cell>
        </row>
        <row r="67">
          <cell r="B67" t="str">
            <v>QazDoor ТОО</v>
          </cell>
          <cell r="D67">
            <v>23000</v>
          </cell>
          <cell r="E67">
            <v>35900</v>
          </cell>
          <cell r="F67">
            <v>12900</v>
          </cell>
          <cell r="G67">
            <v>7900</v>
          </cell>
        </row>
        <row r="68">
          <cell r="B68" t="str">
            <v xml:space="preserve">Radiation Protection Company ТОО </v>
          </cell>
          <cell r="D68">
            <v>170000</v>
          </cell>
          <cell r="E68">
            <v>170000</v>
          </cell>
          <cell r="F68">
            <v>270000</v>
          </cell>
          <cell r="H68">
            <v>270000</v>
          </cell>
        </row>
        <row r="69">
          <cell r="B69" t="str">
            <v xml:space="preserve">RBC ТОО </v>
          </cell>
          <cell r="D69">
            <v>375380</v>
          </cell>
          <cell r="E69">
            <v>375380</v>
          </cell>
          <cell r="G69">
            <v>0</v>
          </cell>
        </row>
        <row r="70">
          <cell r="B70" t="str">
            <v xml:space="preserve">RC Inspection Central Asia ТОО </v>
          </cell>
          <cell r="D70">
            <v>249994</v>
          </cell>
          <cell r="E70">
            <v>624970</v>
          </cell>
          <cell r="F70">
            <v>374976</v>
          </cell>
          <cell r="G70">
            <v>0</v>
          </cell>
        </row>
        <row r="71">
          <cell r="B71" t="str">
            <v>Resources Capital Group ТОО</v>
          </cell>
          <cell r="D71">
            <v>7981918.0199999996</v>
          </cell>
          <cell r="H71">
            <v>7981918.0199999996</v>
          </cell>
        </row>
        <row r="72">
          <cell r="B72" t="str">
            <v>Russell Bedford А+ Partners Междунар. аудит комТОО</v>
          </cell>
          <cell r="E72">
            <v>5331200</v>
          </cell>
          <cell r="F72">
            <v>5331200</v>
          </cell>
        </row>
        <row r="73">
          <cell r="B73" t="str">
            <v>SAFety Buro ТОО</v>
          </cell>
          <cell r="E73">
            <v>1074554.8799999999</v>
          </cell>
          <cell r="F73">
            <v>1074554.8799999999</v>
          </cell>
          <cell r="G73">
            <v>0</v>
          </cell>
        </row>
        <row r="74">
          <cell r="B74" t="str">
            <v>SB Gold ТОО</v>
          </cell>
          <cell r="E74">
            <v>1430000</v>
          </cell>
          <cell r="F74">
            <v>1430000</v>
          </cell>
        </row>
        <row r="75">
          <cell r="B75" t="str">
            <v xml:space="preserve">SGS Kazakhstan ТОО Ltd. </v>
          </cell>
          <cell r="D75">
            <v>192353.19</v>
          </cell>
          <cell r="E75">
            <v>316673.19</v>
          </cell>
          <cell r="F75">
            <v>124320</v>
          </cell>
          <cell r="G75">
            <v>0</v>
          </cell>
        </row>
        <row r="76">
          <cell r="B76" t="str">
            <v xml:space="preserve">Sitecs Group Kz ТОО </v>
          </cell>
          <cell r="D76">
            <v>27428.57</v>
          </cell>
          <cell r="F76">
            <v>-27428.57</v>
          </cell>
        </row>
        <row r="77">
          <cell r="B77" t="str">
            <v>Siti-In ТОО</v>
          </cell>
          <cell r="D77">
            <v>17600</v>
          </cell>
          <cell r="E77">
            <v>40200</v>
          </cell>
          <cell r="F77">
            <v>89000</v>
          </cell>
          <cell r="G77">
            <v>66400</v>
          </cell>
          <cell r="H77">
            <v>66400</v>
          </cell>
        </row>
        <row r="78">
          <cell r="B78" t="str">
            <v xml:space="preserve">Strong Miners (Стронг Майнерс) ТОО </v>
          </cell>
          <cell r="D78">
            <v>1400000</v>
          </cell>
          <cell r="E78">
            <v>1400000</v>
          </cell>
          <cell r="G78">
            <v>0</v>
          </cell>
        </row>
        <row r="79">
          <cell r="B79" t="str">
            <v>SUNLONG ТОО</v>
          </cell>
          <cell r="E79">
            <v>8450440</v>
          </cell>
          <cell r="F79">
            <v>8450440</v>
          </cell>
          <cell r="G79">
            <v>694800</v>
          </cell>
        </row>
        <row r="80">
          <cell r="B80" t="str">
            <v>Sunway ИП</v>
          </cell>
          <cell r="E80">
            <v>169960</v>
          </cell>
          <cell r="F80">
            <v>169960</v>
          </cell>
          <cell r="G80">
            <v>0</v>
          </cell>
        </row>
        <row r="81">
          <cell r="B81" t="str">
            <v>Tech-Pro Литвинов Георгий Викторович ИП</v>
          </cell>
          <cell r="D81">
            <v>104800</v>
          </cell>
          <cell r="E81">
            <v>164800</v>
          </cell>
          <cell r="F81">
            <v>90000</v>
          </cell>
          <cell r="H81">
            <v>30000</v>
          </cell>
        </row>
        <row r="82">
          <cell r="B82" t="str">
            <v xml:space="preserve">TechnoArsenal ТОО </v>
          </cell>
          <cell r="E82">
            <v>153500</v>
          </cell>
          <cell r="F82">
            <v>153500</v>
          </cell>
          <cell r="G82">
            <v>0</v>
          </cell>
        </row>
        <row r="83">
          <cell r="B83" t="str">
            <v>TechnoCenter ТОО</v>
          </cell>
          <cell r="D83">
            <v>765000</v>
          </cell>
          <cell r="E83">
            <v>765000</v>
          </cell>
          <cell r="G83">
            <v>0</v>
          </cell>
        </row>
        <row r="84">
          <cell r="B84" t="str">
            <v>Thesaurus ТОО</v>
          </cell>
          <cell r="D84">
            <v>50800</v>
          </cell>
          <cell r="E84">
            <v>50800</v>
          </cell>
        </row>
        <row r="85">
          <cell r="B85" t="str">
            <v xml:space="preserve">TobolPromCompany ТОО </v>
          </cell>
          <cell r="D85">
            <v>1596230</v>
          </cell>
          <cell r="E85">
            <v>1613581</v>
          </cell>
          <cell r="F85">
            <v>17351</v>
          </cell>
        </row>
        <row r="86">
          <cell r="B86" t="str">
            <v>Union Trans Logistic ТОО</v>
          </cell>
          <cell r="D86">
            <v>32766892.239999998</v>
          </cell>
          <cell r="E86">
            <v>80924297.340000004</v>
          </cell>
          <cell r="F86">
            <v>82376434.659999996</v>
          </cell>
          <cell r="H86">
            <v>34219029.560000002</v>
          </cell>
        </row>
        <row r="87">
          <cell r="B87" t="str">
            <v>Uniroba ТОО</v>
          </cell>
          <cell r="D87">
            <v>70</v>
          </cell>
          <cell r="H87">
            <v>70</v>
          </cell>
        </row>
        <row r="88">
          <cell r="B88" t="str">
            <v>WESTERNAIR V.K. ТОО</v>
          </cell>
          <cell r="E88">
            <v>3198078.95</v>
          </cell>
          <cell r="F88">
            <v>3271034.95</v>
          </cell>
          <cell r="G88">
            <v>0</v>
          </cell>
          <cell r="H88">
            <v>72956</v>
          </cell>
        </row>
        <row r="89">
          <cell r="B89" t="str">
            <v>World - Translate ТОО</v>
          </cell>
          <cell r="E89">
            <v>55735</v>
          </cell>
          <cell r="F89">
            <v>55735</v>
          </cell>
        </row>
        <row r="90">
          <cell r="B90" t="str">
            <v>ZETA PLAST ТОО</v>
          </cell>
          <cell r="E90">
            <v>291890</v>
          </cell>
          <cell r="F90">
            <v>291890</v>
          </cell>
          <cell r="G90">
            <v>0</v>
          </cell>
        </row>
        <row r="91">
          <cell r="B91" t="str">
            <v>АБДИ ЕКОН ТОО</v>
          </cell>
          <cell r="E91">
            <v>259510</v>
          </cell>
          <cell r="F91">
            <v>296860</v>
          </cell>
          <cell r="G91">
            <v>0</v>
          </cell>
          <cell r="H91">
            <v>37350</v>
          </cell>
        </row>
        <row r="92">
          <cell r="B92" t="str">
            <v>Абдильдина Д.М. ИП</v>
          </cell>
          <cell r="E92">
            <v>3390000</v>
          </cell>
          <cell r="F92">
            <v>3880000</v>
          </cell>
          <cell r="G92">
            <v>0</v>
          </cell>
          <cell r="H92">
            <v>490000</v>
          </cell>
        </row>
        <row r="93">
          <cell r="B93" t="str">
            <v xml:space="preserve">Абдишев А.Ж. ИП </v>
          </cell>
          <cell r="E93">
            <v>50800</v>
          </cell>
          <cell r="F93">
            <v>50800</v>
          </cell>
        </row>
        <row r="94">
          <cell r="B94" t="str">
            <v xml:space="preserve">Абдраманова Г.А. Частный нотариус </v>
          </cell>
          <cell r="D94">
            <v>24784</v>
          </cell>
          <cell r="E94">
            <v>103119</v>
          </cell>
          <cell r="F94">
            <v>78335</v>
          </cell>
          <cell r="G94">
            <v>0</v>
          </cell>
        </row>
        <row r="95">
          <cell r="B95" t="str">
            <v>АБЭМ ТОО</v>
          </cell>
          <cell r="E95">
            <v>36000</v>
          </cell>
          <cell r="F95">
            <v>36000</v>
          </cell>
          <cell r="G95">
            <v>0</v>
          </cell>
        </row>
        <row r="96">
          <cell r="B96" t="str">
            <v>Авиакомпания Fly Arystan</v>
          </cell>
          <cell r="E96">
            <v>2011538</v>
          </cell>
          <cell r="F96">
            <v>2011538</v>
          </cell>
          <cell r="G96">
            <v>0</v>
          </cell>
        </row>
        <row r="97">
          <cell r="B97" t="str">
            <v>Авиакомпания SCAT АО</v>
          </cell>
          <cell r="E97">
            <v>33239</v>
          </cell>
          <cell r="F97">
            <v>33239</v>
          </cell>
        </row>
        <row r="98">
          <cell r="B98" t="str">
            <v>АВИМКОМ ТОО</v>
          </cell>
          <cell r="D98">
            <v>11250</v>
          </cell>
          <cell r="F98">
            <v>-11250</v>
          </cell>
        </row>
        <row r="99">
          <cell r="B99" t="str">
            <v xml:space="preserve">АВС Астана ТОО </v>
          </cell>
          <cell r="D99">
            <v>12582480</v>
          </cell>
          <cell r="E99">
            <v>13931480</v>
          </cell>
          <cell r="F99">
            <v>1349000</v>
          </cell>
        </row>
        <row r="100">
          <cell r="B100" t="str">
            <v>АвтоДАН ТОО</v>
          </cell>
          <cell r="D100">
            <v>6430.37</v>
          </cell>
          <cell r="E100">
            <v>99150</v>
          </cell>
          <cell r="F100">
            <v>127219.63</v>
          </cell>
          <cell r="G100">
            <v>74000</v>
          </cell>
          <cell r="H100">
            <v>34500</v>
          </cell>
        </row>
        <row r="101">
          <cell r="B101" t="str">
            <v>Автостанция Житикара ИП Шуренова</v>
          </cell>
          <cell r="E101">
            <v>2680</v>
          </cell>
          <cell r="F101">
            <v>2680</v>
          </cell>
        </row>
        <row r="102">
          <cell r="B102" t="str">
            <v>Автотехинсервис ТОО</v>
          </cell>
          <cell r="E102">
            <v>9994520</v>
          </cell>
          <cell r="F102">
            <v>9994520</v>
          </cell>
          <cell r="G102">
            <v>0</v>
          </cell>
        </row>
        <row r="103">
          <cell r="B103" t="str">
            <v>Агротрак ИП Потякова О.В.</v>
          </cell>
          <cell r="D103">
            <v>47049.29</v>
          </cell>
          <cell r="E103">
            <v>47049.29</v>
          </cell>
          <cell r="G103">
            <v>0</v>
          </cell>
        </row>
        <row r="104">
          <cell r="B104" t="str">
            <v>Азия-Декор ТОО</v>
          </cell>
          <cell r="E104">
            <v>33970</v>
          </cell>
          <cell r="F104">
            <v>33970</v>
          </cell>
        </row>
        <row r="105">
          <cell r="B105" t="str">
            <v xml:space="preserve">АзияСервис С ТОО </v>
          </cell>
          <cell r="D105">
            <v>22000</v>
          </cell>
          <cell r="E105">
            <v>22000</v>
          </cell>
        </row>
        <row r="106">
          <cell r="B106" t="str">
            <v>Акимбеков Руслан Шолдарбаевич ИП</v>
          </cell>
          <cell r="E106">
            <v>3200</v>
          </cell>
          <cell r="F106">
            <v>3200</v>
          </cell>
          <cell r="G106">
            <v>0</v>
          </cell>
        </row>
        <row r="107">
          <cell r="B107" t="str">
            <v>Акимеев Р.Ж. ИП</v>
          </cell>
          <cell r="E107">
            <v>19065000</v>
          </cell>
          <cell r="F107">
            <v>19065000</v>
          </cell>
          <cell r="G107">
            <v>0</v>
          </cell>
        </row>
        <row r="108">
          <cell r="B108" t="str">
            <v>АктасХимПром ТОО с 2018г.</v>
          </cell>
          <cell r="D108">
            <v>793000</v>
          </cell>
          <cell r="E108">
            <v>816790</v>
          </cell>
          <cell r="F108">
            <v>23790</v>
          </cell>
        </row>
        <row r="109">
          <cell r="B109" t="str">
            <v xml:space="preserve">Алатау СК Филиал </v>
          </cell>
          <cell r="D109">
            <v>13334</v>
          </cell>
          <cell r="E109">
            <v>13334</v>
          </cell>
        </row>
        <row r="110">
          <cell r="B110" t="str">
            <v>Али Нурлы Жол ТОО</v>
          </cell>
          <cell r="E110">
            <v>24866910.649999999</v>
          </cell>
          <cell r="F110">
            <v>26375802.649999999</v>
          </cell>
          <cell r="G110">
            <v>0</v>
          </cell>
          <cell r="H110">
            <v>1508892</v>
          </cell>
        </row>
        <row r="111">
          <cell r="B111" t="str">
            <v>Алимбеков Самат ИП</v>
          </cell>
          <cell r="E111">
            <v>1010000</v>
          </cell>
          <cell r="F111">
            <v>1010000</v>
          </cell>
          <cell r="G111">
            <v>0</v>
          </cell>
        </row>
        <row r="112">
          <cell r="B112" t="str">
            <v>АлиТрансВосток ТОО</v>
          </cell>
          <cell r="E112">
            <v>5457000</v>
          </cell>
          <cell r="F112">
            <v>6297000</v>
          </cell>
          <cell r="H112">
            <v>840000</v>
          </cell>
        </row>
        <row r="113">
          <cell r="B113" t="str">
            <v>Алтын Ғасыр ИП</v>
          </cell>
          <cell r="E113">
            <v>660000</v>
          </cell>
          <cell r="F113">
            <v>660000</v>
          </cell>
          <cell r="G113">
            <v>0</v>
          </cell>
        </row>
        <row r="114">
          <cell r="B114" t="str">
            <v>Альфа-Лаб ТОО</v>
          </cell>
          <cell r="D114">
            <v>23296</v>
          </cell>
          <cell r="E114">
            <v>23296</v>
          </cell>
          <cell r="G114">
            <v>0</v>
          </cell>
        </row>
        <row r="115">
          <cell r="B115" t="str">
            <v xml:space="preserve">Анса ТОО </v>
          </cell>
          <cell r="E115">
            <v>4179754</v>
          </cell>
          <cell r="F115">
            <v>4179754</v>
          </cell>
          <cell r="G115">
            <v>315012.40000000002</v>
          </cell>
        </row>
        <row r="116">
          <cell r="B116" t="str">
            <v>АНТАЛ-Консалтинг ТОО</v>
          </cell>
          <cell r="E116">
            <v>7150000</v>
          </cell>
          <cell r="F116">
            <v>7150000</v>
          </cell>
          <cell r="G116">
            <v>1170000</v>
          </cell>
        </row>
        <row r="117">
          <cell r="B117" t="str">
            <v>Аныкбаева Гульфайруз Бакитовна</v>
          </cell>
          <cell r="E117">
            <v>120000</v>
          </cell>
          <cell r="F117">
            <v>120000</v>
          </cell>
          <cell r="G117">
            <v>0</v>
          </cell>
        </row>
        <row r="118">
          <cell r="B118" t="str">
            <v>Аптека 21 ТОО</v>
          </cell>
          <cell r="E118">
            <v>388740</v>
          </cell>
          <cell r="F118">
            <v>388740</v>
          </cell>
          <cell r="G118">
            <v>0</v>
          </cell>
        </row>
        <row r="119">
          <cell r="B119" t="str">
            <v xml:space="preserve">Арсемед ТОО </v>
          </cell>
          <cell r="D119">
            <v>120000</v>
          </cell>
          <cell r="E119">
            <v>96200</v>
          </cell>
          <cell r="H119">
            <v>23800</v>
          </cell>
        </row>
        <row r="120">
          <cell r="B120" t="str">
            <v>Атамекен Национальная палата предпринимателей</v>
          </cell>
          <cell r="E120">
            <v>410905</v>
          </cell>
          <cell r="F120">
            <v>410905</v>
          </cell>
        </row>
        <row r="121">
          <cell r="B121" t="str">
            <v>Аубакирова Айгерим Айтмуратовна ИП</v>
          </cell>
          <cell r="D121">
            <v>8500</v>
          </cell>
          <cell r="E121">
            <v>8500</v>
          </cell>
        </row>
        <row r="122">
          <cell r="B122" t="str">
            <v>Аханбаев Ш.О. ИП</v>
          </cell>
          <cell r="E122">
            <v>364960</v>
          </cell>
          <cell r="F122">
            <v>364960</v>
          </cell>
          <cell r="G122">
            <v>0</v>
          </cell>
        </row>
        <row r="123">
          <cell r="B123" t="str">
            <v>Ахметжанова И.О. ИП</v>
          </cell>
          <cell r="E123">
            <v>6000</v>
          </cell>
          <cell r="F123">
            <v>6000</v>
          </cell>
        </row>
        <row r="124">
          <cell r="B124" t="str">
            <v xml:space="preserve">Ахметов З.З. ИП </v>
          </cell>
          <cell r="E124">
            <v>78400</v>
          </cell>
          <cell r="F124">
            <v>78400</v>
          </cell>
          <cell r="G124">
            <v>0</v>
          </cell>
        </row>
        <row r="125">
          <cell r="B125" t="str">
            <v xml:space="preserve">АЯЗБАЕВ ТЛЕУГАЛИЙ МЕЙРАМОВИЧ ИП </v>
          </cell>
          <cell r="D125">
            <v>110000</v>
          </cell>
          <cell r="E125">
            <v>467000</v>
          </cell>
          <cell r="F125">
            <v>357000</v>
          </cell>
          <cell r="G125">
            <v>0</v>
          </cell>
        </row>
        <row r="126">
          <cell r="B126" t="str">
            <v>Байтемир ИП</v>
          </cell>
          <cell r="E126">
            <v>31000</v>
          </cell>
          <cell r="F126">
            <v>31000</v>
          </cell>
          <cell r="G126">
            <v>0</v>
          </cell>
        </row>
        <row r="127">
          <cell r="B127" t="str">
            <v>Байуаков ТВК-6</v>
          </cell>
          <cell r="E127">
            <v>10020</v>
          </cell>
          <cell r="F127">
            <v>10020</v>
          </cell>
          <cell r="G127">
            <v>0</v>
          </cell>
        </row>
        <row r="128">
          <cell r="B128" t="str">
            <v>Балтабаев Канат Жумабаевич ИП с 2018г.</v>
          </cell>
          <cell r="D128">
            <v>208000</v>
          </cell>
          <cell r="H128">
            <v>208000</v>
          </cell>
        </row>
        <row r="129">
          <cell r="B129" t="str">
            <v>Бассар Электроникс ТОО</v>
          </cell>
          <cell r="E129">
            <v>161000</v>
          </cell>
          <cell r="F129">
            <v>161000</v>
          </cell>
          <cell r="G129">
            <v>0</v>
          </cell>
        </row>
        <row r="130">
          <cell r="B130" t="str">
            <v>Бастау City ТОО</v>
          </cell>
          <cell r="E130">
            <v>624522</v>
          </cell>
          <cell r="F130">
            <v>629266</v>
          </cell>
          <cell r="G130">
            <v>29000</v>
          </cell>
          <cell r="H130">
            <v>4744</v>
          </cell>
        </row>
        <row r="131">
          <cell r="B131" t="str">
            <v xml:space="preserve">Баяхметов А.Б. ИП  Супермаркет Adal </v>
          </cell>
          <cell r="E131">
            <v>6745</v>
          </cell>
          <cell r="F131">
            <v>6745</v>
          </cell>
        </row>
        <row r="132">
          <cell r="B132" t="str">
            <v xml:space="preserve">БВБ-Альянс ТОО </v>
          </cell>
          <cell r="E132">
            <v>3334774.42</v>
          </cell>
          <cell r="F132">
            <v>3334774.42</v>
          </cell>
          <cell r="G132">
            <v>3681.04</v>
          </cell>
        </row>
        <row r="133">
          <cell r="B133" t="str">
            <v>Бейсембаев М.М.ИП</v>
          </cell>
          <cell r="D133">
            <v>3792.84</v>
          </cell>
          <cell r="E133">
            <v>15000</v>
          </cell>
          <cell r="F133">
            <v>11207.16</v>
          </cell>
        </row>
        <row r="134">
          <cell r="B134" t="str">
            <v xml:space="preserve">Бекторов Тахир Алмабекович ИП </v>
          </cell>
          <cell r="D134">
            <v>51975</v>
          </cell>
          <cell r="E134">
            <v>153060</v>
          </cell>
          <cell r="F134">
            <v>203560</v>
          </cell>
          <cell r="G134">
            <v>0</v>
          </cell>
          <cell r="H134">
            <v>102475</v>
          </cell>
        </row>
        <row r="135">
          <cell r="B135" t="str">
            <v>Беққұлова Ақиіс Ережепқызы ИП</v>
          </cell>
          <cell r="E135">
            <v>109000</v>
          </cell>
          <cell r="F135">
            <v>109000</v>
          </cell>
          <cell r="G135">
            <v>0</v>
          </cell>
        </row>
        <row r="136">
          <cell r="B136" t="str">
            <v xml:space="preserve">Белорусская шина ТОО </v>
          </cell>
          <cell r="E136">
            <v>16711132</v>
          </cell>
          <cell r="F136">
            <v>16711132</v>
          </cell>
        </row>
        <row r="137">
          <cell r="B137" t="str">
            <v>Белый Ветер KZ ТОО</v>
          </cell>
          <cell r="D137">
            <v>5019.96</v>
          </cell>
          <cell r="E137">
            <v>165900</v>
          </cell>
          <cell r="F137">
            <v>160880.04</v>
          </cell>
          <cell r="G137">
            <v>0</v>
          </cell>
        </row>
        <row r="138">
          <cell r="B138" t="str">
            <v>БМПП ТОО</v>
          </cell>
          <cell r="E138">
            <v>7540</v>
          </cell>
          <cell r="F138">
            <v>7540</v>
          </cell>
          <cell r="G138">
            <v>0</v>
          </cell>
        </row>
        <row r="139">
          <cell r="B139" t="str">
            <v>Борусан Макина Казахстан ИП ТОО</v>
          </cell>
          <cell r="E139">
            <v>7554515.5099999998</v>
          </cell>
          <cell r="F139">
            <v>7554515.5099999998</v>
          </cell>
          <cell r="G139">
            <v>266480.02</v>
          </cell>
        </row>
        <row r="140">
          <cell r="B140" t="str">
            <v>БурСнабСервис ТОО</v>
          </cell>
          <cell r="E140">
            <v>1962000</v>
          </cell>
          <cell r="F140">
            <v>2618000</v>
          </cell>
          <cell r="G140">
            <v>-42000</v>
          </cell>
          <cell r="H140">
            <v>656000</v>
          </cell>
        </row>
        <row r="141">
          <cell r="B141" t="str">
            <v>Васильев Е.М. ИП</v>
          </cell>
          <cell r="E141">
            <v>1350</v>
          </cell>
          <cell r="F141">
            <v>1350</v>
          </cell>
        </row>
        <row r="142">
          <cell r="B142" t="str">
            <v>Веретенников Александр Александрович ИП</v>
          </cell>
          <cell r="D142">
            <v>2954.4</v>
          </cell>
          <cell r="E142">
            <v>38906.400000000001</v>
          </cell>
          <cell r="F142">
            <v>55212</v>
          </cell>
          <cell r="H142">
            <v>19260</v>
          </cell>
        </row>
        <row r="143">
          <cell r="B143" t="str">
            <v>Восток Композит ТОО</v>
          </cell>
          <cell r="E143">
            <v>305500</v>
          </cell>
          <cell r="F143">
            <v>305500</v>
          </cell>
          <cell r="G143">
            <v>0</v>
          </cell>
        </row>
        <row r="144">
          <cell r="B144" t="str">
            <v xml:space="preserve">Востокстройсбыт ТОО </v>
          </cell>
          <cell r="D144">
            <v>48000</v>
          </cell>
          <cell r="H144">
            <v>48000</v>
          </cell>
        </row>
        <row r="145">
          <cell r="B145" t="str">
            <v>Востокэлектропривод ТОО</v>
          </cell>
          <cell r="D145">
            <v>348463</v>
          </cell>
          <cell r="E145">
            <v>13339640.199999999</v>
          </cell>
          <cell r="F145">
            <v>15439171.199999999</v>
          </cell>
          <cell r="G145">
            <v>0</v>
          </cell>
          <cell r="H145">
            <v>2447994</v>
          </cell>
        </row>
        <row r="146">
          <cell r="B146" t="str">
            <v>Восточ.Регион. Дирек.Телекоммун.фил-л Казахтелеком</v>
          </cell>
          <cell r="D146">
            <v>476651.62</v>
          </cell>
          <cell r="E146">
            <v>4177883.06</v>
          </cell>
          <cell r="F146">
            <v>4103839.54</v>
          </cell>
          <cell r="G146">
            <v>0</v>
          </cell>
          <cell r="H146">
            <v>402608.1</v>
          </cell>
        </row>
        <row r="147">
          <cell r="B147" t="str">
            <v>Габдуллина Асем Ислямовна ИП</v>
          </cell>
          <cell r="E147">
            <v>2829155</v>
          </cell>
          <cell r="F147">
            <v>2829155</v>
          </cell>
          <cell r="G147">
            <v>630500</v>
          </cell>
        </row>
        <row r="148">
          <cell r="B148" t="str">
            <v xml:space="preserve">Галиев Н.М. ИП Рекламное агенство Print plus </v>
          </cell>
          <cell r="E148">
            <v>22000</v>
          </cell>
          <cell r="F148">
            <v>22000</v>
          </cell>
          <cell r="G148">
            <v>0</v>
          </cell>
        </row>
        <row r="149">
          <cell r="B149" t="str">
            <v>Гелиос Филиал ТОО</v>
          </cell>
          <cell r="E149">
            <v>3358235.81</v>
          </cell>
          <cell r="F149">
            <v>3176183.92</v>
          </cell>
          <cell r="G149">
            <v>217764.19</v>
          </cell>
          <cell r="H149">
            <v>-182051.89</v>
          </cell>
        </row>
        <row r="150">
          <cell r="B150" t="str">
            <v>Гидросталь ТОО</v>
          </cell>
          <cell r="D150">
            <v>3836215</v>
          </cell>
          <cell r="E150">
            <v>4931623</v>
          </cell>
          <cell r="F150">
            <v>1095408</v>
          </cell>
          <cell r="G150">
            <v>0</v>
          </cell>
        </row>
        <row r="151">
          <cell r="B151" t="str">
            <v>Гилязитдинов Руслан Садвакасович ИП</v>
          </cell>
          <cell r="E151">
            <v>3270000</v>
          </cell>
          <cell r="F151">
            <v>3270000</v>
          </cell>
          <cell r="G151">
            <v>0</v>
          </cell>
        </row>
        <row r="152">
          <cell r="B152" t="str">
            <v>Гиниятулин Рифкат Хамитович ИП</v>
          </cell>
          <cell r="D152">
            <v>218860</v>
          </cell>
          <cell r="H152">
            <v>218860</v>
          </cell>
        </row>
        <row r="153">
          <cell r="B153" t="str">
            <v>ГК Велунд Сталь ТОО</v>
          </cell>
          <cell r="E153">
            <v>480000</v>
          </cell>
          <cell r="F153">
            <v>480000</v>
          </cell>
          <cell r="G153">
            <v>54000</v>
          </cell>
        </row>
        <row r="154">
          <cell r="B154" t="str">
            <v>Гостиница "Усть-Каменогорск" ТОО</v>
          </cell>
          <cell r="E154">
            <v>24000</v>
          </cell>
          <cell r="F154">
            <v>24000</v>
          </cell>
          <cell r="G154">
            <v>0</v>
          </cell>
        </row>
        <row r="155">
          <cell r="B155" t="str">
            <v>Деревянкин Игорь Владимирович ИП</v>
          </cell>
          <cell r="E155">
            <v>1094610</v>
          </cell>
          <cell r="F155">
            <v>1094610</v>
          </cell>
          <cell r="G155">
            <v>0</v>
          </cell>
        </row>
        <row r="156">
          <cell r="B156" t="str">
            <v>Диалог Сервис ТОО</v>
          </cell>
          <cell r="E156">
            <v>350000</v>
          </cell>
          <cell r="F156">
            <v>350000</v>
          </cell>
          <cell r="G156">
            <v>252550</v>
          </cell>
        </row>
        <row r="157">
          <cell r="B157" t="str">
            <v xml:space="preserve">ДХЛ ТОО </v>
          </cell>
          <cell r="D157">
            <v>212033.58</v>
          </cell>
          <cell r="E157">
            <v>813279.74</v>
          </cell>
          <cell r="F157">
            <v>601246.16</v>
          </cell>
        </row>
        <row r="158">
          <cell r="B158" t="str">
            <v>Евдокимов В.И.ИП</v>
          </cell>
          <cell r="D158">
            <v>30000</v>
          </cell>
          <cell r="H158">
            <v>30000</v>
          </cell>
        </row>
        <row r="159">
          <cell r="B159" t="str">
            <v>ЕвроЭлемент KZ ТОО (2018)</v>
          </cell>
          <cell r="E159">
            <v>70000</v>
          </cell>
          <cell r="F159">
            <v>70000</v>
          </cell>
          <cell r="G159">
            <v>0</v>
          </cell>
        </row>
        <row r="160">
          <cell r="B160" t="str">
            <v>Егорыч ТОО</v>
          </cell>
          <cell r="D160">
            <v>288000</v>
          </cell>
          <cell r="H160">
            <v>288000</v>
          </cell>
        </row>
        <row r="161">
          <cell r="B161" t="str">
            <v xml:space="preserve">Елгезер Вэа Продактс ТОО </v>
          </cell>
          <cell r="D161">
            <v>1559856</v>
          </cell>
          <cell r="E161">
            <v>1559856</v>
          </cell>
        </row>
        <row r="162">
          <cell r="B162" t="str">
            <v xml:space="preserve">Ережепбаев Тимур Маратович ИП </v>
          </cell>
          <cell r="E162">
            <v>2800</v>
          </cell>
          <cell r="F162">
            <v>2800</v>
          </cell>
        </row>
        <row r="163">
          <cell r="B163" t="str">
            <v>Жайсанова Т.М. ИП</v>
          </cell>
          <cell r="E163">
            <v>3000</v>
          </cell>
          <cell r="F163">
            <v>16750</v>
          </cell>
          <cell r="H163">
            <v>13750</v>
          </cell>
        </row>
        <row r="164">
          <cell r="B164" t="str">
            <v>ЖБИ Семей Курылыс ТОО</v>
          </cell>
          <cell r="D164">
            <v>20000</v>
          </cell>
          <cell r="H164">
            <v>20000</v>
          </cell>
        </row>
        <row r="165">
          <cell r="B165" t="str">
            <v>Жедел баспа орталыгы АО</v>
          </cell>
          <cell r="D165">
            <v>5470</v>
          </cell>
          <cell r="H165">
            <v>5470</v>
          </cell>
        </row>
        <row r="166">
          <cell r="B166" t="str">
            <v>Жигер-СТ ТОО</v>
          </cell>
          <cell r="E166">
            <v>381150</v>
          </cell>
          <cell r="F166">
            <v>381150</v>
          </cell>
          <cell r="G166">
            <v>39390</v>
          </cell>
        </row>
        <row r="167">
          <cell r="B167" t="str">
            <v xml:space="preserve">Жумабаев С. Ж. ИП </v>
          </cell>
          <cell r="D167">
            <v>500</v>
          </cell>
          <cell r="E167">
            <v>478500</v>
          </cell>
          <cell r="F167">
            <v>397000</v>
          </cell>
          <cell r="G167">
            <v>107500</v>
          </cell>
          <cell r="H167">
            <v>-81000</v>
          </cell>
        </row>
        <row r="168">
          <cell r="B168" t="str">
            <v>Жуматаев Нартай Мурзанбекович</v>
          </cell>
          <cell r="E168">
            <v>143520</v>
          </cell>
          <cell r="F168">
            <v>143520</v>
          </cell>
          <cell r="G168">
            <v>0</v>
          </cell>
        </row>
        <row r="169">
          <cell r="B169" t="str">
            <v xml:space="preserve">Жунусов С.К.ИП </v>
          </cell>
          <cell r="D169">
            <v>584000</v>
          </cell>
          <cell r="H169">
            <v>584000</v>
          </cell>
        </row>
        <row r="170">
          <cell r="B170" t="str">
            <v>Завод Компрессорного Оборудования ТОО</v>
          </cell>
          <cell r="D170">
            <v>84873</v>
          </cell>
          <cell r="H170">
            <v>84873</v>
          </cell>
        </row>
        <row r="171">
          <cell r="B171" t="str">
            <v xml:space="preserve">ЗаводПолимерныхИзделий "MARti" ТОО </v>
          </cell>
          <cell r="D171">
            <v>67200</v>
          </cell>
          <cell r="E171">
            <v>1324512</v>
          </cell>
          <cell r="F171">
            <v>1257312</v>
          </cell>
          <cell r="G171">
            <v>0</v>
          </cell>
        </row>
        <row r="172">
          <cell r="B172" t="str">
            <v>Заман Фарм Ритэйл ТОО</v>
          </cell>
          <cell r="D172">
            <v>3600</v>
          </cell>
          <cell r="E172">
            <v>3600</v>
          </cell>
          <cell r="G172">
            <v>0</v>
          </cell>
        </row>
        <row r="173">
          <cell r="B173" t="str">
            <v xml:space="preserve">ЗащитаЭнергоСервис ТОО </v>
          </cell>
          <cell r="D173">
            <v>517683</v>
          </cell>
          <cell r="H173">
            <v>517683</v>
          </cell>
        </row>
        <row r="174">
          <cell r="B174" t="str">
            <v xml:space="preserve">Ибраев Е.Р. ИП </v>
          </cell>
          <cell r="E174">
            <v>2820250</v>
          </cell>
          <cell r="F174">
            <v>2820300</v>
          </cell>
          <cell r="G174">
            <v>0</v>
          </cell>
          <cell r="H174">
            <v>50</v>
          </cell>
        </row>
        <row r="175">
          <cell r="B175" t="str">
            <v>Идинова Туржан ИП</v>
          </cell>
          <cell r="E175">
            <v>100000</v>
          </cell>
          <cell r="F175">
            <v>100000</v>
          </cell>
          <cell r="G175">
            <v>0</v>
          </cell>
        </row>
        <row r="176">
          <cell r="B176" t="str">
            <v>Имадилова Салтанат Амангельдиновна ИП</v>
          </cell>
          <cell r="D176">
            <v>595193</v>
          </cell>
          <cell r="E176">
            <v>2592808</v>
          </cell>
          <cell r="F176">
            <v>1997615</v>
          </cell>
          <cell r="G176">
            <v>19900</v>
          </cell>
        </row>
        <row r="177">
          <cell r="B177" t="str">
            <v xml:space="preserve">Инженер 2015 ТОО </v>
          </cell>
          <cell r="E177">
            <v>832500</v>
          </cell>
          <cell r="F177">
            <v>1290000</v>
          </cell>
          <cell r="H177">
            <v>457500</v>
          </cell>
        </row>
        <row r="178">
          <cell r="B178" t="str">
            <v>Институт профес. бух. и аудит. РК ТОО (2018)</v>
          </cell>
          <cell r="E178">
            <v>40000</v>
          </cell>
          <cell r="F178">
            <v>40000</v>
          </cell>
          <cell r="G178">
            <v>0</v>
          </cell>
        </row>
        <row r="179">
          <cell r="B179" t="str">
            <v>Институт Сатпаева А-ата</v>
          </cell>
          <cell r="E179">
            <v>442232</v>
          </cell>
          <cell r="F179">
            <v>442232</v>
          </cell>
          <cell r="G179">
            <v>0</v>
          </cell>
        </row>
        <row r="180">
          <cell r="B180" t="str">
            <v xml:space="preserve">Интеррин НПП ТОО </v>
          </cell>
          <cell r="E180">
            <v>29937471</v>
          </cell>
          <cell r="F180">
            <v>75783434.5</v>
          </cell>
          <cell r="G180">
            <v>-689823</v>
          </cell>
          <cell r="H180">
            <v>45845963.5</v>
          </cell>
        </row>
        <row r="181">
          <cell r="B181" t="str">
            <v xml:space="preserve">ИнтерТехКомплект ТОО </v>
          </cell>
          <cell r="E181">
            <v>653165</v>
          </cell>
          <cell r="F181">
            <v>653165</v>
          </cell>
          <cell r="G181">
            <v>0</v>
          </cell>
        </row>
        <row r="182">
          <cell r="B182" t="str">
            <v>ИНТЭК 2012 ТОО (2018)</v>
          </cell>
          <cell r="E182">
            <v>632598</v>
          </cell>
          <cell r="F182">
            <v>632598</v>
          </cell>
          <cell r="G182">
            <v>197667</v>
          </cell>
        </row>
        <row r="183">
          <cell r="B183" t="str">
            <v>ИнфоТех&amp;Сервис</v>
          </cell>
          <cell r="E183">
            <v>1340660</v>
          </cell>
          <cell r="F183">
            <v>1340660</v>
          </cell>
          <cell r="G183">
            <v>0</v>
          </cell>
        </row>
        <row r="184">
          <cell r="B184" t="str">
            <v>ИП Абдишев Амир Анасович</v>
          </cell>
          <cell r="D184">
            <v>36550</v>
          </cell>
          <cell r="H184">
            <v>36550</v>
          </cell>
        </row>
        <row r="185">
          <cell r="B185" t="str">
            <v>ИП Кичуткин Виктор Иванович</v>
          </cell>
          <cell r="D185">
            <v>1605180</v>
          </cell>
          <cell r="H185">
            <v>1605180</v>
          </cell>
        </row>
        <row r="186">
          <cell r="B186" t="str">
            <v>ИП Левенс О.В.</v>
          </cell>
          <cell r="D186">
            <v>179996</v>
          </cell>
          <cell r="H186">
            <v>179996</v>
          </cell>
        </row>
        <row r="187">
          <cell r="B187" t="str">
            <v xml:space="preserve">ИП Ожогин Максим Геннадьевич </v>
          </cell>
          <cell r="D187">
            <v>550000</v>
          </cell>
          <cell r="H187">
            <v>550000</v>
          </cell>
        </row>
        <row r="188">
          <cell r="B188" t="str">
            <v>ИП Попова Н.П.</v>
          </cell>
          <cell r="D188">
            <v>157490</v>
          </cell>
          <cell r="H188">
            <v>157490</v>
          </cell>
        </row>
        <row r="189">
          <cell r="B189" t="str">
            <v xml:space="preserve">ИП Рымханова Г.Н </v>
          </cell>
          <cell r="D189">
            <v>15000</v>
          </cell>
          <cell r="E189">
            <v>15000</v>
          </cell>
        </row>
        <row r="190">
          <cell r="B190" t="str">
            <v>Искакова Т.Т. ИП</v>
          </cell>
          <cell r="E190">
            <v>2250</v>
          </cell>
          <cell r="F190">
            <v>2250</v>
          </cell>
        </row>
        <row r="191">
          <cell r="B191" t="str">
            <v>Исмаилов Аскар Ахметбекович ИП магазин "ТЕХА"</v>
          </cell>
          <cell r="E191">
            <v>64500</v>
          </cell>
          <cell r="F191">
            <v>64500</v>
          </cell>
          <cell r="G191">
            <v>0</v>
          </cell>
        </row>
        <row r="192">
          <cell r="B192" t="str">
            <v>Кажиева Г.Е. ИП</v>
          </cell>
          <cell r="E192">
            <v>14102500</v>
          </cell>
          <cell r="F192">
            <v>16362500</v>
          </cell>
          <cell r="H192">
            <v>2260000</v>
          </cell>
        </row>
        <row r="193">
          <cell r="B193" t="str">
            <v>Казах Эксперимент Новые Технологии (К.Э.Н.Т.) ТОО</v>
          </cell>
          <cell r="D193">
            <v>120359</v>
          </cell>
          <cell r="H193">
            <v>120359</v>
          </cell>
        </row>
        <row r="194">
          <cell r="B194" t="str">
            <v xml:space="preserve">Казахстанская фондовая биржа АО </v>
          </cell>
          <cell r="E194">
            <v>513531</v>
          </cell>
          <cell r="F194">
            <v>513531</v>
          </cell>
          <cell r="G194">
            <v>0</v>
          </cell>
        </row>
        <row r="195">
          <cell r="B195" t="str">
            <v>Казахстанское промышленное предприятие ТОО</v>
          </cell>
          <cell r="E195">
            <v>56813190</v>
          </cell>
          <cell r="F195">
            <v>133470653</v>
          </cell>
          <cell r="G195">
            <v>31893984.800000001</v>
          </cell>
          <cell r="H195">
            <v>76657463</v>
          </cell>
        </row>
        <row r="196">
          <cell r="B196" t="str">
            <v xml:space="preserve">Казахтелеком АО ДКП филиал </v>
          </cell>
          <cell r="D196">
            <v>109952.95</v>
          </cell>
          <cell r="E196">
            <v>769119.65</v>
          </cell>
          <cell r="F196">
            <v>659166.69999999995</v>
          </cell>
          <cell r="G196">
            <v>4.8</v>
          </cell>
        </row>
        <row r="197">
          <cell r="B197" t="str">
            <v>Казгеоинформ РЦГИ ТОО</v>
          </cell>
          <cell r="E197">
            <v>71585</v>
          </cell>
          <cell r="F197">
            <v>71585</v>
          </cell>
          <cell r="G197">
            <v>0</v>
          </cell>
        </row>
        <row r="198">
          <cell r="B198" t="str">
            <v xml:space="preserve">Казгеомаш НПО ТОО </v>
          </cell>
          <cell r="E198">
            <v>5573964.7999999998</v>
          </cell>
          <cell r="F198">
            <v>12545920</v>
          </cell>
          <cell r="G198">
            <v>0</v>
          </cell>
          <cell r="H198">
            <v>6971955.2000000002</v>
          </cell>
        </row>
        <row r="199">
          <cell r="B199" t="str">
            <v>КАЗИНСПЕКТОРАТ ТОО</v>
          </cell>
          <cell r="E199">
            <v>1163147.78</v>
          </cell>
          <cell r="F199">
            <v>1892149.51</v>
          </cell>
          <cell r="H199">
            <v>729001.73</v>
          </cell>
        </row>
        <row r="200">
          <cell r="B200" t="str">
            <v>КазморсервисГруп ТОО</v>
          </cell>
          <cell r="D200">
            <v>2052000</v>
          </cell>
          <cell r="H200">
            <v>2052000</v>
          </cell>
        </row>
        <row r="201">
          <cell r="B201" t="str">
            <v>Казпочта Алматинский почтамт</v>
          </cell>
          <cell r="E201">
            <v>88620</v>
          </cell>
          <cell r="F201">
            <v>88620</v>
          </cell>
          <cell r="G201">
            <v>137320</v>
          </cell>
        </row>
        <row r="202">
          <cell r="B202" t="str">
            <v>Казпочта-EMS-KAZPOST Филиал АО</v>
          </cell>
          <cell r="D202">
            <v>264767.86</v>
          </cell>
          <cell r="E202">
            <v>532310</v>
          </cell>
          <cell r="F202">
            <v>307402.14</v>
          </cell>
          <cell r="G202">
            <v>0</v>
          </cell>
          <cell r="H202">
            <v>39860</v>
          </cell>
        </row>
        <row r="203">
          <cell r="B203" t="str">
            <v>Казхимтехснаб ТОО</v>
          </cell>
          <cell r="D203">
            <v>50000</v>
          </cell>
          <cell r="E203">
            <v>2551000</v>
          </cell>
          <cell r="F203">
            <v>2551000</v>
          </cell>
          <cell r="G203">
            <v>50000</v>
          </cell>
          <cell r="H203">
            <v>50000</v>
          </cell>
        </row>
        <row r="204">
          <cell r="B204" t="str">
            <v>Казэлектромаш  ТОО</v>
          </cell>
          <cell r="E204">
            <v>277674.06</v>
          </cell>
          <cell r="F204">
            <v>277674.06</v>
          </cell>
          <cell r="G204">
            <v>7990.11</v>
          </cell>
        </row>
        <row r="205">
          <cell r="B205" t="str">
            <v>Какимжанова Салтанат Апсаламовна</v>
          </cell>
          <cell r="E205">
            <v>172370</v>
          </cell>
          <cell r="F205">
            <v>172370</v>
          </cell>
        </row>
        <row r="206">
          <cell r="B206" t="str">
            <v>Камалов Амангельды Искахович ИП</v>
          </cell>
          <cell r="E206">
            <v>84000</v>
          </cell>
          <cell r="F206">
            <v>84000</v>
          </cell>
        </row>
        <row r="207">
          <cell r="B207" t="str">
            <v>Камитжанов Бакытжан Кайратайулы ИП</v>
          </cell>
          <cell r="E207">
            <v>9300</v>
          </cell>
          <cell r="F207">
            <v>9300</v>
          </cell>
        </row>
        <row r="208">
          <cell r="B208" t="str">
            <v>Канарский Александр Викторович ИП</v>
          </cell>
          <cell r="D208">
            <v>1669621.12</v>
          </cell>
          <cell r="E208">
            <v>1669621.15</v>
          </cell>
          <cell r="F208">
            <v>0.03</v>
          </cell>
        </row>
        <row r="209">
          <cell r="B209" t="str">
            <v>Карагандинское горно-строительное предприятие ТОО</v>
          </cell>
          <cell r="E209">
            <v>10438930</v>
          </cell>
          <cell r="F209">
            <v>13024270</v>
          </cell>
          <cell r="G209">
            <v>0</v>
          </cell>
          <cell r="H209">
            <v>2585340</v>
          </cell>
        </row>
        <row r="210">
          <cell r="B210" t="str">
            <v>Каспи Банк АО</v>
          </cell>
          <cell r="E210">
            <v>88300</v>
          </cell>
          <cell r="F210">
            <v>88300</v>
          </cell>
          <cell r="G210">
            <v>0</v>
          </cell>
        </row>
        <row r="211">
          <cell r="B211" t="str">
            <v>Катерпиллар Файнэншл Казахстан ТОО</v>
          </cell>
          <cell r="D211">
            <v>2820809.08</v>
          </cell>
          <cell r="E211">
            <v>14977191.699999999</v>
          </cell>
          <cell r="F211">
            <v>11533458.880000001</v>
          </cell>
          <cell r="G211">
            <v>27099158.800000001</v>
          </cell>
          <cell r="H211">
            <v>-622923.74</v>
          </cell>
        </row>
        <row r="212">
          <cell r="B212" t="str">
            <v>Кедентранссервис АО филиал</v>
          </cell>
          <cell r="E212">
            <v>10340681.310000001</v>
          </cell>
          <cell r="F212">
            <v>10340681.310000001</v>
          </cell>
          <cell r="G212">
            <v>114282.7</v>
          </cell>
        </row>
        <row r="213">
          <cell r="B213" t="str">
            <v xml:space="preserve">Кенжин Бижан Унайбергенович ИП </v>
          </cell>
          <cell r="E213">
            <v>230000</v>
          </cell>
          <cell r="F213">
            <v>230000</v>
          </cell>
        </row>
        <row r="214">
          <cell r="B214" t="str">
            <v xml:space="preserve">Колыхайлова Ирина Валерьевна ИП </v>
          </cell>
          <cell r="D214">
            <v>1025379</v>
          </cell>
          <cell r="H214">
            <v>1025379</v>
          </cell>
        </row>
        <row r="215">
          <cell r="B215" t="str">
            <v>Колычев Петр Николаевич ИП</v>
          </cell>
          <cell r="D215">
            <v>120000</v>
          </cell>
          <cell r="H215">
            <v>120000</v>
          </cell>
        </row>
        <row r="216">
          <cell r="B216" t="str">
            <v>Компания Ас-Ай ЛТД ТОО</v>
          </cell>
          <cell r="E216">
            <v>60880</v>
          </cell>
          <cell r="F216">
            <v>60880</v>
          </cell>
          <cell r="G216">
            <v>0</v>
          </cell>
        </row>
        <row r="217">
          <cell r="B217" t="str">
            <v xml:space="preserve">Компания ЛАЙН ТОО </v>
          </cell>
          <cell r="E217">
            <v>106965</v>
          </cell>
          <cell r="F217">
            <v>106965</v>
          </cell>
          <cell r="G217">
            <v>0</v>
          </cell>
        </row>
        <row r="218">
          <cell r="B218" t="str">
            <v>Компания ОБИС ТОО</v>
          </cell>
          <cell r="E218">
            <v>28200</v>
          </cell>
          <cell r="F218">
            <v>28200</v>
          </cell>
          <cell r="G218">
            <v>39970</v>
          </cell>
        </row>
        <row r="219">
          <cell r="B219" t="str">
            <v>Комплект Энерго ТОО</v>
          </cell>
          <cell r="E219">
            <v>99627.36</v>
          </cell>
          <cell r="F219">
            <v>99627.36</v>
          </cell>
          <cell r="G219">
            <v>0</v>
          </cell>
        </row>
        <row r="220">
          <cell r="B220" t="str">
            <v>Компьютерный сервис ТОО</v>
          </cell>
          <cell r="E220">
            <v>15520</v>
          </cell>
          <cell r="F220">
            <v>15520</v>
          </cell>
          <cell r="G220">
            <v>0</v>
          </cell>
        </row>
        <row r="221">
          <cell r="B221" t="str">
            <v>Крюкова Наталия Владимирована ИП</v>
          </cell>
          <cell r="E221">
            <v>547305</v>
          </cell>
          <cell r="F221">
            <v>547305</v>
          </cell>
          <cell r="G221">
            <v>35200</v>
          </cell>
        </row>
        <row r="222">
          <cell r="B222" t="str">
            <v>КТЖ-Грузовые перевозки АО</v>
          </cell>
          <cell r="E222">
            <v>1037066.02</v>
          </cell>
          <cell r="F222">
            <v>1037066.02</v>
          </cell>
          <cell r="G222">
            <v>1525590.65</v>
          </cell>
        </row>
        <row r="223">
          <cell r="B223" t="str">
            <v xml:space="preserve">Куаныш ПТ </v>
          </cell>
          <cell r="E223">
            <v>41383420.899999999</v>
          </cell>
          <cell r="F223">
            <v>46891371.200000003</v>
          </cell>
          <cell r="G223">
            <v>0</v>
          </cell>
          <cell r="H223">
            <v>5507950.2999999998</v>
          </cell>
        </row>
        <row r="224">
          <cell r="B224" t="str">
            <v>Кузет-Техномонтаж ТОО</v>
          </cell>
          <cell r="E224">
            <v>147419</v>
          </cell>
          <cell r="F224">
            <v>147419</v>
          </cell>
          <cell r="G224">
            <v>15000</v>
          </cell>
        </row>
        <row r="225">
          <cell r="B225" t="str">
            <v>Кульжекенов М.Н ИП</v>
          </cell>
          <cell r="E225">
            <v>67000</v>
          </cell>
          <cell r="F225">
            <v>67000</v>
          </cell>
          <cell r="G225">
            <v>0</v>
          </cell>
        </row>
        <row r="226">
          <cell r="B226" t="str">
            <v>Курдт Валерий Валерьевич ИП</v>
          </cell>
          <cell r="E226">
            <v>162500</v>
          </cell>
          <cell r="F226">
            <v>162500</v>
          </cell>
          <cell r="G226">
            <v>0</v>
          </cell>
        </row>
        <row r="227">
          <cell r="B227" t="str">
            <v>Курочкин А.А. ИП</v>
          </cell>
          <cell r="E227">
            <v>123000</v>
          </cell>
          <cell r="F227">
            <v>123000</v>
          </cell>
        </row>
        <row r="228">
          <cell r="B228" t="str">
            <v>Кутлеева О.Н ИП</v>
          </cell>
          <cell r="E228">
            <v>100000</v>
          </cell>
          <cell r="F228">
            <v>100000</v>
          </cell>
          <cell r="G228">
            <v>0</v>
          </cell>
        </row>
        <row r="229">
          <cell r="B229" t="str">
            <v>Кухаренко Константин Викторович ИП</v>
          </cell>
          <cell r="D229">
            <v>26080</v>
          </cell>
          <cell r="H229">
            <v>26080</v>
          </cell>
        </row>
        <row r="230">
          <cell r="B230" t="str">
            <v xml:space="preserve">Кушерова М.Х. ИП </v>
          </cell>
          <cell r="E230">
            <v>181055</v>
          </cell>
          <cell r="F230">
            <v>181055</v>
          </cell>
        </row>
        <row r="231">
          <cell r="B231" t="str">
            <v>КЭМАЛ ИП</v>
          </cell>
          <cell r="D231">
            <v>1623914.88</v>
          </cell>
          <cell r="E231">
            <v>5973434.8799999999</v>
          </cell>
          <cell r="F231">
            <v>4349520</v>
          </cell>
          <cell r="G231">
            <v>0</v>
          </cell>
        </row>
        <row r="232">
          <cell r="B232" t="str">
            <v>ҚҰНДЫЗ ТОО</v>
          </cell>
          <cell r="D232">
            <v>1860</v>
          </cell>
          <cell r="E232">
            <v>21824</v>
          </cell>
          <cell r="F232">
            <v>21824</v>
          </cell>
          <cell r="G232">
            <v>0</v>
          </cell>
          <cell r="H232">
            <v>1860</v>
          </cell>
        </row>
        <row r="233">
          <cell r="B233" t="str">
            <v>ЛЕМЕС  ТОО</v>
          </cell>
          <cell r="D233">
            <v>414128</v>
          </cell>
          <cell r="H233">
            <v>414128</v>
          </cell>
        </row>
        <row r="234">
          <cell r="B234" t="str">
            <v>Лескив Юлия Александровна ИП</v>
          </cell>
          <cell r="E234">
            <v>105600</v>
          </cell>
          <cell r="F234">
            <v>105600</v>
          </cell>
          <cell r="G234">
            <v>0</v>
          </cell>
        </row>
        <row r="235">
          <cell r="B235" t="str">
            <v>Магзумова Багила ИП</v>
          </cell>
          <cell r="D235">
            <v>1400.58</v>
          </cell>
          <cell r="E235">
            <v>886510.83</v>
          </cell>
          <cell r="F235">
            <v>885110.25</v>
          </cell>
          <cell r="G235">
            <v>0</v>
          </cell>
        </row>
        <row r="236">
          <cell r="B236" t="str">
            <v xml:space="preserve">Масла и смазки Казахстана ТОО </v>
          </cell>
          <cell r="D236">
            <v>661770</v>
          </cell>
          <cell r="E236">
            <v>661770</v>
          </cell>
          <cell r="G236">
            <v>0</v>
          </cell>
        </row>
        <row r="237">
          <cell r="B237" t="str">
            <v>Матвеев И.М. ИП</v>
          </cell>
          <cell r="E237">
            <v>16240213</v>
          </cell>
          <cell r="F237">
            <v>16240213</v>
          </cell>
          <cell r="G237">
            <v>0</v>
          </cell>
        </row>
        <row r="238">
          <cell r="B238" t="str">
            <v xml:space="preserve">Мацегор Александр Георгиевич ИП </v>
          </cell>
          <cell r="E238">
            <v>612600</v>
          </cell>
          <cell r="F238">
            <v>642140</v>
          </cell>
          <cell r="H238">
            <v>29540</v>
          </cell>
        </row>
        <row r="239">
          <cell r="B239" t="str">
            <v>Мебель от Казанцевой ТОО</v>
          </cell>
          <cell r="E239">
            <v>664000</v>
          </cell>
          <cell r="F239">
            <v>664000</v>
          </cell>
          <cell r="G239">
            <v>0</v>
          </cell>
        </row>
        <row r="240">
          <cell r="B240" t="str">
            <v>Мегастрой-маркет ТОО</v>
          </cell>
          <cell r="D240">
            <v>17800</v>
          </cell>
          <cell r="E240">
            <v>62990</v>
          </cell>
          <cell r="F240">
            <v>62990</v>
          </cell>
          <cell r="H240">
            <v>17800</v>
          </cell>
        </row>
        <row r="241">
          <cell r="B241" t="str">
            <v xml:space="preserve">Медеш-Шығыс-Сервис ПК </v>
          </cell>
          <cell r="D241">
            <v>29700</v>
          </cell>
          <cell r="E241">
            <v>178200</v>
          </cell>
          <cell r="F241">
            <v>207900</v>
          </cell>
          <cell r="G241">
            <v>0</v>
          </cell>
          <cell r="H241">
            <v>59400</v>
          </cell>
        </row>
        <row r="242">
          <cell r="B242" t="str">
            <v>Мечел-сервис Казахстан ТОО</v>
          </cell>
          <cell r="E242">
            <v>33274</v>
          </cell>
          <cell r="F242">
            <v>33274</v>
          </cell>
          <cell r="G242">
            <v>0</v>
          </cell>
        </row>
        <row r="243">
          <cell r="B243" t="str">
            <v>Мохонько К. И. ИП</v>
          </cell>
          <cell r="D243">
            <v>1000</v>
          </cell>
          <cell r="H243">
            <v>1000</v>
          </cell>
        </row>
        <row r="244">
          <cell r="B244" t="str">
            <v>Мукажанов Х. ИП</v>
          </cell>
          <cell r="E244">
            <v>16000</v>
          </cell>
          <cell r="F244">
            <v>21000</v>
          </cell>
          <cell r="H244">
            <v>5000</v>
          </cell>
        </row>
        <row r="245">
          <cell r="B245" t="str">
            <v>Мусинов Баубек Жумагазыевич ИП</v>
          </cell>
          <cell r="D245">
            <v>316800</v>
          </cell>
          <cell r="H245">
            <v>316800</v>
          </cell>
        </row>
        <row r="246">
          <cell r="B246" t="str">
            <v>Мэнпауэр Каз ТОО</v>
          </cell>
          <cell r="E246">
            <v>4467306.6900000004</v>
          </cell>
          <cell r="F246">
            <v>4467306.6900000004</v>
          </cell>
        </row>
        <row r="247">
          <cell r="B247" t="str">
            <v>НАБ-Центр ТОО</v>
          </cell>
          <cell r="E247">
            <v>222800</v>
          </cell>
          <cell r="F247">
            <v>222800</v>
          </cell>
          <cell r="G247">
            <v>0</v>
          </cell>
        </row>
        <row r="248">
          <cell r="B248" t="str">
            <v>Налоговое Управление по г.Усть-Каменогорск</v>
          </cell>
          <cell r="E248">
            <v>79530</v>
          </cell>
          <cell r="F248">
            <v>79530</v>
          </cell>
          <cell r="G248">
            <v>0</v>
          </cell>
        </row>
        <row r="249">
          <cell r="B249" t="str">
            <v>Народный банк Казахстана АО</v>
          </cell>
          <cell r="E249">
            <v>-2314.08</v>
          </cell>
          <cell r="F249">
            <v>-2314.08</v>
          </cell>
          <cell r="G249">
            <v>0</v>
          </cell>
        </row>
        <row r="250">
          <cell r="B250" t="str">
            <v xml:space="preserve">НаЦЭкс СФ АО Филиал Семей </v>
          </cell>
          <cell r="E250">
            <v>772887.04000000004</v>
          </cell>
          <cell r="F250">
            <v>772887.04000000004</v>
          </cell>
          <cell r="G250">
            <v>0</v>
          </cell>
        </row>
        <row r="251">
          <cell r="B251" t="str">
            <v xml:space="preserve">Низовкин А.В. ИП </v>
          </cell>
          <cell r="E251">
            <v>250000</v>
          </cell>
          <cell r="F251">
            <v>250000</v>
          </cell>
          <cell r="G251">
            <v>0</v>
          </cell>
        </row>
        <row r="252">
          <cell r="B252" t="str">
            <v>Ник-Ойл ТОО</v>
          </cell>
          <cell r="D252">
            <v>1100035</v>
          </cell>
          <cell r="E252">
            <v>5536035.2000000002</v>
          </cell>
          <cell r="F252">
            <v>13450875.199999999</v>
          </cell>
          <cell r="G252">
            <v>7588064.7999999998</v>
          </cell>
          <cell r="H252">
            <v>9014875</v>
          </cell>
        </row>
        <row r="253">
          <cell r="B253" t="str">
            <v xml:space="preserve">Никитенко В. В. ИП </v>
          </cell>
          <cell r="E253">
            <v>841686</v>
          </cell>
          <cell r="F253">
            <v>841686</v>
          </cell>
          <cell r="G253">
            <v>33600</v>
          </cell>
        </row>
        <row r="254">
          <cell r="B254" t="str">
            <v>Никитенко Вячеслав Владимировис ИП</v>
          </cell>
          <cell r="E254">
            <v>239416</v>
          </cell>
          <cell r="F254">
            <v>325416</v>
          </cell>
          <cell r="G254">
            <v>0</v>
          </cell>
          <cell r="H254">
            <v>86000</v>
          </cell>
        </row>
        <row r="255">
          <cell r="B255" t="str">
            <v>Новопэк ТОО</v>
          </cell>
          <cell r="E255">
            <v>16037500</v>
          </cell>
          <cell r="F255">
            <v>16037500</v>
          </cell>
          <cell r="G255">
            <v>0</v>
          </cell>
        </row>
        <row r="256">
          <cell r="B256" t="str">
            <v xml:space="preserve">Нурлыбаева Айгуль Аймановна ИП </v>
          </cell>
          <cell r="E256">
            <v>405002</v>
          </cell>
          <cell r="F256">
            <v>405002</v>
          </cell>
          <cell r="G256">
            <v>158107</v>
          </cell>
        </row>
        <row r="257">
          <cell r="B257" t="str">
            <v>Окта Солюшенс ТОО</v>
          </cell>
          <cell r="E257">
            <v>2000000</v>
          </cell>
          <cell r="F257">
            <v>4000000</v>
          </cell>
          <cell r="G257">
            <v>0</v>
          </cell>
          <cell r="H257">
            <v>2000000</v>
          </cell>
        </row>
        <row r="258">
          <cell r="B258" t="str">
            <v>Омарбеков Е.Б. ИП</v>
          </cell>
          <cell r="E258">
            <v>540000</v>
          </cell>
          <cell r="F258">
            <v>540000</v>
          </cell>
          <cell r="G258">
            <v>0</v>
          </cell>
        </row>
        <row r="259">
          <cell r="B259" t="str">
            <v>ОмегаПромТрейд ТОО</v>
          </cell>
          <cell r="D259">
            <v>101940</v>
          </cell>
          <cell r="E259">
            <v>316740</v>
          </cell>
          <cell r="F259">
            <v>214800</v>
          </cell>
          <cell r="G259">
            <v>0</v>
          </cell>
        </row>
        <row r="260">
          <cell r="B260" t="str">
            <v>Онал ТОО</v>
          </cell>
          <cell r="E260">
            <v>3405634</v>
          </cell>
          <cell r="F260">
            <v>3405634</v>
          </cell>
          <cell r="G260">
            <v>35183.199999999997</v>
          </cell>
        </row>
        <row r="261">
          <cell r="B261" t="str">
            <v xml:space="preserve">Орика Казахстан АО </v>
          </cell>
          <cell r="D261">
            <v>20921965.579999998</v>
          </cell>
          <cell r="E261">
            <v>50742424.859999999</v>
          </cell>
          <cell r="F261">
            <v>36744320.670000002</v>
          </cell>
          <cell r="G261">
            <v>0</v>
          </cell>
          <cell r="H261">
            <v>6923861.3899999997</v>
          </cell>
        </row>
        <row r="262">
          <cell r="B262" t="str">
            <v>Орлов Юрий Александрович ИП</v>
          </cell>
          <cell r="E262">
            <v>20000</v>
          </cell>
          <cell r="F262">
            <v>20000</v>
          </cell>
          <cell r="G262">
            <v>0</v>
          </cell>
        </row>
        <row r="263">
          <cell r="B263" t="str">
            <v>Оскементурист  ТОО</v>
          </cell>
          <cell r="E263">
            <v>10000</v>
          </cell>
          <cell r="F263">
            <v>10000</v>
          </cell>
          <cell r="G263">
            <v>0</v>
          </cell>
        </row>
        <row r="264">
          <cell r="B264" t="str">
            <v>Отряднова Галина Геннадиевна ИП</v>
          </cell>
          <cell r="D264">
            <v>113340</v>
          </cell>
          <cell r="E264">
            <v>164100</v>
          </cell>
          <cell r="F264">
            <v>164100</v>
          </cell>
          <cell r="G264">
            <v>0</v>
          </cell>
          <cell r="H264">
            <v>113340</v>
          </cell>
        </row>
        <row r="265">
          <cell r="B265" t="str">
            <v>Палата предпринимателей Восточно-Казахстанской обл</v>
          </cell>
          <cell r="D265">
            <v>5656</v>
          </cell>
          <cell r="E265">
            <v>30262.400000000001</v>
          </cell>
          <cell r="F265">
            <v>24606.400000000001</v>
          </cell>
          <cell r="G265">
            <v>4813.76</v>
          </cell>
        </row>
        <row r="266">
          <cell r="B266" t="str">
            <v>Парфилова Тамара Дмитриевна ИП</v>
          </cell>
          <cell r="E266">
            <v>567750</v>
          </cell>
          <cell r="F266">
            <v>567750</v>
          </cell>
        </row>
        <row r="267">
          <cell r="B267" t="str">
            <v>Пассажирские перевозки АО</v>
          </cell>
          <cell r="D267">
            <v>126767</v>
          </cell>
          <cell r="E267">
            <v>1501924</v>
          </cell>
          <cell r="F267">
            <v>1375157</v>
          </cell>
          <cell r="G267">
            <v>0</v>
          </cell>
        </row>
        <row r="268">
          <cell r="B268" t="str">
            <v>Первая Метизная компания ТОО</v>
          </cell>
          <cell r="D268">
            <v>1306176.3</v>
          </cell>
          <cell r="E268">
            <v>1306176.3</v>
          </cell>
        </row>
        <row r="269">
          <cell r="B269" t="str">
            <v>Подъемцентр ТОО</v>
          </cell>
          <cell r="D269">
            <v>165820.01999999999</v>
          </cell>
          <cell r="E269">
            <v>910200</v>
          </cell>
          <cell r="F269">
            <v>838700</v>
          </cell>
          <cell r="G269">
            <v>0</v>
          </cell>
          <cell r="H269">
            <v>94320.02</v>
          </cell>
        </row>
        <row r="270">
          <cell r="B270" t="str">
            <v>Попов Денис Анатольевич ИП</v>
          </cell>
          <cell r="E270">
            <v>2225000</v>
          </cell>
          <cell r="F270">
            <v>2225000</v>
          </cell>
          <cell r="G270">
            <v>0</v>
          </cell>
        </row>
        <row r="271">
          <cell r="B271" t="str">
            <v>Промторг ИП</v>
          </cell>
          <cell r="E271">
            <v>1400000</v>
          </cell>
          <cell r="F271">
            <v>1400000</v>
          </cell>
        </row>
        <row r="272">
          <cell r="B272" t="str">
            <v>ПрофКрепежKZ ТОО</v>
          </cell>
          <cell r="E272">
            <v>1187</v>
          </cell>
          <cell r="F272">
            <v>1187</v>
          </cell>
        </row>
        <row r="273">
          <cell r="B273" t="str">
            <v>Пульсер ТОО</v>
          </cell>
          <cell r="E273">
            <v>1059460</v>
          </cell>
          <cell r="F273">
            <v>1059460</v>
          </cell>
          <cell r="G273">
            <v>110</v>
          </cell>
        </row>
        <row r="274">
          <cell r="B274" t="str">
            <v>Радон-15 ТОО</v>
          </cell>
          <cell r="E274">
            <v>411450</v>
          </cell>
          <cell r="F274">
            <v>411450</v>
          </cell>
        </row>
        <row r="275">
          <cell r="B275" t="str">
            <v>Рахимжанов Ж.Ж. ИП</v>
          </cell>
          <cell r="D275">
            <v>3500</v>
          </cell>
          <cell r="F275">
            <v>-3500</v>
          </cell>
        </row>
        <row r="276">
          <cell r="B276" t="str">
            <v>РВД-Сервис ТОО</v>
          </cell>
          <cell r="E276">
            <v>566830</v>
          </cell>
          <cell r="F276">
            <v>566830</v>
          </cell>
          <cell r="G276">
            <v>0</v>
          </cell>
        </row>
        <row r="277">
          <cell r="B277" t="str">
            <v>РГП Фил.на праве ХВ "НЦЭ Ком по прав. защите</v>
          </cell>
          <cell r="E277">
            <v>7220</v>
          </cell>
          <cell r="F277">
            <v>7220</v>
          </cell>
          <cell r="G277">
            <v>0</v>
          </cell>
        </row>
        <row r="278">
          <cell r="B278" t="str">
            <v xml:space="preserve">Редуктор Таль Плюс ТОО </v>
          </cell>
          <cell r="E278">
            <v>1240000</v>
          </cell>
          <cell r="F278">
            <v>1240000</v>
          </cell>
          <cell r="G278">
            <v>0</v>
          </cell>
        </row>
        <row r="279">
          <cell r="B279" t="str">
            <v>Рембеков Рахат Меирканович Частный судебный исполн</v>
          </cell>
          <cell r="E279">
            <v>148973</v>
          </cell>
          <cell r="F279">
            <v>148973</v>
          </cell>
          <cell r="G279">
            <v>0</v>
          </cell>
        </row>
        <row r="280">
          <cell r="B280" t="str">
            <v>Ригел ТОО</v>
          </cell>
          <cell r="D280">
            <v>1100000</v>
          </cell>
          <cell r="H280">
            <v>1100000</v>
          </cell>
        </row>
        <row r="281">
          <cell r="B281" t="str">
            <v>Роза-валяльно-войлочный комбинат ТОО</v>
          </cell>
          <cell r="E281">
            <v>30000</v>
          </cell>
          <cell r="F281">
            <v>30000</v>
          </cell>
          <cell r="G281">
            <v>0</v>
          </cell>
        </row>
        <row r="282">
          <cell r="B282" t="str">
            <v>Русакова Наталья Петровна Ип</v>
          </cell>
          <cell r="E282">
            <v>63250</v>
          </cell>
          <cell r="F282">
            <v>63250</v>
          </cell>
        </row>
        <row r="283">
          <cell r="B283" t="str">
            <v xml:space="preserve">РЭОМ ТОО </v>
          </cell>
          <cell r="D283">
            <v>19981</v>
          </cell>
          <cell r="H283">
            <v>19981</v>
          </cell>
        </row>
        <row r="284">
          <cell r="B284" t="str">
            <v>С-ГеоПроект ТОО</v>
          </cell>
          <cell r="E284">
            <v>97511360.799999997</v>
          </cell>
          <cell r="F284">
            <v>97511360.799999997</v>
          </cell>
          <cell r="G284">
            <v>0</v>
          </cell>
        </row>
        <row r="285">
          <cell r="B285" t="str">
            <v xml:space="preserve">Саврук Николай Тарасович ИП </v>
          </cell>
          <cell r="F285">
            <v>1100</v>
          </cell>
          <cell r="H285">
            <v>1100</v>
          </cell>
        </row>
        <row r="286">
          <cell r="B286" t="str">
            <v>Сайран Международный Автовокзал ТОО</v>
          </cell>
          <cell r="E286">
            <v>7440</v>
          </cell>
          <cell r="F286">
            <v>7440</v>
          </cell>
          <cell r="G286">
            <v>0</v>
          </cell>
        </row>
        <row r="287">
          <cell r="B287" t="str">
            <v>Сапар  ТОО</v>
          </cell>
          <cell r="D287">
            <v>9000</v>
          </cell>
          <cell r="E287">
            <v>20760</v>
          </cell>
          <cell r="F287">
            <v>11760</v>
          </cell>
          <cell r="G287">
            <v>0</v>
          </cell>
        </row>
        <row r="288">
          <cell r="B288" t="str">
            <v>Сапаржай Астана  ТОО</v>
          </cell>
          <cell r="D288">
            <v>2000</v>
          </cell>
          <cell r="E288">
            <v>6000</v>
          </cell>
          <cell r="F288">
            <v>4000</v>
          </cell>
        </row>
        <row r="289">
          <cell r="B289" t="str">
            <v>Сарбаев Нургазы Слямгазынович ИП</v>
          </cell>
          <cell r="E289">
            <v>10000</v>
          </cell>
          <cell r="F289">
            <v>10000</v>
          </cell>
          <cell r="G289">
            <v>0</v>
          </cell>
        </row>
        <row r="290">
          <cell r="B290" t="str">
            <v>Сарманов Мухтаргазы Турарович ИП</v>
          </cell>
          <cell r="D290">
            <v>900000</v>
          </cell>
          <cell r="E290">
            <v>1950000</v>
          </cell>
          <cell r="F290">
            <v>1050000</v>
          </cell>
          <cell r="G290">
            <v>0</v>
          </cell>
        </row>
        <row r="291">
          <cell r="B291" t="str">
            <v xml:space="preserve">Саханов Б.Б. ИП  </v>
          </cell>
          <cell r="D291">
            <v>9370207</v>
          </cell>
          <cell r="E291">
            <v>10530207</v>
          </cell>
          <cell r="F291">
            <v>1160000</v>
          </cell>
          <cell r="G291">
            <v>0</v>
          </cell>
        </row>
        <row r="292">
          <cell r="B292" t="str">
            <v>Саяхат Нур Ансар ТОО</v>
          </cell>
          <cell r="E292">
            <v>1800</v>
          </cell>
          <cell r="F292">
            <v>1800</v>
          </cell>
        </row>
        <row r="293">
          <cell r="B293" t="str">
            <v>СВС-Восток ТОО</v>
          </cell>
          <cell r="E293">
            <v>149000</v>
          </cell>
          <cell r="F293">
            <v>149000</v>
          </cell>
        </row>
        <row r="294">
          <cell r="B294" t="str">
            <v>Сеильханова Т.К. ИП</v>
          </cell>
          <cell r="E294">
            <v>15000</v>
          </cell>
          <cell r="F294">
            <v>15000</v>
          </cell>
          <cell r="G294">
            <v>210000</v>
          </cell>
        </row>
        <row r="295">
          <cell r="B295" t="str">
            <v>Сем.Дизель ТОО</v>
          </cell>
          <cell r="D295">
            <v>42672</v>
          </cell>
          <cell r="E295">
            <v>109872</v>
          </cell>
          <cell r="F295">
            <v>109872</v>
          </cell>
          <cell r="G295">
            <v>0</v>
          </cell>
          <cell r="H295">
            <v>42672</v>
          </cell>
        </row>
        <row r="296">
          <cell r="B296" t="str">
            <v>Семей Автовокзал  ТОО</v>
          </cell>
          <cell r="D296">
            <v>14100</v>
          </cell>
          <cell r="E296">
            <v>46000</v>
          </cell>
          <cell r="F296">
            <v>31900</v>
          </cell>
        </row>
        <row r="297">
          <cell r="B297" t="str">
            <v>Семей НОМАД ТОО/Отель НОМАД-Семей</v>
          </cell>
          <cell r="E297">
            <v>607000</v>
          </cell>
          <cell r="F297">
            <v>607000</v>
          </cell>
          <cell r="G297">
            <v>190000</v>
          </cell>
        </row>
        <row r="298">
          <cell r="B298" t="str">
            <v>Семейгидрогеология ТОО</v>
          </cell>
          <cell r="D298">
            <v>3400000</v>
          </cell>
          <cell r="E298">
            <v>3400000</v>
          </cell>
          <cell r="G298">
            <v>0</v>
          </cell>
        </row>
        <row r="299">
          <cell r="B299" t="str">
            <v xml:space="preserve">СемейОргтехникаСервис ТОО </v>
          </cell>
          <cell r="E299">
            <v>22200</v>
          </cell>
          <cell r="F299">
            <v>22200</v>
          </cell>
          <cell r="G299">
            <v>0</v>
          </cell>
        </row>
        <row r="300">
          <cell r="B300" t="str">
            <v>СемейЭнергоМонтаж ТОО</v>
          </cell>
          <cell r="E300">
            <v>297660</v>
          </cell>
          <cell r="F300">
            <v>297660</v>
          </cell>
          <cell r="G300">
            <v>69750</v>
          </cell>
        </row>
        <row r="301">
          <cell r="B301" t="str">
            <v>Семипалатинская транспортная компания ТОО</v>
          </cell>
          <cell r="D301">
            <v>300000</v>
          </cell>
          <cell r="H301">
            <v>300000</v>
          </cell>
        </row>
        <row r="302">
          <cell r="B302" t="str">
            <v>Семтрэкс ТОО</v>
          </cell>
          <cell r="E302">
            <v>4154352</v>
          </cell>
          <cell r="F302">
            <v>5499944</v>
          </cell>
          <cell r="G302">
            <v>0</v>
          </cell>
          <cell r="H302">
            <v>1345592</v>
          </cell>
        </row>
        <row r="303">
          <cell r="B303" t="str">
            <v xml:space="preserve">Сервис Маг ТОО </v>
          </cell>
          <cell r="E303">
            <v>7000</v>
          </cell>
          <cell r="F303">
            <v>7000</v>
          </cell>
          <cell r="G303">
            <v>0</v>
          </cell>
        </row>
        <row r="304">
          <cell r="B304" t="str">
            <v>СервисПромКомплект ТОО</v>
          </cell>
          <cell r="E304">
            <v>126000</v>
          </cell>
          <cell r="F304">
            <v>126000</v>
          </cell>
          <cell r="G304">
            <v>0</v>
          </cell>
        </row>
        <row r="305">
          <cell r="B305" t="str">
            <v>Силумин-Восток ТОО</v>
          </cell>
          <cell r="D305">
            <v>10923416.199999999</v>
          </cell>
          <cell r="H305">
            <v>10923416.199999999</v>
          </cell>
        </row>
        <row r="306">
          <cell r="B306" t="str">
            <v>Ситиком ТОО</v>
          </cell>
          <cell r="E306">
            <v>162500</v>
          </cell>
          <cell r="F306">
            <v>168000</v>
          </cell>
          <cell r="H306">
            <v>5500</v>
          </cell>
        </row>
        <row r="307">
          <cell r="B307" t="str">
            <v xml:space="preserve">Скиф ТОО </v>
          </cell>
          <cell r="E307">
            <v>2958290</v>
          </cell>
          <cell r="F307">
            <v>2958290</v>
          </cell>
        </row>
        <row r="308">
          <cell r="B308" t="str">
            <v>Спецтранс ИП</v>
          </cell>
          <cell r="E308">
            <v>825730</v>
          </cell>
          <cell r="F308">
            <v>825730</v>
          </cell>
          <cell r="G308">
            <v>16928903</v>
          </cell>
        </row>
        <row r="309">
          <cell r="B309" t="str">
            <v>СТАНКОНИЯ ТОО</v>
          </cell>
          <cell r="E309">
            <v>327258</v>
          </cell>
          <cell r="F309">
            <v>327258</v>
          </cell>
          <cell r="G309">
            <v>5454293</v>
          </cell>
        </row>
        <row r="310">
          <cell r="B310" t="str">
            <v xml:space="preserve">СтеклоСервис ТОО </v>
          </cell>
          <cell r="F310">
            <v>15000</v>
          </cell>
          <cell r="H310">
            <v>15000</v>
          </cell>
        </row>
        <row r="311">
          <cell r="B311" t="str">
            <v>СТМС-С.К. ТОО</v>
          </cell>
          <cell r="D311">
            <v>6806</v>
          </cell>
          <cell r="H311">
            <v>6806</v>
          </cell>
        </row>
        <row r="312">
          <cell r="B312" t="str">
            <v xml:space="preserve">СТО КУАНЫШ ТОО </v>
          </cell>
          <cell r="E312">
            <v>13000</v>
          </cell>
          <cell r="F312">
            <v>13000</v>
          </cell>
        </row>
        <row r="313">
          <cell r="B313" t="str">
            <v>Страховая компания "Freedom Finance Insurance" АО</v>
          </cell>
          <cell r="D313">
            <v>798658</v>
          </cell>
          <cell r="E313">
            <v>798658</v>
          </cell>
        </row>
        <row r="314">
          <cell r="B314" t="str">
            <v xml:space="preserve">Страховая компания Халык АО </v>
          </cell>
          <cell r="E314">
            <v>78717</v>
          </cell>
          <cell r="F314">
            <v>78717</v>
          </cell>
          <cell r="G314">
            <v>0</v>
          </cell>
        </row>
        <row r="315">
          <cell r="B315" t="str">
            <v>Сулейменов Әлім Әсілұлы ИП</v>
          </cell>
          <cell r="D315">
            <v>55000</v>
          </cell>
          <cell r="E315">
            <v>139000</v>
          </cell>
          <cell r="F315">
            <v>84000</v>
          </cell>
          <cell r="G315">
            <v>0</v>
          </cell>
        </row>
        <row r="316">
          <cell r="B316" t="str">
            <v>ТАБИБА ФАРМ ИП</v>
          </cell>
          <cell r="E316">
            <v>1600</v>
          </cell>
          <cell r="F316">
            <v>1600</v>
          </cell>
        </row>
        <row r="317">
          <cell r="B317" t="str">
            <v>Тагабаев и К ИП</v>
          </cell>
          <cell r="E317">
            <v>1537000</v>
          </cell>
          <cell r="F317">
            <v>1537000</v>
          </cell>
          <cell r="G317">
            <v>242400</v>
          </cell>
        </row>
        <row r="318">
          <cell r="B318" t="str">
            <v>Таласбаева Рая Рахметовна ИП</v>
          </cell>
          <cell r="D318">
            <v>157249.62</v>
          </cell>
          <cell r="H318">
            <v>157249.62</v>
          </cell>
        </row>
        <row r="319">
          <cell r="B319" t="str">
            <v>Талдыкорган АВТО ТОО</v>
          </cell>
          <cell r="E319">
            <v>1800</v>
          </cell>
          <cell r="F319">
            <v>1800</v>
          </cell>
        </row>
        <row r="320">
          <cell r="B320" t="str">
            <v>Талмед ТОО</v>
          </cell>
          <cell r="D320">
            <v>36000</v>
          </cell>
          <cell r="E320">
            <v>180060</v>
          </cell>
          <cell r="F320">
            <v>144060</v>
          </cell>
        </row>
        <row r="321">
          <cell r="B321" t="str">
            <v>Текстильная компания Техноткань ТОО</v>
          </cell>
          <cell r="D321">
            <v>40776.6</v>
          </cell>
          <cell r="E321">
            <v>5983190</v>
          </cell>
          <cell r="F321">
            <v>6057351.2000000002</v>
          </cell>
          <cell r="G321">
            <v>0</v>
          </cell>
          <cell r="H321">
            <v>114937.8</v>
          </cell>
        </row>
        <row r="322">
          <cell r="B322" t="str">
            <v>Темиртауский автовокзалсервис ТОО</v>
          </cell>
          <cell r="E322">
            <v>5000</v>
          </cell>
          <cell r="F322">
            <v>5000</v>
          </cell>
        </row>
        <row r="323">
          <cell r="B323" t="str">
            <v>Терликбаев ИП</v>
          </cell>
          <cell r="E323">
            <v>3500</v>
          </cell>
          <cell r="F323">
            <v>3500</v>
          </cell>
          <cell r="G323">
            <v>46000</v>
          </cell>
        </row>
        <row r="324">
          <cell r="B324" t="str">
            <v>Технодом Оператор (Technodom Operator АО)</v>
          </cell>
          <cell r="E324">
            <v>282640</v>
          </cell>
          <cell r="F324">
            <v>282640</v>
          </cell>
        </row>
        <row r="325">
          <cell r="B325" t="str">
            <v>Токсанбаева Мейрамгул Журтыбаевна ИП</v>
          </cell>
          <cell r="E325">
            <v>82500</v>
          </cell>
          <cell r="F325">
            <v>82500</v>
          </cell>
          <cell r="G325">
            <v>0</v>
          </cell>
        </row>
        <row r="326">
          <cell r="B326" t="str">
            <v>ТОМС Индастриал ТОО</v>
          </cell>
          <cell r="E326">
            <v>13510000</v>
          </cell>
          <cell r="F326">
            <v>13510000</v>
          </cell>
          <cell r="G326">
            <v>0</v>
          </cell>
        </row>
        <row r="327">
          <cell r="B327" t="str">
            <v>Торговая компания ЭНЕРГИЯ</v>
          </cell>
          <cell r="D327">
            <v>2400</v>
          </cell>
          <cell r="H327">
            <v>2400</v>
          </cell>
        </row>
        <row r="328">
          <cell r="B328" t="str">
            <v>Торговый дом Холдинг Алтын Арна ТОО</v>
          </cell>
          <cell r="E328">
            <v>171734</v>
          </cell>
          <cell r="F328">
            <v>15736340</v>
          </cell>
          <cell r="G328">
            <v>5608</v>
          </cell>
          <cell r="H328">
            <v>15564606</v>
          </cell>
        </row>
        <row r="329">
          <cell r="B329" t="str">
            <v>ТРАНСТЕЛЕКОМ АО</v>
          </cell>
          <cell r="D329">
            <v>75.349999999999994</v>
          </cell>
          <cell r="F329">
            <v>492.8</v>
          </cell>
          <cell r="H329">
            <v>568.15</v>
          </cell>
        </row>
        <row r="330">
          <cell r="B330" t="str">
            <v>Трухин Николай Алексеевич ИП</v>
          </cell>
          <cell r="E330">
            <v>20000</v>
          </cell>
          <cell r="F330">
            <v>20000</v>
          </cell>
          <cell r="G330">
            <v>0</v>
          </cell>
        </row>
        <row r="331">
          <cell r="B331" t="str">
            <v>Туркин Борис Борисович ИП</v>
          </cell>
          <cell r="E331">
            <v>345450</v>
          </cell>
          <cell r="F331">
            <v>345450</v>
          </cell>
          <cell r="G331">
            <v>147400</v>
          </cell>
        </row>
        <row r="332">
          <cell r="B332" t="str">
            <v>Туркин Евгений Борисович ИП</v>
          </cell>
          <cell r="E332">
            <v>782750</v>
          </cell>
          <cell r="F332">
            <v>935350</v>
          </cell>
          <cell r="G332">
            <v>0</v>
          </cell>
          <cell r="H332">
            <v>152600</v>
          </cell>
        </row>
        <row r="333">
          <cell r="B333" t="str">
            <v>УГД по Абайскому району ВКО</v>
          </cell>
          <cell r="E333">
            <v>776570</v>
          </cell>
          <cell r="F333">
            <v>776570</v>
          </cell>
          <cell r="G333">
            <v>0</v>
          </cell>
        </row>
        <row r="334">
          <cell r="B334" t="str">
            <v>УГД по Медеускому району</v>
          </cell>
          <cell r="E334">
            <v>471878</v>
          </cell>
          <cell r="F334">
            <v>471878</v>
          </cell>
          <cell r="G334">
            <v>0</v>
          </cell>
        </row>
        <row r="335">
          <cell r="B335" t="str">
            <v>уд.Гусинский Артем Олегович ИП</v>
          </cell>
          <cell r="D335">
            <v>21600</v>
          </cell>
          <cell r="E335">
            <v>800</v>
          </cell>
          <cell r="F335">
            <v>800</v>
          </cell>
          <cell r="H335">
            <v>21600</v>
          </cell>
        </row>
        <row r="336">
          <cell r="B336" t="str">
            <v>Уником EXPO ТОО</v>
          </cell>
          <cell r="E336">
            <v>674000</v>
          </cell>
          <cell r="F336">
            <v>674000</v>
          </cell>
        </row>
        <row r="337">
          <cell r="B337" t="str">
            <v>Уристембекова М.К. ИП</v>
          </cell>
          <cell r="E337">
            <v>732635</v>
          </cell>
          <cell r="F337">
            <v>732635</v>
          </cell>
          <cell r="G337">
            <v>0</v>
          </cell>
        </row>
        <row r="338">
          <cell r="B338" t="str">
            <v>Усть-Каменогорский автовокзал "ADAL"</v>
          </cell>
          <cell r="D338">
            <v>2200</v>
          </cell>
          <cell r="E338">
            <v>7200</v>
          </cell>
          <cell r="F338">
            <v>5000</v>
          </cell>
          <cell r="G338">
            <v>0</v>
          </cell>
        </row>
        <row r="339">
          <cell r="B339" t="str">
            <v>Утебалиева Жамиля Маратовна ИП</v>
          </cell>
          <cell r="E339">
            <v>9508148.0099999998</v>
          </cell>
          <cell r="F339">
            <v>9508148.0099999998</v>
          </cell>
          <cell r="G339">
            <v>2948626.64</v>
          </cell>
        </row>
        <row r="340">
          <cell r="B340" t="str">
            <v>Филиал Акционерное общество "KTZ Express"-"KTZE Юж</v>
          </cell>
          <cell r="D340">
            <v>4399.3599999999997</v>
          </cell>
          <cell r="H340">
            <v>4399.3599999999997</v>
          </cell>
        </row>
        <row r="341">
          <cell r="B341" t="str">
            <v>Филиал ДБ АО СБЕРБАНК в г.Алматы</v>
          </cell>
          <cell r="E341">
            <v>1476389.5</v>
          </cell>
          <cell r="F341">
            <v>1476389.5</v>
          </cell>
          <cell r="G341">
            <v>0</v>
          </cell>
        </row>
        <row r="342">
          <cell r="B342" t="str">
            <v>Фирма Автоматика-Сервис ТОО</v>
          </cell>
          <cell r="E342">
            <v>148100</v>
          </cell>
          <cell r="F342">
            <v>148100</v>
          </cell>
          <cell r="G342">
            <v>0</v>
          </cell>
        </row>
        <row r="343">
          <cell r="B343" t="str">
            <v>Фридом Финанс АО</v>
          </cell>
          <cell r="D343">
            <v>16308206.74</v>
          </cell>
          <cell r="E343">
            <v>18658303.48</v>
          </cell>
          <cell r="F343">
            <v>94035884.480000004</v>
          </cell>
          <cell r="H343">
            <v>91685787.739999995</v>
          </cell>
        </row>
        <row r="344">
          <cell r="B344" t="str">
            <v xml:space="preserve">ФРТИ ТРЕЙД-КАЗАХСТАН ТОО </v>
          </cell>
          <cell r="E344">
            <v>11475</v>
          </cell>
          <cell r="F344">
            <v>41137841</v>
          </cell>
          <cell r="H344">
            <v>41126366</v>
          </cell>
        </row>
        <row r="345">
          <cell r="B345" t="str">
            <v>Хазипов Рафаиль Сайтмагруфович ИП</v>
          </cell>
          <cell r="D345">
            <v>57215</v>
          </cell>
          <cell r="E345">
            <v>16339</v>
          </cell>
          <cell r="F345">
            <v>14339</v>
          </cell>
          <cell r="G345">
            <v>55215</v>
          </cell>
          <cell r="H345">
            <v>55215</v>
          </cell>
        </row>
        <row r="346">
          <cell r="B346" t="str">
            <v>Харитонов Вадим Вячеславович ИП</v>
          </cell>
          <cell r="E346">
            <v>22950</v>
          </cell>
          <cell r="F346">
            <v>22950</v>
          </cell>
        </row>
        <row r="347">
          <cell r="B347" t="str">
            <v>ХЗМ ТОО</v>
          </cell>
          <cell r="D347">
            <v>4300</v>
          </cell>
          <cell r="H347">
            <v>4300</v>
          </cell>
        </row>
        <row r="348">
          <cell r="B348" t="str">
            <v>ХимРеагент ТОО</v>
          </cell>
          <cell r="D348">
            <v>438200</v>
          </cell>
          <cell r="H348">
            <v>438200</v>
          </cell>
        </row>
        <row r="349">
          <cell r="B349" t="str">
            <v>Центр Снаб ТОО</v>
          </cell>
          <cell r="E349">
            <v>1116697.42</v>
          </cell>
          <cell r="F349">
            <v>2933724.52</v>
          </cell>
          <cell r="G349">
            <v>0</v>
          </cell>
          <cell r="H349">
            <v>1817027.1</v>
          </cell>
        </row>
        <row r="350">
          <cell r="B350" t="str">
            <v>Центр транспортного сервиса ТОО</v>
          </cell>
          <cell r="E350">
            <v>2444236.31</v>
          </cell>
          <cell r="F350">
            <v>2783521.25</v>
          </cell>
          <cell r="H350">
            <v>339284.94</v>
          </cell>
        </row>
        <row r="351">
          <cell r="B351" t="str">
            <v>Центральный депозитарий ценных бумаг</v>
          </cell>
          <cell r="D351">
            <v>417240.98</v>
          </cell>
          <cell r="E351">
            <v>574139.48</v>
          </cell>
          <cell r="F351">
            <v>233293.5</v>
          </cell>
          <cell r="G351">
            <v>0</v>
          </cell>
          <cell r="H351">
            <v>76395</v>
          </cell>
        </row>
        <row r="352">
          <cell r="B352" t="str">
            <v>ЦентрГеоКонсалтинг ТОО</v>
          </cell>
          <cell r="E352">
            <v>7010320</v>
          </cell>
          <cell r="F352">
            <v>12741320</v>
          </cell>
          <cell r="G352">
            <v>7295354</v>
          </cell>
          <cell r="H352">
            <v>5731000</v>
          </cell>
        </row>
        <row r="353">
          <cell r="B353" t="str">
            <v>Центргеоланалит</v>
          </cell>
          <cell r="E353">
            <v>4779264</v>
          </cell>
          <cell r="F353">
            <v>4779264</v>
          </cell>
          <cell r="G353">
            <v>0</v>
          </cell>
        </row>
        <row r="354">
          <cell r="B354" t="str">
            <v>ЦентрЭКОпроект ТОО</v>
          </cell>
          <cell r="D354">
            <v>241460.56</v>
          </cell>
          <cell r="E354">
            <v>602676.56000000006</v>
          </cell>
          <cell r="F354">
            <v>1541312</v>
          </cell>
          <cell r="H354">
            <v>1180096</v>
          </cell>
        </row>
        <row r="355">
          <cell r="B355" t="str">
            <v>Чистая вода - Семей ТОО</v>
          </cell>
          <cell r="E355">
            <v>20500</v>
          </cell>
          <cell r="F355">
            <v>20500</v>
          </cell>
          <cell r="G355">
            <v>0</v>
          </cell>
        </row>
        <row r="356">
          <cell r="B356" t="str">
            <v>Чукеев Е.М. ИП</v>
          </cell>
          <cell r="D356">
            <v>537750</v>
          </cell>
          <cell r="E356">
            <v>537750</v>
          </cell>
        </row>
        <row r="357">
          <cell r="B357" t="str">
            <v xml:space="preserve">Шайхутдинов Фаиль Музавирович ИП </v>
          </cell>
          <cell r="E357">
            <v>2000</v>
          </cell>
          <cell r="F357">
            <v>2000</v>
          </cell>
          <cell r="G357">
            <v>0</v>
          </cell>
        </row>
        <row r="358">
          <cell r="B358" t="str">
            <v>Шарипова Сауле Денислановна ИП</v>
          </cell>
          <cell r="E358">
            <v>12000</v>
          </cell>
          <cell r="F358">
            <v>12000</v>
          </cell>
        </row>
        <row r="359">
          <cell r="B359" t="str">
            <v>ШАХ Казахстанского-Российское СП ТОО</v>
          </cell>
          <cell r="D359">
            <v>42500</v>
          </cell>
          <cell r="H359">
            <v>42500</v>
          </cell>
        </row>
        <row r="360">
          <cell r="B360" t="str">
            <v>Шахтинск автовокзал  ТОО</v>
          </cell>
          <cell r="E360">
            <v>5000</v>
          </cell>
          <cell r="F360">
            <v>5000</v>
          </cell>
        </row>
        <row r="361">
          <cell r="B361" t="str">
            <v>Шишкин Андрей Валерьевич ИП</v>
          </cell>
          <cell r="E361">
            <v>96550</v>
          </cell>
          <cell r="F361">
            <v>96550</v>
          </cell>
          <cell r="G361">
            <v>44150</v>
          </cell>
        </row>
        <row r="362">
          <cell r="B362" t="str">
            <v>Шыгысэнерготрейд ТОО</v>
          </cell>
          <cell r="D362">
            <v>19976394.199999999</v>
          </cell>
          <cell r="E362">
            <v>134771226</v>
          </cell>
          <cell r="F362">
            <v>130314105.26000001</v>
          </cell>
          <cell r="G362">
            <v>0</v>
          </cell>
          <cell r="H362">
            <v>15519273.460000001</v>
          </cell>
        </row>
        <row r="363">
          <cell r="B363" t="str">
            <v>Шығыс ТОО</v>
          </cell>
          <cell r="D363">
            <v>600000</v>
          </cell>
          <cell r="E363">
            <v>1800000</v>
          </cell>
          <cell r="F363">
            <v>1350000</v>
          </cell>
          <cell r="H363">
            <v>150000</v>
          </cell>
        </row>
        <row r="364">
          <cell r="B364" t="str">
            <v>Эйкос ТОО</v>
          </cell>
          <cell r="D364">
            <v>23110</v>
          </cell>
          <cell r="E364">
            <v>53110</v>
          </cell>
          <cell r="F364">
            <v>30000</v>
          </cell>
          <cell r="G364">
            <v>225500</v>
          </cell>
        </row>
        <row r="365">
          <cell r="B365" t="str">
            <v>Эйр Астана АО</v>
          </cell>
          <cell r="E365">
            <v>16360</v>
          </cell>
          <cell r="F365">
            <v>16360</v>
          </cell>
        </row>
        <row r="366">
          <cell r="B366" t="str">
            <v>Энергия-Азия Транспортная компания ТОО</v>
          </cell>
          <cell r="E366">
            <v>19406</v>
          </cell>
          <cell r="F366">
            <v>19406</v>
          </cell>
        </row>
        <row r="367">
          <cell r="B367" t="str">
            <v>Яндекс Такси Корп/Убер Казахстан ТОО</v>
          </cell>
          <cell r="E367">
            <v>5287</v>
          </cell>
          <cell r="F367">
            <v>5286.4</v>
          </cell>
          <cell r="G367">
            <v>17578.2</v>
          </cell>
          <cell r="H367">
            <v>-0.6</v>
          </cell>
        </row>
        <row r="368">
          <cell r="B368" t="str">
            <v>Итого</v>
          </cell>
          <cell r="D368">
            <v>201560507.16</v>
          </cell>
          <cell r="E368">
            <v>1250577855.3100002</v>
          </cell>
          <cell r="F368">
            <v>1480264016.4200001</v>
          </cell>
          <cell r="G368">
            <v>105481836.34000002</v>
          </cell>
          <cell r="H368">
            <v>431246668.26999998</v>
          </cell>
        </row>
        <row r="371">
          <cell r="B371" t="str">
            <v>Счет</v>
          </cell>
          <cell r="C371" t="str">
            <v>Сальдо на начало периода</v>
          </cell>
          <cell r="E371" t="str">
            <v>Обороты за период</v>
          </cell>
          <cell r="G371" t="str">
            <v>Сальдо на конец периода</v>
          </cell>
        </row>
        <row r="372">
          <cell r="B372" t="str">
            <v>Структурное подразделение</v>
          </cell>
          <cell r="C372" t="str">
            <v>Дебет</v>
          </cell>
          <cell r="D372" t="str">
            <v>Кредит</v>
          </cell>
          <cell r="E372" t="str">
            <v>Дебет</v>
          </cell>
          <cell r="F372" t="str">
            <v>Кредит</v>
          </cell>
          <cell r="G372" t="str">
            <v>Дебет</v>
          </cell>
          <cell r="H372" t="str">
            <v>Кредит</v>
          </cell>
        </row>
        <row r="373">
          <cell r="B373" t="str">
            <v>Валюта</v>
          </cell>
        </row>
        <row r="374">
          <cell r="B374" t="str">
            <v>Контрагенты</v>
          </cell>
        </row>
        <row r="375">
          <cell r="B375" t="str">
            <v>1710</v>
          </cell>
          <cell r="C375">
            <v>88056741.459999993</v>
          </cell>
          <cell r="E375">
            <v>918596244.75</v>
          </cell>
          <cell r="F375">
            <v>468281467.88999999</v>
          </cell>
          <cell r="G375">
            <v>538371518.32000005</v>
          </cell>
        </row>
        <row r="376">
          <cell r="B376" t="str">
            <v>Головное подразделение</v>
          </cell>
          <cell r="C376">
            <v>88056741.459999993</v>
          </cell>
          <cell r="E376">
            <v>918596244.75</v>
          </cell>
          <cell r="F376">
            <v>468281467.88999999</v>
          </cell>
          <cell r="G376">
            <v>538371518.32000005</v>
          </cell>
        </row>
        <row r="377">
          <cell r="B377" t="str">
            <v>KZT</v>
          </cell>
          <cell r="C377">
            <v>88056741.459999993</v>
          </cell>
          <cell r="E377">
            <v>918596244.75</v>
          </cell>
          <cell r="F377">
            <v>468281467.88999999</v>
          </cell>
          <cell r="G377">
            <v>538371518.32000005</v>
          </cell>
        </row>
        <row r="378">
          <cell r="B378" t="str">
            <v>7 Крепеж ТОО</v>
          </cell>
          <cell r="E378">
            <v>9600</v>
          </cell>
          <cell r="F378">
            <v>9600</v>
          </cell>
          <cell r="H378">
            <v>0</v>
          </cell>
        </row>
        <row r="379">
          <cell r="B379" t="str">
            <v>Alex Stewart Central Asia ТОО</v>
          </cell>
          <cell r="C379">
            <v>98208</v>
          </cell>
          <cell r="G379">
            <v>98208</v>
          </cell>
        </row>
        <row r="380">
          <cell r="B380" t="str">
            <v>ALFA TRANSLATION (Альфа Транслейшн) ТОО</v>
          </cell>
          <cell r="E380">
            <v>4800</v>
          </cell>
          <cell r="F380">
            <v>4800</v>
          </cell>
          <cell r="H380">
            <v>0</v>
          </cell>
        </row>
        <row r="381">
          <cell r="B381" t="str">
            <v>Alias Valve Group ТОО</v>
          </cell>
          <cell r="C381">
            <v>70457</v>
          </cell>
          <cell r="G381">
            <v>70457</v>
          </cell>
        </row>
        <row r="382">
          <cell r="B382" t="str">
            <v>Almaty IT telecom ТОО</v>
          </cell>
          <cell r="E382">
            <v>3360</v>
          </cell>
          <cell r="F382">
            <v>3360</v>
          </cell>
          <cell r="H382">
            <v>0</v>
          </cell>
        </row>
        <row r="383">
          <cell r="B383" t="str">
            <v xml:space="preserve">Apple Tech Kazakhstan ТОО </v>
          </cell>
          <cell r="E383">
            <v>97698</v>
          </cell>
          <cell r="F383">
            <v>97698</v>
          </cell>
          <cell r="H383">
            <v>0</v>
          </cell>
        </row>
        <row r="384">
          <cell r="B384" t="str">
            <v>ArenaS ТОО</v>
          </cell>
          <cell r="E384">
            <v>1109460</v>
          </cell>
          <cell r="F384">
            <v>889480</v>
          </cell>
          <cell r="G384">
            <v>219980</v>
          </cell>
          <cell r="H384">
            <v>0</v>
          </cell>
        </row>
        <row r="385">
          <cell r="B385" t="str">
            <v>AVIATION&amp;FORWARDING SOLUTIONS ТОО</v>
          </cell>
          <cell r="E385">
            <v>7763215.4000000004</v>
          </cell>
          <cell r="F385">
            <v>7763215.4000000004</v>
          </cell>
          <cell r="H385">
            <v>0</v>
          </cell>
        </row>
        <row r="386">
          <cell r="B386" t="str">
            <v>Avtoprompodshipnik ТОО</v>
          </cell>
          <cell r="E386">
            <v>34464</v>
          </cell>
          <cell r="G386">
            <v>34464</v>
          </cell>
          <cell r="H386">
            <v>0</v>
          </cell>
        </row>
        <row r="387">
          <cell r="B387" t="str">
            <v>BAHL ТОО</v>
          </cell>
          <cell r="E387">
            <v>22350</v>
          </cell>
          <cell r="F387">
            <v>22350</v>
          </cell>
          <cell r="H387">
            <v>0</v>
          </cell>
        </row>
        <row r="388">
          <cell r="B388" t="str">
            <v>Best Solution ИП</v>
          </cell>
          <cell r="E388">
            <v>81880</v>
          </cell>
          <cell r="F388">
            <v>81880</v>
          </cell>
          <cell r="H388">
            <v>18100</v>
          </cell>
        </row>
        <row r="389">
          <cell r="B389" t="str">
            <v>ComTrade Product ТОО</v>
          </cell>
          <cell r="E389">
            <v>31520880</v>
          </cell>
          <cell r="F389">
            <v>31520880</v>
          </cell>
          <cell r="H389">
            <v>0</v>
          </cell>
        </row>
        <row r="390">
          <cell r="B390" t="str">
            <v xml:space="preserve">DIGIS AV ТОО </v>
          </cell>
          <cell r="E390">
            <v>298795</v>
          </cell>
          <cell r="F390">
            <v>298795</v>
          </cell>
          <cell r="H390">
            <v>0</v>
          </cell>
        </row>
        <row r="391">
          <cell r="B391" t="str">
            <v xml:space="preserve">DNA SERVICE Дакенов Алмас Советханович ИП </v>
          </cell>
          <cell r="C391">
            <v>40000</v>
          </cell>
          <cell r="G391">
            <v>40000</v>
          </cell>
        </row>
        <row r="392">
          <cell r="B392" t="str">
            <v>DOLCE-PHARM ТОО</v>
          </cell>
          <cell r="E392">
            <v>4500</v>
          </cell>
          <cell r="F392">
            <v>4500</v>
          </cell>
          <cell r="H392">
            <v>0</v>
          </cell>
        </row>
        <row r="393">
          <cell r="B393" t="str">
            <v>Drilling WELL ТОО</v>
          </cell>
          <cell r="C393">
            <v>1902939</v>
          </cell>
          <cell r="F393">
            <v>1902939</v>
          </cell>
          <cell r="H393">
            <v>1255937.7</v>
          </cell>
        </row>
        <row r="394">
          <cell r="B394" t="str">
            <v>DUBAI HAULIER &amp;LOGISTICS (ДУБАЙ ХАУЛИЕР ЭНД ЛОГИС)</v>
          </cell>
          <cell r="C394">
            <v>32500</v>
          </cell>
          <cell r="E394">
            <v>52500</v>
          </cell>
          <cell r="F394">
            <v>85000</v>
          </cell>
          <cell r="H394">
            <v>20000</v>
          </cell>
        </row>
        <row r="395">
          <cell r="B395" t="str">
            <v>East Express GD ТОО</v>
          </cell>
          <cell r="C395">
            <v>187380.43</v>
          </cell>
          <cell r="F395">
            <v>187380.43</v>
          </cell>
          <cell r="H395">
            <v>0</v>
          </cell>
        </row>
        <row r="396">
          <cell r="B396" t="str">
            <v>EastCompany ТОО (2018)</v>
          </cell>
          <cell r="C396">
            <v>1371600</v>
          </cell>
          <cell r="G396">
            <v>1371600</v>
          </cell>
        </row>
        <row r="397">
          <cell r="B397" t="str">
            <v>Element Trading Group ТОО</v>
          </cell>
          <cell r="E397">
            <v>1271058</v>
          </cell>
          <cell r="G397">
            <v>1271058</v>
          </cell>
          <cell r="H397">
            <v>0</v>
          </cell>
        </row>
        <row r="398">
          <cell r="B398" t="str">
            <v xml:space="preserve">eTrade.kz ТОО </v>
          </cell>
          <cell r="E398">
            <v>26510</v>
          </cell>
          <cell r="F398">
            <v>26510</v>
          </cell>
          <cell r="H398">
            <v>0</v>
          </cell>
        </row>
        <row r="399">
          <cell r="B399" t="str">
            <v xml:space="preserve">Eurasian Machinery (Евразиан Машинери) ТОО </v>
          </cell>
          <cell r="E399">
            <v>652916</v>
          </cell>
          <cell r="G399">
            <v>652916</v>
          </cell>
          <cell r="H399">
            <v>0</v>
          </cell>
        </row>
        <row r="400">
          <cell r="B400" t="str">
            <v>Geo electric ТОО (с 2018г.)</v>
          </cell>
          <cell r="C400">
            <v>10000</v>
          </cell>
          <cell r="G400">
            <v>10000</v>
          </cell>
        </row>
        <row r="401">
          <cell r="B401" t="str">
            <v>Google Ireland Limited (Ирландия)</v>
          </cell>
          <cell r="E401">
            <v>1215512.81</v>
          </cell>
          <cell r="F401">
            <v>1077219.06</v>
          </cell>
          <cell r="G401">
            <v>138293.75</v>
          </cell>
        </row>
        <row r="402">
          <cell r="B402" t="str">
            <v>Gulser Computers (Гульсер Компьютерс) ТОО</v>
          </cell>
          <cell r="E402">
            <v>567960</v>
          </cell>
          <cell r="F402">
            <v>567960</v>
          </cell>
          <cell r="H402">
            <v>0</v>
          </cell>
        </row>
        <row r="403">
          <cell r="B403" t="str">
            <v>HEADHUNTER.KZ</v>
          </cell>
          <cell r="E403">
            <v>822810</v>
          </cell>
          <cell r="F403">
            <v>626129.21</v>
          </cell>
          <cell r="G403">
            <v>196680.79</v>
          </cell>
          <cell r="H403">
            <v>0</v>
          </cell>
        </row>
        <row r="404">
          <cell r="B404" t="str">
            <v>INDCOM PARTNERS ТОО</v>
          </cell>
          <cell r="E404">
            <v>71000000</v>
          </cell>
          <cell r="F404">
            <v>2000000</v>
          </cell>
          <cell r="G404">
            <v>69000000</v>
          </cell>
        </row>
        <row r="405">
          <cell r="B405" t="str">
            <v>INTEGRAL ENERGY ТОО</v>
          </cell>
          <cell r="C405">
            <v>70000</v>
          </cell>
          <cell r="G405">
            <v>70000</v>
          </cell>
        </row>
        <row r="406">
          <cell r="B406" t="str">
            <v>Intellpack Емельянов Евгений Валериевич ИП</v>
          </cell>
          <cell r="E406">
            <v>48200</v>
          </cell>
          <cell r="F406">
            <v>48200</v>
          </cell>
          <cell r="H406">
            <v>0</v>
          </cell>
        </row>
        <row r="407">
          <cell r="B407" t="str">
            <v xml:space="preserve">ITel trade ТОО </v>
          </cell>
          <cell r="E407">
            <v>28460</v>
          </cell>
          <cell r="F407">
            <v>28460</v>
          </cell>
          <cell r="H407">
            <v>0</v>
          </cell>
        </row>
        <row r="408">
          <cell r="B408" t="str">
            <v xml:space="preserve">Jet Logistic ТОО </v>
          </cell>
          <cell r="E408">
            <v>26619</v>
          </cell>
          <cell r="F408">
            <v>26619</v>
          </cell>
          <cell r="H408">
            <v>2998</v>
          </cell>
        </row>
        <row r="409">
          <cell r="B409" t="str">
            <v>Kaz belt center ТОО с 2018 г.</v>
          </cell>
          <cell r="C409">
            <v>1672</v>
          </cell>
          <cell r="F409">
            <v>1672</v>
          </cell>
        </row>
        <row r="410">
          <cell r="B410" t="str">
            <v>Kaz-Delta ИП</v>
          </cell>
          <cell r="E410">
            <v>25000</v>
          </cell>
          <cell r="F410">
            <v>25000</v>
          </cell>
          <cell r="H410">
            <v>0</v>
          </cell>
        </row>
        <row r="411">
          <cell r="B411" t="str">
            <v>KLS Enerdgy ТОО/бывш.Kazakhstan Logistics&amp;Supplies</v>
          </cell>
          <cell r="E411">
            <v>775000</v>
          </cell>
          <cell r="F411">
            <v>775000</v>
          </cell>
          <cell r="H411">
            <v>0</v>
          </cell>
        </row>
        <row r="412">
          <cell r="B412" t="str">
            <v>Lead Trade ТОО (2018)</v>
          </cell>
          <cell r="C412">
            <v>9000</v>
          </cell>
          <cell r="G412">
            <v>9000</v>
          </cell>
        </row>
        <row r="413">
          <cell r="B413" t="str">
            <v>M.A.N. OIL GROUP COMPANIES ТОО</v>
          </cell>
          <cell r="C413">
            <v>72501</v>
          </cell>
          <cell r="E413">
            <v>78679314</v>
          </cell>
          <cell r="F413">
            <v>82814649</v>
          </cell>
          <cell r="G413">
            <v>-4062834</v>
          </cell>
          <cell r="H413">
            <v>135000</v>
          </cell>
        </row>
        <row r="414">
          <cell r="B414" t="str">
            <v xml:space="preserve">Master-toch ИП </v>
          </cell>
          <cell r="E414">
            <v>50000</v>
          </cell>
          <cell r="F414">
            <v>50000</v>
          </cell>
          <cell r="H414">
            <v>0</v>
          </cell>
        </row>
        <row r="415">
          <cell r="B415" t="str">
            <v xml:space="preserve">MCI Rubber Solitions ТОО </v>
          </cell>
          <cell r="E415">
            <v>1739019.16</v>
          </cell>
          <cell r="F415">
            <v>603327.72</v>
          </cell>
          <cell r="G415">
            <v>1135691.44</v>
          </cell>
          <cell r="H415">
            <v>1.6</v>
          </cell>
        </row>
        <row r="416">
          <cell r="B416" t="str">
            <v>Mine Database Company (Майн Дейтабейс Компани) ТОО</v>
          </cell>
          <cell r="E416">
            <v>21672000</v>
          </cell>
          <cell r="G416">
            <v>21672000</v>
          </cell>
        </row>
        <row r="417">
          <cell r="B417" t="str">
            <v>ML NET ТОО</v>
          </cell>
          <cell r="E417">
            <v>538200</v>
          </cell>
          <cell r="G417">
            <v>538200</v>
          </cell>
        </row>
        <row r="418">
          <cell r="B418" t="str">
            <v>Monitoring System Kazakhstan ТОО</v>
          </cell>
          <cell r="C418">
            <v>10000</v>
          </cell>
          <cell r="E418">
            <v>70000</v>
          </cell>
          <cell r="F418">
            <v>80000</v>
          </cell>
          <cell r="H418">
            <v>0</v>
          </cell>
        </row>
        <row r="419">
          <cell r="B419" t="str">
            <v>NEW HOTEL ТОО</v>
          </cell>
          <cell r="E419">
            <v>56000</v>
          </cell>
          <cell r="F419">
            <v>56000</v>
          </cell>
          <cell r="H419">
            <v>0</v>
          </cell>
        </row>
        <row r="420">
          <cell r="B420" t="str">
            <v xml:space="preserve">Office-Expert.kz ТОО </v>
          </cell>
          <cell r="E420">
            <v>48300</v>
          </cell>
          <cell r="F420">
            <v>48300</v>
          </cell>
          <cell r="H420">
            <v>0</v>
          </cell>
        </row>
        <row r="421">
          <cell r="B421" t="str">
            <v>PetroRetail Филиал ТОО по ВКО</v>
          </cell>
          <cell r="C421">
            <v>7157606</v>
          </cell>
          <cell r="E421">
            <v>10115318</v>
          </cell>
          <cell r="F421">
            <v>17272924</v>
          </cell>
          <cell r="H421">
            <v>-5668881</v>
          </cell>
        </row>
        <row r="422">
          <cell r="B422" t="str">
            <v>Qazaq-Diesel-Service ТОО</v>
          </cell>
          <cell r="E422">
            <v>13388770</v>
          </cell>
          <cell r="F422">
            <v>13388770</v>
          </cell>
          <cell r="H422">
            <v>0</v>
          </cell>
        </row>
        <row r="423">
          <cell r="B423" t="str">
            <v>QazDoor ТОО</v>
          </cell>
          <cell r="E423">
            <v>43800</v>
          </cell>
          <cell r="F423">
            <v>35900</v>
          </cell>
          <cell r="G423">
            <v>7900</v>
          </cell>
          <cell r="H423">
            <v>0</v>
          </cell>
        </row>
        <row r="424">
          <cell r="B424" t="str">
            <v xml:space="preserve">RBC ТОО </v>
          </cell>
          <cell r="E424">
            <v>375380</v>
          </cell>
          <cell r="F424">
            <v>375380</v>
          </cell>
          <cell r="H424">
            <v>0</v>
          </cell>
        </row>
        <row r="425">
          <cell r="B425" t="str">
            <v xml:space="preserve">RC Inspection Central Asia ТОО </v>
          </cell>
          <cell r="E425">
            <v>624970</v>
          </cell>
          <cell r="F425">
            <v>624970</v>
          </cell>
          <cell r="H425">
            <v>0</v>
          </cell>
        </row>
        <row r="426">
          <cell r="B426" t="str">
            <v>Ready solution ТОО</v>
          </cell>
          <cell r="E426">
            <v>2769000</v>
          </cell>
          <cell r="G426">
            <v>2769000</v>
          </cell>
        </row>
        <row r="427">
          <cell r="B427" t="str">
            <v>SAFety Buro ТОО</v>
          </cell>
          <cell r="E427">
            <v>537277.43999999994</v>
          </cell>
          <cell r="F427">
            <v>537277.43999999994</v>
          </cell>
          <cell r="H427">
            <v>0</v>
          </cell>
        </row>
        <row r="428">
          <cell r="B428" t="str">
            <v>SENIM GROUP KZ ТОО</v>
          </cell>
          <cell r="E428">
            <v>120000</v>
          </cell>
          <cell r="G428">
            <v>120000</v>
          </cell>
        </row>
        <row r="429">
          <cell r="B429" t="str">
            <v xml:space="preserve">SGS Kazakhstan ТОО Ltd. </v>
          </cell>
          <cell r="E429">
            <v>192353.19</v>
          </cell>
          <cell r="F429">
            <v>192353.19</v>
          </cell>
          <cell r="H429">
            <v>0</v>
          </cell>
        </row>
        <row r="430">
          <cell r="B430" t="str">
            <v>Sitecs Group ТОО</v>
          </cell>
          <cell r="C430">
            <v>640000</v>
          </cell>
          <cell r="G430">
            <v>640000</v>
          </cell>
        </row>
        <row r="431">
          <cell r="B431" t="str">
            <v>Siti-In ТОО</v>
          </cell>
          <cell r="E431">
            <v>71400</v>
          </cell>
          <cell r="F431">
            <v>5000</v>
          </cell>
          <cell r="G431">
            <v>66400</v>
          </cell>
          <cell r="H431">
            <v>66400</v>
          </cell>
        </row>
        <row r="432">
          <cell r="B432" t="str">
            <v xml:space="preserve">Strong Miners (Стронг Майнерс) ТОО </v>
          </cell>
          <cell r="E432">
            <v>1400000</v>
          </cell>
          <cell r="F432">
            <v>1400000</v>
          </cell>
          <cell r="H432">
            <v>0</v>
          </cell>
        </row>
        <row r="433">
          <cell r="B433" t="str">
            <v>SUNLONG ТОО</v>
          </cell>
          <cell r="E433">
            <v>5392420</v>
          </cell>
          <cell r="F433">
            <v>4697620</v>
          </cell>
          <cell r="G433">
            <v>694800</v>
          </cell>
          <cell r="H433">
            <v>0</v>
          </cell>
        </row>
        <row r="434">
          <cell r="B434" t="str">
            <v>Sunway ИП</v>
          </cell>
          <cell r="E434">
            <v>169960</v>
          </cell>
          <cell r="F434">
            <v>169960</v>
          </cell>
          <cell r="H434">
            <v>0</v>
          </cell>
        </row>
        <row r="435">
          <cell r="B435" t="str">
            <v xml:space="preserve">TechnoArsenal ТОО </v>
          </cell>
          <cell r="E435">
            <v>153500</v>
          </cell>
          <cell r="F435">
            <v>153500</v>
          </cell>
          <cell r="H435">
            <v>0</v>
          </cell>
        </row>
        <row r="436">
          <cell r="B436" t="str">
            <v>TechnoCenter ТОО</v>
          </cell>
          <cell r="E436">
            <v>765000</v>
          </cell>
          <cell r="F436">
            <v>765000</v>
          </cell>
          <cell r="H436">
            <v>0</v>
          </cell>
        </row>
        <row r="437">
          <cell r="B437" t="str">
            <v>Wardell Armstrong International ТОО</v>
          </cell>
          <cell r="E437">
            <v>30392725</v>
          </cell>
          <cell r="G437">
            <v>30392725</v>
          </cell>
        </row>
        <row r="438">
          <cell r="B438" t="str">
            <v>WESTERNAIR V.K. ТОО</v>
          </cell>
          <cell r="C438">
            <v>969036.95</v>
          </cell>
          <cell r="E438">
            <v>797920</v>
          </cell>
          <cell r="F438">
            <v>1766956.95</v>
          </cell>
          <cell r="H438">
            <v>72956</v>
          </cell>
        </row>
        <row r="439">
          <cell r="B439" t="str">
            <v>ZETA PLAST ТОО</v>
          </cell>
          <cell r="C439">
            <v>291890</v>
          </cell>
          <cell r="F439">
            <v>291890</v>
          </cell>
          <cell r="H439">
            <v>0</v>
          </cell>
        </row>
        <row r="440">
          <cell r="B440" t="str">
            <v>Zhonkebaev ИП (2018)</v>
          </cell>
          <cell r="C440">
            <v>400000</v>
          </cell>
          <cell r="G440">
            <v>400000</v>
          </cell>
        </row>
        <row r="441">
          <cell r="B441" t="str">
            <v>Zoom Video Communications, Inc. (США)</v>
          </cell>
          <cell r="E441">
            <v>37968.93</v>
          </cell>
          <cell r="G441">
            <v>37968.93</v>
          </cell>
        </row>
        <row r="442">
          <cell r="B442" t="str">
            <v>АБДИ ЕКОН ТОО</v>
          </cell>
          <cell r="E442">
            <v>100310</v>
          </cell>
          <cell r="F442">
            <v>100310</v>
          </cell>
          <cell r="H442">
            <v>37350</v>
          </cell>
        </row>
        <row r="443">
          <cell r="B443" t="str">
            <v>Абдильдина Д.М. ИП</v>
          </cell>
          <cell r="E443">
            <v>1260000</v>
          </cell>
          <cell r="F443">
            <v>1260000</v>
          </cell>
          <cell r="H443">
            <v>490000</v>
          </cell>
        </row>
        <row r="444">
          <cell r="B444" t="str">
            <v xml:space="preserve">Абдраманова Г.А. Частный нотариус </v>
          </cell>
          <cell r="E444">
            <v>7613</v>
          </cell>
          <cell r="F444">
            <v>7613</v>
          </cell>
          <cell r="H444">
            <v>0</v>
          </cell>
        </row>
        <row r="445">
          <cell r="B445" t="str">
            <v>АБЭМ ТОО</v>
          </cell>
          <cell r="E445">
            <v>36000</v>
          </cell>
          <cell r="F445">
            <v>36000</v>
          </cell>
          <cell r="H445">
            <v>0</v>
          </cell>
        </row>
        <row r="446">
          <cell r="B446" t="str">
            <v>Авиакомпания Fly Arystan</v>
          </cell>
          <cell r="E446">
            <v>24078</v>
          </cell>
          <cell r="F446">
            <v>24078</v>
          </cell>
          <cell r="H446">
            <v>0</v>
          </cell>
        </row>
        <row r="447">
          <cell r="B447" t="str">
            <v>АвтоДАН ТОО</v>
          </cell>
          <cell r="E447">
            <v>116200</v>
          </cell>
          <cell r="F447">
            <v>42200</v>
          </cell>
          <cell r="G447">
            <v>74000</v>
          </cell>
          <cell r="H447">
            <v>34500</v>
          </cell>
        </row>
        <row r="448">
          <cell r="B448" t="str">
            <v>Автотехинсервис ТОО</v>
          </cell>
          <cell r="E448">
            <v>9994520</v>
          </cell>
          <cell r="F448">
            <v>9994520</v>
          </cell>
          <cell r="H448">
            <v>0</v>
          </cell>
        </row>
        <row r="449">
          <cell r="B449" t="str">
            <v>Агротрак ИП Потякова О.В.</v>
          </cell>
          <cell r="E449">
            <v>110389.29</v>
          </cell>
          <cell r="F449">
            <v>110389.29</v>
          </cell>
          <cell r="H449">
            <v>0</v>
          </cell>
        </row>
        <row r="450">
          <cell r="B450" t="str">
            <v>Азбука Стали ТОО</v>
          </cell>
          <cell r="C450">
            <v>3559.5</v>
          </cell>
          <cell r="G450">
            <v>3559.5</v>
          </cell>
        </row>
        <row r="451">
          <cell r="B451" t="str">
            <v>Акимбеков Руслан Шолдарбаевич ИП</v>
          </cell>
          <cell r="E451">
            <v>3200</v>
          </cell>
          <cell r="F451">
            <v>3200</v>
          </cell>
          <cell r="H451">
            <v>0</v>
          </cell>
        </row>
        <row r="452">
          <cell r="B452" t="str">
            <v>Акимеев Р.Ж. ИП</v>
          </cell>
          <cell r="E452">
            <v>1200000</v>
          </cell>
          <cell r="F452">
            <v>1200000</v>
          </cell>
          <cell r="H452">
            <v>0</v>
          </cell>
        </row>
        <row r="453">
          <cell r="B453" t="str">
            <v>АЛДАБЕРГЕНОВ РЫСБЕК ИЛЕСБАЕВИЧ ИП (2018)</v>
          </cell>
          <cell r="C453">
            <v>4595000</v>
          </cell>
          <cell r="G453">
            <v>4595000</v>
          </cell>
        </row>
        <row r="454">
          <cell r="B454" t="str">
            <v>Али Нурлы Жол ТОО</v>
          </cell>
          <cell r="E454">
            <v>2122644</v>
          </cell>
          <cell r="F454">
            <v>2122644</v>
          </cell>
          <cell r="H454">
            <v>1508892</v>
          </cell>
        </row>
        <row r="455">
          <cell r="B455" t="str">
            <v>Алимбеков Самат ИП</v>
          </cell>
          <cell r="E455">
            <v>1010000</v>
          </cell>
          <cell r="F455">
            <v>1010000</v>
          </cell>
          <cell r="H455">
            <v>0</v>
          </cell>
        </row>
        <row r="456">
          <cell r="B456" t="str">
            <v xml:space="preserve">Алматы Вэб Банкинг </v>
          </cell>
          <cell r="E456">
            <v>3775</v>
          </cell>
          <cell r="G456">
            <v>3775</v>
          </cell>
        </row>
        <row r="457">
          <cell r="B457" t="str">
            <v>АлТрансстрой ТОО</v>
          </cell>
          <cell r="C457">
            <v>125000</v>
          </cell>
          <cell r="G457">
            <v>125000</v>
          </cell>
        </row>
        <row r="458">
          <cell r="B458" t="str">
            <v>Алтын Ғасыр ИП</v>
          </cell>
          <cell r="C458">
            <v>660000</v>
          </cell>
          <cell r="F458">
            <v>660000</v>
          </cell>
          <cell r="H458">
            <v>0</v>
          </cell>
        </row>
        <row r="459">
          <cell r="B459" t="str">
            <v>Альмухамбетов Чакан Кусманович</v>
          </cell>
          <cell r="C459">
            <v>83181</v>
          </cell>
          <cell r="F459">
            <v>83181</v>
          </cell>
        </row>
        <row r="460">
          <cell r="B460" t="str">
            <v>Альфа-Лаб ТОО</v>
          </cell>
          <cell r="E460">
            <v>23296</v>
          </cell>
          <cell r="F460">
            <v>23296</v>
          </cell>
          <cell r="H460">
            <v>0</v>
          </cell>
        </row>
        <row r="461">
          <cell r="B461" t="str">
            <v xml:space="preserve">Анса ТОО </v>
          </cell>
          <cell r="C461">
            <v>233561.4</v>
          </cell>
          <cell r="E461">
            <v>4261205</v>
          </cell>
          <cell r="F461">
            <v>4179754</v>
          </cell>
          <cell r="G461">
            <v>315012.40000000002</v>
          </cell>
          <cell r="H461">
            <v>0</v>
          </cell>
        </row>
        <row r="462">
          <cell r="B462" t="str">
            <v>Антал ТОО</v>
          </cell>
          <cell r="E462">
            <v>13800000</v>
          </cell>
          <cell r="G462">
            <v>13800000</v>
          </cell>
        </row>
        <row r="463">
          <cell r="B463" t="str">
            <v>АНТАЛ-Консалтинг ТОО</v>
          </cell>
          <cell r="E463">
            <v>5135000</v>
          </cell>
          <cell r="F463">
            <v>3965000</v>
          </cell>
          <cell r="G463">
            <v>1170000</v>
          </cell>
          <cell r="H463">
            <v>0</v>
          </cell>
        </row>
        <row r="464">
          <cell r="B464" t="str">
            <v>Аныкбаева Гульфайруз Бакитовна</v>
          </cell>
          <cell r="E464">
            <v>60000</v>
          </cell>
          <cell r="F464">
            <v>60000</v>
          </cell>
          <cell r="H464">
            <v>0</v>
          </cell>
        </row>
        <row r="465">
          <cell r="B465" t="str">
            <v>Аптека 21 ТОО</v>
          </cell>
          <cell r="E465">
            <v>269225</v>
          </cell>
          <cell r="F465">
            <v>269225</v>
          </cell>
          <cell r="H465">
            <v>0</v>
          </cell>
        </row>
        <row r="466">
          <cell r="B466" t="str">
            <v>Аханбаев Ш.О. ИП</v>
          </cell>
          <cell r="E466">
            <v>364960</v>
          </cell>
          <cell r="F466">
            <v>364960</v>
          </cell>
          <cell r="H466">
            <v>0</v>
          </cell>
        </row>
        <row r="467">
          <cell r="B467" t="str">
            <v xml:space="preserve">Ахметов З.З. ИП </v>
          </cell>
          <cell r="E467">
            <v>78400</v>
          </cell>
          <cell r="F467">
            <v>78400</v>
          </cell>
          <cell r="H467">
            <v>0</v>
          </cell>
        </row>
        <row r="468">
          <cell r="B468" t="str">
            <v xml:space="preserve">АЯЗБАЕВ ТЛЕУГАЛИЙ МЕЙРАМОВИЧ ИП </v>
          </cell>
          <cell r="E468">
            <v>327500</v>
          </cell>
          <cell r="F468">
            <v>327500</v>
          </cell>
          <cell r="H468">
            <v>0</v>
          </cell>
        </row>
        <row r="469">
          <cell r="B469" t="str">
            <v>Багдат ГДАТ ТОО (2018)</v>
          </cell>
          <cell r="C469">
            <v>85000</v>
          </cell>
          <cell r="G469">
            <v>85000</v>
          </cell>
        </row>
        <row r="470">
          <cell r="B470" t="str">
            <v>Байбусинов Рысбек Молдабекович ИП с 2018г.</v>
          </cell>
          <cell r="C470">
            <v>10500</v>
          </cell>
          <cell r="F470">
            <v>10500</v>
          </cell>
        </row>
        <row r="471">
          <cell r="B471" t="str">
            <v>Байлык Кожа ИП</v>
          </cell>
          <cell r="C471">
            <v>6000</v>
          </cell>
          <cell r="G471">
            <v>6000</v>
          </cell>
        </row>
        <row r="472">
          <cell r="B472" t="str">
            <v>Байтемир ИП</v>
          </cell>
          <cell r="E472">
            <v>31000</v>
          </cell>
          <cell r="F472">
            <v>31000</v>
          </cell>
          <cell r="H472">
            <v>0</v>
          </cell>
        </row>
        <row r="473">
          <cell r="B473" t="str">
            <v>Байуаков ТВК-6</v>
          </cell>
          <cell r="E473">
            <v>1920</v>
          </cell>
          <cell r="F473">
            <v>1920</v>
          </cell>
          <cell r="H473">
            <v>0</v>
          </cell>
        </row>
        <row r="474">
          <cell r="B474" t="str">
            <v>Бассар Электроникс ТОО</v>
          </cell>
          <cell r="E474">
            <v>161000</v>
          </cell>
          <cell r="F474">
            <v>161000</v>
          </cell>
          <cell r="H474">
            <v>0</v>
          </cell>
        </row>
        <row r="475">
          <cell r="B475" t="str">
            <v>Бастау City ТОО</v>
          </cell>
          <cell r="C475">
            <v>4031</v>
          </cell>
          <cell r="E475">
            <v>228794</v>
          </cell>
          <cell r="F475">
            <v>203825</v>
          </cell>
          <cell r="G475">
            <v>29000</v>
          </cell>
          <cell r="H475">
            <v>4744</v>
          </cell>
        </row>
        <row r="476">
          <cell r="B476" t="str">
            <v xml:space="preserve">БВБ-Альянс ТОО </v>
          </cell>
          <cell r="E476">
            <v>3338455.46</v>
          </cell>
          <cell r="F476">
            <v>3334774.42</v>
          </cell>
          <cell r="G476">
            <v>3681.04</v>
          </cell>
          <cell r="H476">
            <v>0</v>
          </cell>
        </row>
        <row r="477">
          <cell r="B477" t="str">
            <v xml:space="preserve">Бекторов Тахир Алмабекович ИП </v>
          </cell>
          <cell r="E477">
            <v>103090</v>
          </cell>
          <cell r="F477">
            <v>103090</v>
          </cell>
          <cell r="H477">
            <v>102475</v>
          </cell>
        </row>
        <row r="478">
          <cell r="B478" t="str">
            <v>Беққұлова Ақиіс Ережепқызы ИП</v>
          </cell>
          <cell r="E478">
            <v>109000</v>
          </cell>
          <cell r="F478">
            <v>109000</v>
          </cell>
          <cell r="H478">
            <v>0</v>
          </cell>
        </row>
        <row r="479">
          <cell r="B479" t="str">
            <v>Белый Ветер KZ ТОО</v>
          </cell>
          <cell r="E479">
            <v>165900</v>
          </cell>
          <cell r="F479">
            <v>165900</v>
          </cell>
          <cell r="H479">
            <v>0</v>
          </cell>
        </row>
        <row r="480">
          <cell r="B480" t="str">
            <v>БЕРЕКЕ-БIРЛIК ТОО (2018)</v>
          </cell>
          <cell r="C480">
            <v>175500</v>
          </cell>
          <cell r="G480">
            <v>175500</v>
          </cell>
        </row>
        <row r="481">
          <cell r="B481" t="str">
            <v>БМПП ТОО</v>
          </cell>
          <cell r="E481">
            <v>3770</v>
          </cell>
          <cell r="F481">
            <v>3770</v>
          </cell>
          <cell r="H481">
            <v>0</v>
          </cell>
        </row>
        <row r="482">
          <cell r="B482" t="str">
            <v>Борусан Макина Казахстан ИП ТОО</v>
          </cell>
          <cell r="C482">
            <v>1138621.22</v>
          </cell>
          <cell r="E482">
            <v>6682374.3099999996</v>
          </cell>
          <cell r="F482">
            <v>7554515.5099999998</v>
          </cell>
          <cell r="G482">
            <v>266480.02</v>
          </cell>
          <cell r="H482">
            <v>0</v>
          </cell>
        </row>
        <row r="483">
          <cell r="B483" t="str">
            <v>БурСнабСервис ТОО</v>
          </cell>
          <cell r="C483">
            <v>42000</v>
          </cell>
          <cell r="E483">
            <v>1920000</v>
          </cell>
          <cell r="F483">
            <v>2004000</v>
          </cell>
          <cell r="G483">
            <v>-42000</v>
          </cell>
          <cell r="H483">
            <v>656000</v>
          </cell>
        </row>
        <row r="484">
          <cell r="B484" t="str">
            <v>ВК Семпром ТОО</v>
          </cell>
          <cell r="C484">
            <v>134500</v>
          </cell>
          <cell r="G484">
            <v>134500</v>
          </cell>
        </row>
        <row r="485">
          <cell r="B485" t="str">
            <v xml:space="preserve">Власенко В.О. ИП </v>
          </cell>
          <cell r="C485">
            <v>120000</v>
          </cell>
          <cell r="G485">
            <v>120000</v>
          </cell>
        </row>
        <row r="486">
          <cell r="B486" t="str">
            <v>Возрождение-ПВЛ ТОО</v>
          </cell>
          <cell r="E486">
            <v>216000</v>
          </cell>
          <cell r="G486">
            <v>216000</v>
          </cell>
        </row>
        <row r="487">
          <cell r="B487" t="str">
            <v>Восток Композит ТОО</v>
          </cell>
          <cell r="E487">
            <v>305500</v>
          </cell>
          <cell r="F487">
            <v>305500</v>
          </cell>
          <cell r="H487">
            <v>0</v>
          </cell>
        </row>
        <row r="488">
          <cell r="B488" t="str">
            <v>Восток Логистика ТОО (2018)</v>
          </cell>
          <cell r="C488">
            <v>6619</v>
          </cell>
          <cell r="G488">
            <v>6619</v>
          </cell>
        </row>
        <row r="489">
          <cell r="B489" t="str">
            <v>Востокэлектропривод ТОО</v>
          </cell>
          <cell r="E489">
            <v>5529122</v>
          </cell>
          <cell r="F489">
            <v>5529122</v>
          </cell>
          <cell r="H489">
            <v>2447994</v>
          </cell>
        </row>
        <row r="490">
          <cell r="B490" t="str">
            <v>Восточ.Регион. Дирек.Телекоммун.фил-л Казахтелеком</v>
          </cell>
          <cell r="E490">
            <v>1124095.1599999999</v>
          </cell>
          <cell r="F490">
            <v>1124095.1599999999</v>
          </cell>
          <cell r="H490">
            <v>402608.1</v>
          </cell>
        </row>
        <row r="491">
          <cell r="B491" t="str">
            <v>Габдуллина Асем Ислямовна ИП</v>
          </cell>
          <cell r="E491">
            <v>2612935</v>
          </cell>
          <cell r="F491">
            <v>1982435</v>
          </cell>
          <cell r="G491">
            <v>630500</v>
          </cell>
          <cell r="H491">
            <v>0</v>
          </cell>
        </row>
        <row r="492">
          <cell r="B492" t="str">
            <v xml:space="preserve">Галиев К.Р.ИП </v>
          </cell>
          <cell r="C492">
            <v>92400</v>
          </cell>
          <cell r="G492">
            <v>92400</v>
          </cell>
        </row>
        <row r="493">
          <cell r="B493" t="str">
            <v xml:space="preserve">Галиев Н.М. ИП Рекламное агенство Print plus </v>
          </cell>
          <cell r="E493">
            <v>22000</v>
          </cell>
          <cell r="F493">
            <v>22000</v>
          </cell>
          <cell r="H493">
            <v>0</v>
          </cell>
        </row>
        <row r="494">
          <cell r="B494" t="str">
            <v>Гелиос Филиал ТОО</v>
          </cell>
          <cell r="E494">
            <v>3292403.54</v>
          </cell>
          <cell r="F494">
            <v>3074639.35</v>
          </cell>
          <cell r="G494">
            <v>217764.19</v>
          </cell>
          <cell r="H494">
            <v>-182051.89</v>
          </cell>
        </row>
        <row r="495">
          <cell r="B495" t="str">
            <v>Гельбинг Полина Викторовна (2018)</v>
          </cell>
          <cell r="C495">
            <v>192100</v>
          </cell>
          <cell r="G495">
            <v>192100</v>
          </cell>
        </row>
        <row r="496">
          <cell r="B496" t="str">
            <v>Гидросталь ТОО</v>
          </cell>
          <cell r="E496">
            <v>2531623</v>
          </cell>
          <cell r="F496">
            <v>2531623</v>
          </cell>
          <cell r="H496">
            <v>0</v>
          </cell>
        </row>
        <row r="497">
          <cell r="B497" t="str">
            <v>Гилязитдинов Руслан Садвакасович ИП</v>
          </cell>
          <cell r="E497">
            <v>660000</v>
          </cell>
          <cell r="F497">
            <v>660000</v>
          </cell>
          <cell r="H497">
            <v>0</v>
          </cell>
        </row>
        <row r="498">
          <cell r="B498" t="str">
            <v>ГК Велунд Сталь ТОО</v>
          </cell>
          <cell r="E498">
            <v>534000</v>
          </cell>
          <cell r="F498">
            <v>480000</v>
          </cell>
          <cell r="G498">
            <v>54000</v>
          </cell>
          <cell r="H498">
            <v>0</v>
          </cell>
        </row>
        <row r="499">
          <cell r="B499" t="str">
            <v xml:space="preserve">Гостевой дом Бинар ТОО </v>
          </cell>
          <cell r="C499">
            <v>22600</v>
          </cell>
          <cell r="G499">
            <v>22600</v>
          </cell>
        </row>
        <row r="500">
          <cell r="B500" t="str">
            <v>Гостиница "Усть-Каменогорск" ТОО</v>
          </cell>
          <cell r="E500">
            <v>24000</v>
          </cell>
          <cell r="F500">
            <v>24000</v>
          </cell>
          <cell r="H500">
            <v>0</v>
          </cell>
        </row>
        <row r="501">
          <cell r="B501" t="str">
            <v>Государственная корпорац. "Правительство для гражд</v>
          </cell>
          <cell r="C501">
            <v>48100</v>
          </cell>
          <cell r="G501">
            <v>48100</v>
          </cell>
        </row>
        <row r="502">
          <cell r="B502" t="str">
            <v>Госэкспертиза РГП (2018)</v>
          </cell>
          <cell r="C502">
            <v>1098323</v>
          </cell>
          <cell r="G502">
            <v>1098323</v>
          </cell>
        </row>
        <row r="503">
          <cell r="B503" t="str">
            <v>Гран Макси ТОО</v>
          </cell>
          <cell r="C503">
            <v>81350</v>
          </cell>
          <cell r="G503">
            <v>81350</v>
          </cell>
        </row>
        <row r="504">
          <cell r="B504" t="str">
            <v>ГрИН ИП Горб Игорь Николаевич (2018)</v>
          </cell>
          <cell r="C504">
            <v>2125000</v>
          </cell>
          <cell r="G504">
            <v>2125000</v>
          </cell>
        </row>
        <row r="505">
          <cell r="B505" t="str">
            <v>Деревянкин Игорь Владимирович ИП</v>
          </cell>
          <cell r="C505">
            <v>4910</v>
          </cell>
          <cell r="E505">
            <v>750020</v>
          </cell>
          <cell r="F505">
            <v>754930</v>
          </cell>
          <cell r="H505">
            <v>0</v>
          </cell>
        </row>
        <row r="506">
          <cell r="B506" t="str">
            <v>Диалог Сервис ТОО</v>
          </cell>
          <cell r="C506">
            <v>466150</v>
          </cell>
          <cell r="E506">
            <v>136400</v>
          </cell>
          <cell r="F506">
            <v>350000</v>
          </cell>
          <cell r="G506">
            <v>252550</v>
          </cell>
          <cell r="H506">
            <v>0</v>
          </cell>
        </row>
        <row r="507">
          <cell r="B507" t="str">
            <v>ЕвроЭлемент KZ ТОО (2018)</v>
          </cell>
          <cell r="C507">
            <v>70000</v>
          </cell>
          <cell r="F507">
            <v>70000</v>
          </cell>
          <cell r="H507">
            <v>0</v>
          </cell>
        </row>
        <row r="508">
          <cell r="B508" t="str">
            <v>Ельников Н.Н. ИП (2018)</v>
          </cell>
          <cell r="C508">
            <v>71500</v>
          </cell>
          <cell r="G508">
            <v>71500</v>
          </cell>
        </row>
        <row r="509">
          <cell r="B509" t="str">
            <v>Жараскулов Казбек Касенбекович ИП</v>
          </cell>
          <cell r="C509">
            <v>55400</v>
          </cell>
          <cell r="G509">
            <v>55400</v>
          </cell>
        </row>
        <row r="510">
          <cell r="B510" t="str">
            <v>Жигер-СТ ТОО</v>
          </cell>
          <cell r="C510">
            <v>35540</v>
          </cell>
          <cell r="E510">
            <v>385000</v>
          </cell>
          <cell r="F510">
            <v>381150</v>
          </cell>
          <cell r="G510">
            <v>39390</v>
          </cell>
          <cell r="H510">
            <v>0</v>
          </cell>
        </row>
        <row r="511">
          <cell r="B511" t="str">
            <v>Жолбарс ТОО (2018)</v>
          </cell>
          <cell r="C511">
            <v>276327.5</v>
          </cell>
          <cell r="G511">
            <v>276327.5</v>
          </cell>
        </row>
        <row r="512">
          <cell r="B512" t="str">
            <v xml:space="preserve">Жумабаев С. Ж. ИП </v>
          </cell>
          <cell r="E512">
            <v>365500</v>
          </cell>
          <cell r="F512">
            <v>258000</v>
          </cell>
          <cell r="G512">
            <v>107500</v>
          </cell>
          <cell r="H512">
            <v>-81000</v>
          </cell>
        </row>
        <row r="513">
          <cell r="B513" t="str">
            <v>Жуматаев Нартай Мурзанбекович</v>
          </cell>
          <cell r="E513">
            <v>143520</v>
          </cell>
          <cell r="F513">
            <v>143520</v>
          </cell>
          <cell r="H513">
            <v>0</v>
          </cell>
        </row>
        <row r="514">
          <cell r="B514" t="str">
            <v>Жунусов Р.М. ИП  (2018)</v>
          </cell>
          <cell r="C514">
            <v>323376</v>
          </cell>
          <cell r="G514">
            <v>323376</v>
          </cell>
        </row>
        <row r="515">
          <cell r="B515" t="str">
            <v>Жунусова Гайнижамал Толеуовна ИП</v>
          </cell>
          <cell r="E515">
            <v>518089</v>
          </cell>
          <cell r="G515">
            <v>518089</v>
          </cell>
        </row>
        <row r="516">
          <cell r="B516" t="str">
            <v xml:space="preserve">ЗаводПолимерныхИзделий "MARti" ТОО </v>
          </cell>
          <cell r="E516">
            <v>1324512</v>
          </cell>
          <cell r="F516">
            <v>1324512</v>
          </cell>
          <cell r="H516">
            <v>0</v>
          </cell>
        </row>
        <row r="517">
          <cell r="B517" t="str">
            <v>Заман Фарм Ритэйл ТОО</v>
          </cell>
          <cell r="E517">
            <v>3600</v>
          </cell>
          <cell r="F517">
            <v>3600</v>
          </cell>
          <cell r="H517">
            <v>0</v>
          </cell>
        </row>
        <row r="518">
          <cell r="B518" t="str">
            <v>Ибрагимова Даметкен Тулеугазиновна ИП (2018)</v>
          </cell>
          <cell r="C518">
            <v>61100</v>
          </cell>
          <cell r="G518">
            <v>61100</v>
          </cell>
        </row>
        <row r="519">
          <cell r="B519" t="str">
            <v xml:space="preserve">Ибраев Е.Р. ИП </v>
          </cell>
          <cell r="E519">
            <v>2820250</v>
          </cell>
          <cell r="F519">
            <v>2820250</v>
          </cell>
          <cell r="H519">
            <v>50</v>
          </cell>
        </row>
        <row r="520">
          <cell r="B520" t="str">
            <v>Идинова Туржан ИП</v>
          </cell>
          <cell r="E520">
            <v>100000</v>
          </cell>
          <cell r="F520">
            <v>100000</v>
          </cell>
          <cell r="H520">
            <v>0</v>
          </cell>
        </row>
        <row r="521">
          <cell r="B521" t="str">
            <v>Имадилова Салтанат Амангельдиновна ИП</v>
          </cell>
          <cell r="E521">
            <v>2612708</v>
          </cell>
          <cell r="F521">
            <v>2592808</v>
          </cell>
          <cell r="G521">
            <v>19900</v>
          </cell>
          <cell r="H521">
            <v>0</v>
          </cell>
        </row>
        <row r="522">
          <cell r="B522" t="str">
            <v>Институт профес. бух. и аудит. РК ТОО (2018)</v>
          </cell>
          <cell r="C522">
            <v>40000</v>
          </cell>
          <cell r="F522">
            <v>40000</v>
          </cell>
          <cell r="H522">
            <v>0</v>
          </cell>
        </row>
        <row r="523">
          <cell r="B523" t="str">
            <v>Институт Сатпаева А-ата</v>
          </cell>
          <cell r="E523">
            <v>442232</v>
          </cell>
          <cell r="F523">
            <v>442232</v>
          </cell>
          <cell r="H523">
            <v>0</v>
          </cell>
        </row>
        <row r="524">
          <cell r="B524" t="str">
            <v xml:space="preserve">Интеллпром ТОО </v>
          </cell>
          <cell r="C524">
            <v>98440</v>
          </cell>
          <cell r="G524">
            <v>98440</v>
          </cell>
        </row>
        <row r="525">
          <cell r="B525" t="str">
            <v xml:space="preserve">Интеррин НПП ТОО </v>
          </cell>
          <cell r="E525">
            <v>29247648</v>
          </cell>
          <cell r="F525">
            <v>29937471</v>
          </cell>
          <cell r="G525">
            <v>-689823</v>
          </cell>
          <cell r="H525">
            <v>45845963.5</v>
          </cell>
        </row>
        <row r="526">
          <cell r="B526" t="str">
            <v xml:space="preserve">ИнтерТехКомплект ТОО </v>
          </cell>
          <cell r="C526">
            <v>326582.5</v>
          </cell>
          <cell r="F526">
            <v>326582.5</v>
          </cell>
          <cell r="H526">
            <v>0</v>
          </cell>
        </row>
        <row r="527">
          <cell r="B527" t="str">
            <v>ИНТЭК 2012 ТОО (2018)</v>
          </cell>
          <cell r="C527">
            <v>830265</v>
          </cell>
          <cell r="F527">
            <v>632598</v>
          </cell>
          <cell r="G527">
            <v>197667</v>
          </cell>
          <cell r="H527">
            <v>0</v>
          </cell>
        </row>
        <row r="528">
          <cell r="B528" t="str">
            <v>ИнфоТех&amp;Сервис</v>
          </cell>
          <cell r="E528">
            <v>1340660</v>
          </cell>
          <cell r="F528">
            <v>1340660</v>
          </cell>
          <cell r="H528">
            <v>0</v>
          </cell>
        </row>
        <row r="529">
          <cell r="B529" t="str">
            <v>ИП Коломейченко О.Н.</v>
          </cell>
          <cell r="C529">
            <v>2523000</v>
          </cell>
          <cell r="G529">
            <v>2523000</v>
          </cell>
        </row>
        <row r="530">
          <cell r="B530" t="str">
            <v>ИП Копоть</v>
          </cell>
          <cell r="C530">
            <v>17600</v>
          </cell>
          <cell r="G530">
            <v>17600</v>
          </cell>
        </row>
        <row r="531">
          <cell r="B531" t="str">
            <v xml:space="preserve">ИП Молдагалиев Арнур Рысбекович </v>
          </cell>
          <cell r="C531">
            <v>101090</v>
          </cell>
          <cell r="G531">
            <v>101090</v>
          </cell>
        </row>
        <row r="532">
          <cell r="B532" t="str">
            <v xml:space="preserve">ИП Мухаметжанов Канат Турсунгалиевич </v>
          </cell>
          <cell r="C532">
            <v>37290</v>
          </cell>
          <cell r="G532">
            <v>37290</v>
          </cell>
        </row>
        <row r="533">
          <cell r="B533" t="str">
            <v>ИП РемВесСервис</v>
          </cell>
          <cell r="C533">
            <v>150000</v>
          </cell>
          <cell r="G533">
            <v>150000</v>
          </cell>
        </row>
        <row r="534">
          <cell r="B534" t="str">
            <v>ИП Селиванов С.Н.</v>
          </cell>
          <cell r="C534">
            <v>17000</v>
          </cell>
          <cell r="G534">
            <v>17000</v>
          </cell>
        </row>
        <row r="535">
          <cell r="B535" t="str">
            <v>Исмаилов Аскар Ахметбекович ИП магазин "ТЕХА"</v>
          </cell>
          <cell r="E535">
            <v>64500</v>
          </cell>
          <cell r="F535">
            <v>64500</v>
          </cell>
          <cell r="H535">
            <v>0</v>
          </cell>
        </row>
        <row r="536">
          <cell r="B536" t="str">
            <v>КАЗ СНАБ  ИП</v>
          </cell>
          <cell r="C536">
            <v>222248.55</v>
          </cell>
          <cell r="G536">
            <v>222248.55</v>
          </cell>
        </row>
        <row r="537">
          <cell r="B537" t="str">
            <v xml:space="preserve">Казахстанская фондовая биржа АО </v>
          </cell>
          <cell r="E537">
            <v>454579</v>
          </cell>
          <cell r="F537">
            <v>454579</v>
          </cell>
          <cell r="H537">
            <v>0</v>
          </cell>
        </row>
        <row r="538">
          <cell r="B538" t="str">
            <v>Казахстанское промышленное предприятие ТОО</v>
          </cell>
          <cell r="E538">
            <v>50882597.799999997</v>
          </cell>
          <cell r="F538">
            <v>18988613</v>
          </cell>
          <cell r="G538">
            <v>31893984.800000001</v>
          </cell>
          <cell r="H538">
            <v>76657463</v>
          </cell>
        </row>
        <row r="539">
          <cell r="B539" t="str">
            <v xml:space="preserve">Казахтелеком АО ДКП филиал </v>
          </cell>
          <cell r="E539">
            <v>22.98</v>
          </cell>
          <cell r="F539">
            <v>18.18</v>
          </cell>
          <cell r="G539">
            <v>4.8</v>
          </cell>
          <cell r="H539">
            <v>0</v>
          </cell>
        </row>
        <row r="540">
          <cell r="B540" t="str">
            <v>Казгеоинформ РЦГИ ТОО</v>
          </cell>
          <cell r="E540">
            <v>71585</v>
          </cell>
          <cell r="F540">
            <v>71585</v>
          </cell>
          <cell r="H540">
            <v>0</v>
          </cell>
        </row>
        <row r="541">
          <cell r="B541" t="str">
            <v xml:space="preserve">Казгеомаш НПО ТОО </v>
          </cell>
          <cell r="E541">
            <v>48000</v>
          </cell>
          <cell r="F541">
            <v>48000</v>
          </cell>
          <cell r="H541">
            <v>6971955.2000000002</v>
          </cell>
        </row>
        <row r="542">
          <cell r="B542" t="str">
            <v>Казпочта Алматинский почтамт</v>
          </cell>
          <cell r="C542">
            <v>62970</v>
          </cell>
          <cell r="E542">
            <v>162970</v>
          </cell>
          <cell r="F542">
            <v>88620</v>
          </cell>
          <cell r="G542">
            <v>137320</v>
          </cell>
          <cell r="H542">
            <v>0</v>
          </cell>
        </row>
        <row r="543">
          <cell r="B543" t="str">
            <v>Казпочта-EMS-KAZPOST Филиал АО</v>
          </cell>
          <cell r="E543">
            <v>3820</v>
          </cell>
          <cell r="F543">
            <v>3820</v>
          </cell>
          <cell r="H543">
            <v>39860</v>
          </cell>
        </row>
        <row r="544">
          <cell r="B544" t="str">
            <v>Казхимтехснаб ТОО</v>
          </cell>
          <cell r="E544">
            <v>2601000</v>
          </cell>
          <cell r="F544">
            <v>2551000</v>
          </cell>
          <cell r="G544">
            <v>50000</v>
          </cell>
          <cell r="H544">
            <v>50000</v>
          </cell>
        </row>
        <row r="545">
          <cell r="B545" t="str">
            <v>Казэлектромаш  ТОО</v>
          </cell>
          <cell r="C545">
            <v>7990.11</v>
          </cell>
          <cell r="E545">
            <v>277674.06</v>
          </cell>
          <cell r="F545">
            <v>277674.06</v>
          </cell>
          <cell r="G545">
            <v>7990.11</v>
          </cell>
          <cell r="H545">
            <v>0</v>
          </cell>
        </row>
        <row r="546">
          <cell r="B546" t="str">
            <v>Капитал Company ТОО (2018)</v>
          </cell>
          <cell r="C546">
            <v>4533760</v>
          </cell>
          <cell r="G546">
            <v>4533760</v>
          </cell>
        </row>
        <row r="547">
          <cell r="B547" t="str">
            <v>Карагандинское горно-строительное предприятие ТОО</v>
          </cell>
          <cell r="E547">
            <v>6636100</v>
          </cell>
          <cell r="F547">
            <v>6636100</v>
          </cell>
          <cell r="H547">
            <v>2585340</v>
          </cell>
        </row>
        <row r="548">
          <cell r="B548" t="str">
            <v>Каскабулак ТОО</v>
          </cell>
          <cell r="C548">
            <v>0.01</v>
          </cell>
          <cell r="F548">
            <v>0.01</v>
          </cell>
        </row>
        <row r="549">
          <cell r="B549" t="str">
            <v>Каспи Банк АО</v>
          </cell>
          <cell r="E549">
            <v>87100</v>
          </cell>
          <cell r="F549">
            <v>87100</v>
          </cell>
          <cell r="H549">
            <v>0</v>
          </cell>
        </row>
        <row r="550">
          <cell r="B550" t="str">
            <v>Катерпиллар Файнэншл Казахстан ТОО</v>
          </cell>
          <cell r="E550">
            <v>30896735.960000001</v>
          </cell>
          <cell r="F550">
            <v>3797577.16</v>
          </cell>
          <cell r="G550">
            <v>27099158.800000001</v>
          </cell>
          <cell r="H550">
            <v>-622923.74</v>
          </cell>
        </row>
        <row r="551">
          <cell r="B551" t="str">
            <v>Кедентранссервис АО филиал</v>
          </cell>
          <cell r="C551">
            <v>863441.84</v>
          </cell>
          <cell r="E551">
            <v>9204450.1699999999</v>
          </cell>
          <cell r="F551">
            <v>9953609.3100000005</v>
          </cell>
          <cell r="G551">
            <v>114282.7</v>
          </cell>
          <cell r="H551">
            <v>0</v>
          </cell>
        </row>
        <row r="552">
          <cell r="B552" t="str">
            <v>Компания Ас-Ай ЛТД ТОО</v>
          </cell>
          <cell r="C552">
            <v>60880</v>
          </cell>
          <cell r="F552">
            <v>60880</v>
          </cell>
          <cell r="H552">
            <v>0</v>
          </cell>
        </row>
        <row r="553">
          <cell r="B553" t="str">
            <v xml:space="preserve">Компания ЛАЙН ТОО </v>
          </cell>
          <cell r="E553">
            <v>106965</v>
          </cell>
          <cell r="F553">
            <v>106965</v>
          </cell>
          <cell r="H553">
            <v>0</v>
          </cell>
        </row>
        <row r="554">
          <cell r="B554" t="str">
            <v>Компания ОБИС ТОО</v>
          </cell>
          <cell r="C554">
            <v>38170</v>
          </cell>
          <cell r="E554">
            <v>30000</v>
          </cell>
          <cell r="F554">
            <v>28200</v>
          </cell>
          <cell r="G554">
            <v>39970</v>
          </cell>
          <cell r="H554">
            <v>0</v>
          </cell>
        </row>
        <row r="555">
          <cell r="B555" t="str">
            <v>Комплект Энерго ТОО</v>
          </cell>
          <cell r="E555">
            <v>99627.36</v>
          </cell>
          <cell r="F555">
            <v>99627.36</v>
          </cell>
          <cell r="H555">
            <v>0</v>
          </cell>
        </row>
        <row r="556">
          <cell r="B556" t="str">
            <v>Компьютерный сервис ТОО</v>
          </cell>
          <cell r="E556">
            <v>15520</v>
          </cell>
          <cell r="F556">
            <v>15520</v>
          </cell>
          <cell r="H556">
            <v>0</v>
          </cell>
        </row>
        <row r="557">
          <cell r="B557" t="str">
            <v>Корпорация Казахмыс ТОО</v>
          </cell>
          <cell r="C557">
            <v>0.36</v>
          </cell>
          <cell r="F557">
            <v>0.36</v>
          </cell>
        </row>
        <row r="558">
          <cell r="B558" t="str">
            <v>Корпорация Тройка плюс ТОО</v>
          </cell>
          <cell r="C558">
            <v>270661</v>
          </cell>
          <cell r="G558">
            <v>270661</v>
          </cell>
        </row>
        <row r="559">
          <cell r="B559" t="str">
            <v>Крюков Игорь Олегович ИП</v>
          </cell>
          <cell r="C559">
            <v>15399.6</v>
          </cell>
          <cell r="G559">
            <v>15399.6</v>
          </cell>
        </row>
        <row r="560">
          <cell r="B560" t="str">
            <v>Крюкова Наталия Владимирована ИП</v>
          </cell>
          <cell r="C560">
            <v>34288.76</v>
          </cell>
          <cell r="E560">
            <v>548216.24</v>
          </cell>
          <cell r="F560">
            <v>547305</v>
          </cell>
          <cell r="G560">
            <v>35200</v>
          </cell>
          <cell r="H560">
            <v>0</v>
          </cell>
        </row>
        <row r="561">
          <cell r="B561" t="str">
            <v>КТЖ-Грузовые перевозки АО</v>
          </cell>
          <cell r="C561">
            <v>2222656.67</v>
          </cell>
          <cell r="E561">
            <v>340000</v>
          </cell>
          <cell r="F561">
            <v>1037066.02</v>
          </cell>
          <cell r="G561">
            <v>1525590.65</v>
          </cell>
          <cell r="H561">
            <v>0</v>
          </cell>
        </row>
        <row r="562">
          <cell r="B562" t="str">
            <v xml:space="preserve">Куаныш ПТ </v>
          </cell>
          <cell r="C562">
            <v>0.5</v>
          </cell>
          <cell r="E562">
            <v>7292667.5</v>
          </cell>
          <cell r="F562">
            <v>7292668</v>
          </cell>
          <cell r="H562">
            <v>5507950.2999999998</v>
          </cell>
        </row>
        <row r="563">
          <cell r="B563" t="str">
            <v>Кузет-Техномонтаж ТОО</v>
          </cell>
          <cell r="E563">
            <v>162419</v>
          </cell>
          <cell r="F563">
            <v>147419</v>
          </cell>
          <cell r="G563">
            <v>15000</v>
          </cell>
          <cell r="H563">
            <v>0</v>
          </cell>
        </row>
        <row r="564">
          <cell r="B564" t="str">
            <v>Кульжекенов М.Н ИП</v>
          </cell>
          <cell r="E564">
            <v>67000</v>
          </cell>
          <cell r="F564">
            <v>67000</v>
          </cell>
          <cell r="H564">
            <v>0</v>
          </cell>
        </row>
        <row r="565">
          <cell r="B565" t="str">
            <v>Кундыз ТОО Филиал   (2018)</v>
          </cell>
          <cell r="C565">
            <v>195990</v>
          </cell>
          <cell r="G565">
            <v>195990</v>
          </cell>
        </row>
        <row r="566">
          <cell r="B566" t="str">
            <v>Курдт Валерий Валерьевич ИП</v>
          </cell>
          <cell r="E566">
            <v>162500</v>
          </cell>
          <cell r="F566">
            <v>162500</v>
          </cell>
          <cell r="H566">
            <v>0</v>
          </cell>
        </row>
        <row r="567">
          <cell r="B567" t="str">
            <v>Кутлеева О.Н ИП</v>
          </cell>
          <cell r="E567">
            <v>82000</v>
          </cell>
          <cell r="F567">
            <v>82000</v>
          </cell>
          <cell r="H567">
            <v>0</v>
          </cell>
        </row>
        <row r="568">
          <cell r="B568" t="str">
            <v>КЭМАЛ ИП</v>
          </cell>
          <cell r="E568">
            <v>5973434.8799999999</v>
          </cell>
          <cell r="F568">
            <v>5973434.8799999999</v>
          </cell>
          <cell r="H568">
            <v>0</v>
          </cell>
        </row>
        <row r="569">
          <cell r="B569" t="str">
            <v>ҚҰНДЫЗ ТОО</v>
          </cell>
          <cell r="E569">
            <v>17165</v>
          </cell>
          <cell r="F569">
            <v>17165</v>
          </cell>
          <cell r="H569">
            <v>1860</v>
          </cell>
        </row>
        <row r="570">
          <cell r="B570" t="str">
            <v>Лескив Юлия Александровна ИП</v>
          </cell>
          <cell r="E570">
            <v>105600</v>
          </cell>
          <cell r="F570">
            <v>105600</v>
          </cell>
          <cell r="H570">
            <v>0</v>
          </cell>
        </row>
        <row r="571">
          <cell r="B571" t="str">
            <v>Магзумова Багила ИП</v>
          </cell>
          <cell r="E571">
            <v>185549.87</v>
          </cell>
          <cell r="F571">
            <v>185549.87</v>
          </cell>
          <cell r="H571">
            <v>0</v>
          </cell>
        </row>
        <row r="572">
          <cell r="B572" t="str">
            <v xml:space="preserve">Масла и смазки Казахстана ТОО </v>
          </cell>
          <cell r="E572">
            <v>661770</v>
          </cell>
          <cell r="F572">
            <v>661770</v>
          </cell>
          <cell r="H572">
            <v>0</v>
          </cell>
        </row>
        <row r="573">
          <cell r="B573" t="str">
            <v>Матвеев И.М. ИП</v>
          </cell>
          <cell r="C573">
            <v>13450000</v>
          </cell>
          <cell r="F573">
            <v>13450000</v>
          </cell>
          <cell r="H573">
            <v>0</v>
          </cell>
        </row>
        <row r="574">
          <cell r="B574" t="str">
            <v>Мебель от Казанцевой ТОО</v>
          </cell>
          <cell r="C574">
            <v>486400</v>
          </cell>
          <cell r="E574">
            <v>177600</v>
          </cell>
          <cell r="F574">
            <v>664000</v>
          </cell>
          <cell r="H574">
            <v>0</v>
          </cell>
        </row>
        <row r="575">
          <cell r="B575" t="str">
            <v>Медғат Мерей Сейпiлұлы (2018)</v>
          </cell>
          <cell r="C575">
            <v>1378630</v>
          </cell>
          <cell r="G575">
            <v>1378630</v>
          </cell>
        </row>
        <row r="576">
          <cell r="B576" t="str">
            <v xml:space="preserve">Медеш-Шығыс-Сервис ПК </v>
          </cell>
          <cell r="E576">
            <v>29700</v>
          </cell>
          <cell r="F576">
            <v>29700</v>
          </cell>
          <cell r="H576">
            <v>59400</v>
          </cell>
        </row>
        <row r="577">
          <cell r="B577" t="str">
            <v>Мечел-сервис Казахстан ТОО</v>
          </cell>
          <cell r="C577">
            <v>33274</v>
          </cell>
          <cell r="F577">
            <v>33274</v>
          </cell>
          <cell r="H577">
            <v>0</v>
          </cell>
        </row>
        <row r="578">
          <cell r="B578" t="str">
            <v xml:space="preserve">Морозко ПК </v>
          </cell>
          <cell r="C578">
            <v>69900</v>
          </cell>
          <cell r="G578">
            <v>69900</v>
          </cell>
        </row>
        <row r="579">
          <cell r="B579" t="str">
            <v>НАБ-Центр ТОО</v>
          </cell>
          <cell r="E579">
            <v>222800</v>
          </cell>
          <cell r="F579">
            <v>222800</v>
          </cell>
          <cell r="H579">
            <v>0</v>
          </cell>
        </row>
        <row r="580">
          <cell r="B580" t="str">
            <v>Налоговое Управление по г.Усть-Каменогорск</v>
          </cell>
          <cell r="E580">
            <v>79530</v>
          </cell>
          <cell r="F580">
            <v>79530</v>
          </cell>
          <cell r="H580">
            <v>0</v>
          </cell>
        </row>
        <row r="581">
          <cell r="B581" t="str">
            <v>Народный банк Казахстана АО</v>
          </cell>
          <cell r="E581">
            <v>-2314.08</v>
          </cell>
          <cell r="F581">
            <v>-2314.08</v>
          </cell>
          <cell r="H581">
            <v>0</v>
          </cell>
        </row>
        <row r="582">
          <cell r="B582" t="str">
            <v xml:space="preserve">НаЦЭкс СФ АО Филиал Семей </v>
          </cell>
          <cell r="E582">
            <v>772887.04000000004</v>
          </cell>
          <cell r="F582">
            <v>772887.04000000004</v>
          </cell>
          <cell r="H582">
            <v>0</v>
          </cell>
        </row>
        <row r="583">
          <cell r="B583" t="str">
            <v xml:space="preserve">Низовкин А.В. ИП </v>
          </cell>
          <cell r="E583">
            <v>250000</v>
          </cell>
          <cell r="F583">
            <v>250000</v>
          </cell>
          <cell r="H583">
            <v>0</v>
          </cell>
        </row>
        <row r="584">
          <cell r="B584" t="str">
            <v>Ник-Ойл ТОО</v>
          </cell>
          <cell r="E584">
            <v>11082995</v>
          </cell>
          <cell r="F584">
            <v>3494930.2</v>
          </cell>
          <cell r="G584">
            <v>7588064.7999999998</v>
          </cell>
          <cell r="H584">
            <v>9014875</v>
          </cell>
        </row>
        <row r="585">
          <cell r="B585" t="str">
            <v xml:space="preserve">Никитенко В. В. ИП </v>
          </cell>
          <cell r="C585">
            <v>33600</v>
          </cell>
          <cell r="E585">
            <v>556400</v>
          </cell>
          <cell r="F585">
            <v>556400</v>
          </cell>
          <cell r="G585">
            <v>33600</v>
          </cell>
          <cell r="H585">
            <v>0</v>
          </cell>
        </row>
        <row r="586">
          <cell r="B586" t="str">
            <v>Никитенко Вячеслав Владимировис ИП</v>
          </cell>
          <cell r="E586">
            <v>209400</v>
          </cell>
          <cell r="F586">
            <v>209400</v>
          </cell>
          <cell r="H586">
            <v>86000</v>
          </cell>
        </row>
        <row r="587">
          <cell r="B587" t="str">
            <v>Новопэк ТОО</v>
          </cell>
          <cell r="E587">
            <v>11315000</v>
          </cell>
          <cell r="F587">
            <v>11315000</v>
          </cell>
          <cell r="H587">
            <v>0</v>
          </cell>
        </row>
        <row r="588">
          <cell r="B588" t="str">
            <v xml:space="preserve">Нурлыбаева Айгуль Аймановна ИП </v>
          </cell>
          <cell r="E588">
            <v>158107</v>
          </cell>
          <cell r="G588">
            <v>158107</v>
          </cell>
          <cell r="H588">
            <v>0</v>
          </cell>
        </row>
        <row r="589">
          <cell r="B589" t="str">
            <v>Окта Солюшенс ТОО</v>
          </cell>
          <cell r="E589">
            <v>2000000</v>
          </cell>
          <cell r="F589">
            <v>2000000</v>
          </cell>
          <cell r="H589">
            <v>2000000</v>
          </cell>
        </row>
        <row r="590">
          <cell r="B590" t="str">
            <v>Омарбеков Е.Б. ИП</v>
          </cell>
          <cell r="E590">
            <v>240000</v>
          </cell>
          <cell r="F590">
            <v>240000</v>
          </cell>
          <cell r="H590">
            <v>0</v>
          </cell>
        </row>
        <row r="591">
          <cell r="B591" t="str">
            <v>ОмегаПромТрейд ТОО</v>
          </cell>
          <cell r="E591">
            <v>214800</v>
          </cell>
          <cell r="F591">
            <v>214800</v>
          </cell>
          <cell r="H591">
            <v>0</v>
          </cell>
        </row>
        <row r="592">
          <cell r="B592" t="str">
            <v>Онал ТОО</v>
          </cell>
          <cell r="C592">
            <v>8489.2000000000007</v>
          </cell>
          <cell r="E592">
            <v>3432327.2</v>
          </cell>
          <cell r="F592">
            <v>3405633.2</v>
          </cell>
          <cell r="G592">
            <v>35183.199999999997</v>
          </cell>
          <cell r="H592">
            <v>0</v>
          </cell>
        </row>
        <row r="593">
          <cell r="B593" t="str">
            <v xml:space="preserve">Орика Казахстан АО </v>
          </cell>
          <cell r="E593">
            <v>20938358.859999999</v>
          </cell>
          <cell r="F593">
            <v>20938358.859999999</v>
          </cell>
          <cell r="H593">
            <v>6923861.3899999997</v>
          </cell>
        </row>
        <row r="594">
          <cell r="B594" t="str">
            <v>Орлов Юрий Александрович ИП</v>
          </cell>
          <cell r="E594">
            <v>10000</v>
          </cell>
          <cell r="F594">
            <v>10000</v>
          </cell>
          <cell r="H594">
            <v>0</v>
          </cell>
        </row>
        <row r="595">
          <cell r="B595" t="str">
            <v>Оскементурист  ТОО</v>
          </cell>
          <cell r="E595">
            <v>10000</v>
          </cell>
          <cell r="F595">
            <v>10000</v>
          </cell>
          <cell r="H595">
            <v>0</v>
          </cell>
        </row>
        <row r="596">
          <cell r="B596" t="str">
            <v>Отряднова Галина Геннадиевна ИП</v>
          </cell>
          <cell r="E596">
            <v>19000</v>
          </cell>
          <cell r="F596">
            <v>19000</v>
          </cell>
          <cell r="H596">
            <v>113340</v>
          </cell>
        </row>
        <row r="597">
          <cell r="B597" t="str">
            <v>Павлодар- резинатехника ТОО</v>
          </cell>
          <cell r="E597">
            <v>275100</v>
          </cell>
          <cell r="G597">
            <v>275100</v>
          </cell>
        </row>
        <row r="598">
          <cell r="B598" t="str">
            <v>Палата предпринимателей Восточно-Казахстанской обл</v>
          </cell>
          <cell r="E598">
            <v>18383.68</v>
          </cell>
          <cell r="F598">
            <v>13569.92</v>
          </cell>
          <cell r="G598">
            <v>4813.76</v>
          </cell>
          <cell r="H598">
            <v>0</v>
          </cell>
        </row>
        <row r="599">
          <cell r="B599" t="str">
            <v>Пассажирские перевозки АО</v>
          </cell>
          <cell r="E599">
            <v>58792</v>
          </cell>
          <cell r="F599">
            <v>58792</v>
          </cell>
          <cell r="H599">
            <v>0</v>
          </cell>
        </row>
        <row r="600">
          <cell r="B600" t="str">
            <v>Подъемцентр ТОО</v>
          </cell>
          <cell r="E600">
            <v>435229.98</v>
          </cell>
          <cell r="F600">
            <v>435229.98</v>
          </cell>
          <cell r="H600">
            <v>94320.02</v>
          </cell>
        </row>
        <row r="601">
          <cell r="B601" t="str">
            <v>Попов Денис Анатольевич ИП</v>
          </cell>
          <cell r="C601">
            <v>215296</v>
          </cell>
          <cell r="E601">
            <v>708985.14</v>
          </cell>
          <cell r="F601">
            <v>924281.14</v>
          </cell>
          <cell r="H601">
            <v>0</v>
          </cell>
        </row>
        <row r="602">
          <cell r="B602" t="str">
            <v>ПРОМ АЗИЯ ТОО</v>
          </cell>
          <cell r="C602">
            <v>30</v>
          </cell>
          <cell r="G602">
            <v>30</v>
          </cell>
        </row>
        <row r="603">
          <cell r="B603" t="str">
            <v>Пульсер ТОО</v>
          </cell>
          <cell r="C603">
            <v>146</v>
          </cell>
          <cell r="E603">
            <v>1059424</v>
          </cell>
          <cell r="F603">
            <v>1059460</v>
          </cell>
          <cell r="G603">
            <v>110</v>
          </cell>
          <cell r="H603">
            <v>0</v>
          </cell>
        </row>
        <row r="604">
          <cell r="B604" t="str">
            <v>Радионов Олег Анатольевич ИП</v>
          </cell>
          <cell r="C604">
            <v>228300</v>
          </cell>
          <cell r="G604">
            <v>228300</v>
          </cell>
        </row>
        <row r="605">
          <cell r="B605" t="str">
            <v>РВД-Сервис ТОО</v>
          </cell>
          <cell r="C605">
            <v>143400</v>
          </cell>
          <cell r="E605">
            <v>423430</v>
          </cell>
          <cell r="F605">
            <v>566830</v>
          </cell>
          <cell r="H605">
            <v>0</v>
          </cell>
        </row>
        <row r="606">
          <cell r="B606" t="str">
            <v>РГП Фил.на праве ХВ "НЦЭ Ком по прав. защите</v>
          </cell>
          <cell r="E606">
            <v>7220</v>
          </cell>
          <cell r="F606">
            <v>7220</v>
          </cell>
          <cell r="H606">
            <v>0</v>
          </cell>
        </row>
        <row r="607">
          <cell r="B607" t="str">
            <v xml:space="preserve">Редуктор Таль Плюс ТОО </v>
          </cell>
          <cell r="E607">
            <v>1240000</v>
          </cell>
          <cell r="F607">
            <v>1240000</v>
          </cell>
          <cell r="H607">
            <v>0</v>
          </cell>
        </row>
        <row r="608">
          <cell r="B608" t="str">
            <v>Рембеков Рахат Меирканович Частный судебный исполн</v>
          </cell>
          <cell r="E608">
            <v>148973</v>
          </cell>
          <cell r="F608">
            <v>148973</v>
          </cell>
          <cell r="H608">
            <v>0</v>
          </cell>
        </row>
        <row r="609">
          <cell r="B609" t="str">
            <v>Риза КГП на ПХВ акимата Абайского района (2018)</v>
          </cell>
          <cell r="C609">
            <v>10440</v>
          </cell>
          <cell r="G609">
            <v>10440</v>
          </cell>
        </row>
        <row r="610">
          <cell r="B610" t="str">
            <v>Роза-валяльно-войлочный комбинат ТОО</v>
          </cell>
          <cell r="E610">
            <v>30000</v>
          </cell>
          <cell r="F610">
            <v>30000</v>
          </cell>
          <cell r="H610">
            <v>0</v>
          </cell>
        </row>
        <row r="611">
          <cell r="B611" t="str">
            <v>С-ГеоПроект ТОО</v>
          </cell>
          <cell r="C611">
            <v>9507120</v>
          </cell>
          <cell r="F611">
            <v>9507120</v>
          </cell>
          <cell r="H611">
            <v>0</v>
          </cell>
        </row>
        <row r="612">
          <cell r="B612" t="str">
            <v>Сайран Международный Автовокзал ТОО</v>
          </cell>
          <cell r="E612">
            <v>3720</v>
          </cell>
          <cell r="F612">
            <v>3720</v>
          </cell>
          <cell r="H612">
            <v>0</v>
          </cell>
        </row>
        <row r="613">
          <cell r="B613" t="str">
            <v>Сапар  ТОО</v>
          </cell>
          <cell r="E613">
            <v>150</v>
          </cell>
          <cell r="F613">
            <v>150</v>
          </cell>
          <cell r="H613">
            <v>0</v>
          </cell>
        </row>
        <row r="614">
          <cell r="B614" t="str">
            <v>Сарбаев Нургазы Слямгазынович ИП</v>
          </cell>
          <cell r="E614">
            <v>10000</v>
          </cell>
          <cell r="F614">
            <v>10000</v>
          </cell>
          <cell r="H614">
            <v>0</v>
          </cell>
        </row>
        <row r="615">
          <cell r="B615" t="str">
            <v>Сарманов Мухтаргазы Турарович ИП</v>
          </cell>
          <cell r="E615">
            <v>900000</v>
          </cell>
          <cell r="F615">
            <v>900000</v>
          </cell>
          <cell r="H615">
            <v>0</v>
          </cell>
        </row>
        <row r="616">
          <cell r="B616" t="str">
            <v xml:space="preserve">Саханов Б.Б. ИП  </v>
          </cell>
          <cell r="E616">
            <v>5456250</v>
          </cell>
          <cell r="F616">
            <v>5456250</v>
          </cell>
          <cell r="H616">
            <v>0</v>
          </cell>
        </row>
        <row r="617">
          <cell r="B617" t="str">
            <v>СВС-Модуль ТОО</v>
          </cell>
          <cell r="E617">
            <v>261845467.09999999</v>
          </cell>
          <cell r="G617">
            <v>261845467.09999999</v>
          </cell>
        </row>
        <row r="618">
          <cell r="B618" t="str">
            <v>Сеильханова Т.К. ИП</v>
          </cell>
          <cell r="E618">
            <v>225000</v>
          </cell>
          <cell r="F618">
            <v>15000</v>
          </cell>
          <cell r="G618">
            <v>210000</v>
          </cell>
          <cell r="H618">
            <v>0</v>
          </cell>
        </row>
        <row r="619">
          <cell r="B619" t="str">
            <v>Сем.Дизель ТОО</v>
          </cell>
          <cell r="E619">
            <v>109872</v>
          </cell>
          <cell r="F619">
            <v>109872</v>
          </cell>
          <cell r="H619">
            <v>42672</v>
          </cell>
        </row>
        <row r="620">
          <cell r="B620" t="str">
            <v>Семей НОМАД ТОО/Отель НОМАД-Семей</v>
          </cell>
          <cell r="E620">
            <v>721000</v>
          </cell>
          <cell r="F620">
            <v>531000</v>
          </cell>
          <cell r="G620">
            <v>190000</v>
          </cell>
          <cell r="H620">
            <v>0</v>
          </cell>
        </row>
        <row r="621">
          <cell r="B621" t="str">
            <v>Семейгидрогеология ТОО</v>
          </cell>
          <cell r="E621">
            <v>3400000</v>
          </cell>
          <cell r="F621">
            <v>3400000</v>
          </cell>
          <cell r="H621">
            <v>0</v>
          </cell>
        </row>
        <row r="622">
          <cell r="B622" t="str">
            <v xml:space="preserve">СемейОргтехникаСервис ТОО </v>
          </cell>
          <cell r="C622">
            <v>3100</v>
          </cell>
          <cell r="F622">
            <v>3100</v>
          </cell>
          <cell r="H622">
            <v>0</v>
          </cell>
        </row>
        <row r="623">
          <cell r="B623" t="str">
            <v>СемейЭнергоМонтаж ТОО</v>
          </cell>
          <cell r="C623">
            <v>333150</v>
          </cell>
          <cell r="E623">
            <v>34260</v>
          </cell>
          <cell r="F623">
            <v>297660</v>
          </cell>
          <cell r="G623">
            <v>69750</v>
          </cell>
          <cell r="H623">
            <v>0</v>
          </cell>
        </row>
        <row r="624">
          <cell r="B624" t="str">
            <v>Семтрэкс ТОО</v>
          </cell>
          <cell r="E624">
            <v>339664</v>
          </cell>
          <cell r="F624">
            <v>339664</v>
          </cell>
          <cell r="H624">
            <v>1345592</v>
          </cell>
        </row>
        <row r="625">
          <cell r="B625" t="str">
            <v xml:space="preserve">Сервис Маг ТОО </v>
          </cell>
          <cell r="E625">
            <v>7000</v>
          </cell>
          <cell r="F625">
            <v>7000</v>
          </cell>
          <cell r="H625">
            <v>0</v>
          </cell>
        </row>
        <row r="626">
          <cell r="B626" t="str">
            <v>Сервисный центр Алби ТОО</v>
          </cell>
          <cell r="C626">
            <v>3500</v>
          </cell>
          <cell r="G626">
            <v>3500</v>
          </cell>
        </row>
        <row r="627">
          <cell r="B627" t="str">
            <v>СервисПромКомплект ТОО</v>
          </cell>
          <cell r="E627">
            <v>126000</v>
          </cell>
          <cell r="F627">
            <v>126000</v>
          </cell>
          <cell r="H627">
            <v>0</v>
          </cell>
        </row>
        <row r="628">
          <cell r="B628" t="str">
            <v>Силикат ТОО</v>
          </cell>
          <cell r="C628">
            <v>3726.71</v>
          </cell>
          <cell r="G628">
            <v>3726.71</v>
          </cell>
        </row>
        <row r="629">
          <cell r="B629" t="str">
            <v>Союз предпринимателей Казахстана ОЮЛ</v>
          </cell>
          <cell r="C629">
            <v>140000</v>
          </cell>
          <cell r="F629">
            <v>140000</v>
          </cell>
        </row>
        <row r="630">
          <cell r="B630" t="str">
            <v>Специальная металлургия ТОО</v>
          </cell>
          <cell r="E630">
            <v>1020500</v>
          </cell>
          <cell r="G630">
            <v>1020500</v>
          </cell>
        </row>
        <row r="631">
          <cell r="B631" t="str">
            <v>Спецтранс ИП</v>
          </cell>
          <cell r="C631">
            <v>14860725</v>
          </cell>
          <cell r="E631">
            <v>2893908</v>
          </cell>
          <cell r="F631">
            <v>825730</v>
          </cell>
          <cell r="G631">
            <v>16928903</v>
          </cell>
          <cell r="H631">
            <v>0</v>
          </cell>
        </row>
        <row r="632">
          <cell r="B632" t="str">
            <v>СТАНКОНИЯ ТОО</v>
          </cell>
          <cell r="E632">
            <v>5454293</v>
          </cell>
          <cell r="G632">
            <v>5454293</v>
          </cell>
          <cell r="H632">
            <v>0</v>
          </cell>
        </row>
        <row r="633">
          <cell r="B633" t="str">
            <v xml:space="preserve">Страховая компания Халык АО </v>
          </cell>
          <cell r="E633">
            <v>78717</v>
          </cell>
          <cell r="F633">
            <v>78717</v>
          </cell>
          <cell r="H633">
            <v>0</v>
          </cell>
        </row>
        <row r="634">
          <cell r="B634" t="str">
            <v>Стройэнергоналадка ТОО (2018)</v>
          </cell>
          <cell r="C634">
            <v>210000</v>
          </cell>
          <cell r="G634">
            <v>210000</v>
          </cell>
        </row>
        <row r="635">
          <cell r="B635" t="str">
            <v>Сулейменов Әлім Әсілұлы ИП</v>
          </cell>
          <cell r="E635">
            <v>139000</v>
          </cell>
          <cell r="F635">
            <v>139000</v>
          </cell>
          <cell r="H635">
            <v>0</v>
          </cell>
        </row>
        <row r="636">
          <cell r="B636" t="str">
            <v>Сыздыкова Гульмандай Мукарамовна  ИП (2018)</v>
          </cell>
          <cell r="C636">
            <v>96000</v>
          </cell>
          <cell r="G636">
            <v>96000</v>
          </cell>
        </row>
        <row r="637">
          <cell r="B637" t="str">
            <v>Табыс-Н ТОО</v>
          </cell>
          <cell r="C637">
            <v>9010</v>
          </cell>
          <cell r="F637">
            <v>9010</v>
          </cell>
        </row>
        <row r="638">
          <cell r="B638" t="str">
            <v>Тагабаев и К ИП</v>
          </cell>
          <cell r="C638">
            <v>4900</v>
          </cell>
          <cell r="E638">
            <v>995900</v>
          </cell>
          <cell r="F638">
            <v>758400</v>
          </cell>
          <cell r="G638">
            <v>242400</v>
          </cell>
          <cell r="H638">
            <v>0</v>
          </cell>
        </row>
        <row r="639">
          <cell r="B639" t="str">
            <v>Текстильная компания Техноткань ТОО</v>
          </cell>
          <cell r="E639">
            <v>5813841.2000000002</v>
          </cell>
          <cell r="F639">
            <v>5813841.2000000002</v>
          </cell>
          <cell r="H639">
            <v>114937.8</v>
          </cell>
        </row>
        <row r="640">
          <cell r="B640" t="str">
            <v>Терликбаев ИП</v>
          </cell>
          <cell r="C640">
            <v>3500</v>
          </cell>
          <cell r="E640">
            <v>46000</v>
          </cell>
          <cell r="F640">
            <v>3500</v>
          </cell>
          <cell r="G640">
            <v>46000</v>
          </cell>
          <cell r="H640">
            <v>0</v>
          </cell>
        </row>
        <row r="641">
          <cell r="B641" t="str">
            <v>Токсанбаева Мейрамгул Журтыбаевна ИП</v>
          </cell>
          <cell r="E641">
            <v>82500</v>
          </cell>
          <cell r="F641">
            <v>82500</v>
          </cell>
          <cell r="H641">
            <v>0</v>
          </cell>
        </row>
        <row r="642">
          <cell r="B642" t="str">
            <v>ТОМС Индастриал ТОО</v>
          </cell>
          <cell r="E642">
            <v>6755000</v>
          </cell>
          <cell r="F642">
            <v>6755000</v>
          </cell>
          <cell r="H642">
            <v>0</v>
          </cell>
        </row>
        <row r="643">
          <cell r="B643" t="str">
            <v>Торговый дом Холдинг Алтын Арна ТОО</v>
          </cell>
          <cell r="E643">
            <v>5608</v>
          </cell>
          <cell r="G643">
            <v>5608</v>
          </cell>
          <cell r="H643">
            <v>15564606</v>
          </cell>
        </row>
        <row r="644">
          <cell r="B644" t="str">
            <v>ТРУБМЕТСНАБ Кутиева Айсулу Набихановна ИП (2018)</v>
          </cell>
          <cell r="C644">
            <v>842775</v>
          </cell>
          <cell r="G644">
            <v>842775</v>
          </cell>
        </row>
        <row r="645">
          <cell r="B645" t="str">
            <v>Трухин Николай Алексеевич ИП</v>
          </cell>
          <cell r="E645">
            <v>20000</v>
          </cell>
          <cell r="F645">
            <v>20000</v>
          </cell>
          <cell r="H645">
            <v>0</v>
          </cell>
        </row>
        <row r="646">
          <cell r="B646" t="str">
            <v>Туктаров Кайрат Карымович</v>
          </cell>
          <cell r="C646">
            <v>1200000</v>
          </cell>
          <cell r="G646">
            <v>1200000</v>
          </cell>
        </row>
        <row r="647">
          <cell r="B647" t="str">
            <v>Туркин Борис Борисович ИП</v>
          </cell>
          <cell r="C647">
            <v>115350</v>
          </cell>
          <cell r="E647">
            <v>174400</v>
          </cell>
          <cell r="F647">
            <v>142350</v>
          </cell>
          <cell r="G647">
            <v>147400</v>
          </cell>
          <cell r="H647">
            <v>0</v>
          </cell>
        </row>
        <row r="648">
          <cell r="B648" t="str">
            <v>Туркин Евгений Борисович ИП</v>
          </cell>
          <cell r="C648">
            <v>19500</v>
          </cell>
          <cell r="E648">
            <v>187000</v>
          </cell>
          <cell r="F648">
            <v>206500</v>
          </cell>
          <cell r="H648">
            <v>152600</v>
          </cell>
        </row>
        <row r="649">
          <cell r="B649" t="str">
            <v>УГД по Абайскому району ВКО</v>
          </cell>
          <cell r="E649">
            <v>721010</v>
          </cell>
          <cell r="F649">
            <v>721010</v>
          </cell>
          <cell r="H649">
            <v>0</v>
          </cell>
        </row>
        <row r="650">
          <cell r="B650" t="str">
            <v>УГД по Медеускому району</v>
          </cell>
          <cell r="E650">
            <v>471878</v>
          </cell>
          <cell r="F650">
            <v>471878</v>
          </cell>
          <cell r="H650">
            <v>0</v>
          </cell>
        </row>
        <row r="651">
          <cell r="B651" t="str">
            <v>Уристембекова М.К. ИП</v>
          </cell>
          <cell r="E651">
            <v>395968</v>
          </cell>
          <cell r="F651">
            <v>395968</v>
          </cell>
          <cell r="H651">
            <v>0</v>
          </cell>
        </row>
        <row r="652">
          <cell r="B652" t="str">
            <v>Усть-Каменогорский автовокзал "ADAL"</v>
          </cell>
          <cell r="E652">
            <v>2200</v>
          </cell>
          <cell r="F652">
            <v>2200</v>
          </cell>
          <cell r="H652">
            <v>0</v>
          </cell>
        </row>
        <row r="653">
          <cell r="B653" t="str">
            <v>Утебалиева Жамиля Маратовна ИП</v>
          </cell>
          <cell r="C653">
            <v>2883567.93</v>
          </cell>
          <cell r="E653">
            <v>9573206.7200000007</v>
          </cell>
          <cell r="F653">
            <v>9508148.0099999998</v>
          </cell>
          <cell r="G653">
            <v>2948626.64</v>
          </cell>
          <cell r="H653">
            <v>0</v>
          </cell>
        </row>
        <row r="654">
          <cell r="B654" t="str">
            <v>Феденев Михаил Вячеславович ИП (2018)</v>
          </cell>
          <cell r="C654">
            <v>30000</v>
          </cell>
          <cell r="G654">
            <v>30000</v>
          </cell>
        </row>
        <row r="655">
          <cell r="B655" t="str">
            <v>Филиал ДБ АО СБЕРБАНК в г.Алматы</v>
          </cell>
          <cell r="E655">
            <v>1430379</v>
          </cell>
          <cell r="F655">
            <v>1430379</v>
          </cell>
          <cell r="H655">
            <v>0</v>
          </cell>
        </row>
        <row r="656">
          <cell r="B656" t="str">
            <v>Филиал РГП "НЦ КПМС РК" "ВНИИцветмет"</v>
          </cell>
          <cell r="C656">
            <v>447946</v>
          </cell>
          <cell r="E656">
            <v>2912000</v>
          </cell>
          <cell r="G656">
            <v>3359946</v>
          </cell>
        </row>
        <row r="657">
          <cell r="B657" t="str">
            <v>Фирма Автоматика-Сервис ТОО</v>
          </cell>
          <cell r="E657">
            <v>148100</v>
          </cell>
          <cell r="F657">
            <v>148100</v>
          </cell>
          <cell r="H657">
            <v>0</v>
          </cell>
        </row>
        <row r="658">
          <cell r="B658" t="str">
            <v>Хазипов Рафаиль Сайтмагруфович ИП</v>
          </cell>
          <cell r="E658">
            <v>16339</v>
          </cell>
          <cell r="F658">
            <v>-38876</v>
          </cell>
          <cell r="G658">
            <v>55215</v>
          </cell>
          <cell r="H658">
            <v>55215</v>
          </cell>
        </row>
        <row r="659">
          <cell r="B659" t="str">
            <v>Центр Снаб ТОО</v>
          </cell>
          <cell r="C659">
            <v>189478.88</v>
          </cell>
          <cell r="F659">
            <v>189478.88</v>
          </cell>
          <cell r="H659">
            <v>1817027.1</v>
          </cell>
        </row>
        <row r="660">
          <cell r="B660" t="str">
            <v>Центральный депозитарий ценных бумаг</v>
          </cell>
          <cell r="E660">
            <v>149440</v>
          </cell>
          <cell r="F660">
            <v>149440</v>
          </cell>
          <cell r="H660">
            <v>76395</v>
          </cell>
        </row>
        <row r="661">
          <cell r="B661" t="str">
            <v>ЦентрГеоКонсалтинг ТОО</v>
          </cell>
          <cell r="E661">
            <v>9606154</v>
          </cell>
          <cell r="F661">
            <v>2310800</v>
          </cell>
          <cell r="G661">
            <v>7295354</v>
          </cell>
          <cell r="H661">
            <v>5731000</v>
          </cell>
        </row>
        <row r="662">
          <cell r="B662" t="str">
            <v>Центргеоланалит</v>
          </cell>
          <cell r="E662">
            <v>4779264</v>
          </cell>
          <cell r="F662">
            <v>4779264</v>
          </cell>
          <cell r="H662">
            <v>0</v>
          </cell>
        </row>
        <row r="663">
          <cell r="B663" t="str">
            <v>ЦентрТехноТорг ТОО  (2018)</v>
          </cell>
          <cell r="C663">
            <v>2008000</v>
          </cell>
          <cell r="G663">
            <v>2008000</v>
          </cell>
        </row>
        <row r="664">
          <cell r="B664" t="str">
            <v xml:space="preserve">Цесна Гарант СК Филиал АО </v>
          </cell>
          <cell r="C664">
            <v>1.5</v>
          </cell>
          <cell r="F664">
            <v>1.5</v>
          </cell>
        </row>
        <row r="665">
          <cell r="B665" t="str">
            <v>Чистая вода - Семей ТОО</v>
          </cell>
          <cell r="E665">
            <v>20500</v>
          </cell>
          <cell r="F665">
            <v>20500</v>
          </cell>
          <cell r="H665">
            <v>0</v>
          </cell>
        </row>
        <row r="666">
          <cell r="B666" t="str">
            <v xml:space="preserve">Шайхутдинов Фаиль Музавирович ИП </v>
          </cell>
          <cell r="E666">
            <v>2000</v>
          </cell>
          <cell r="F666">
            <v>2000</v>
          </cell>
          <cell r="H666">
            <v>0</v>
          </cell>
        </row>
        <row r="667">
          <cell r="B667" t="str">
            <v>Шишкин Андрей Валерьевич ИП</v>
          </cell>
          <cell r="E667">
            <v>140700</v>
          </cell>
          <cell r="F667">
            <v>96550</v>
          </cell>
          <cell r="G667">
            <v>44150</v>
          </cell>
          <cell r="H667">
            <v>0</v>
          </cell>
        </row>
        <row r="668">
          <cell r="B668" t="str">
            <v>Шыгысэнерготрейд ТОО</v>
          </cell>
          <cell r="E668">
            <v>19976394.199999999</v>
          </cell>
          <cell r="F668">
            <v>19976394.199999999</v>
          </cell>
          <cell r="H668">
            <v>15519273.460000001</v>
          </cell>
        </row>
        <row r="669">
          <cell r="B669" t="str">
            <v>Эйкос ТОО</v>
          </cell>
          <cell r="E669">
            <v>260380</v>
          </cell>
          <cell r="F669">
            <v>34880</v>
          </cell>
          <cell r="G669">
            <v>225500</v>
          </cell>
          <cell r="H669">
            <v>0</v>
          </cell>
        </row>
        <row r="670">
          <cell r="B670" t="str">
            <v xml:space="preserve">Эластополимет ТОО </v>
          </cell>
          <cell r="C670">
            <v>87816.34</v>
          </cell>
          <cell r="G670">
            <v>87816.34</v>
          </cell>
        </row>
        <row r="671">
          <cell r="B671" t="str">
            <v>Электр қүралы ТОО</v>
          </cell>
          <cell r="C671">
            <v>84300</v>
          </cell>
          <cell r="F671">
            <v>84300</v>
          </cell>
        </row>
        <row r="672">
          <cell r="B672" t="str">
            <v>Энергетик ЛТД ТОО (2018)</v>
          </cell>
          <cell r="C672">
            <v>423000</v>
          </cell>
          <cell r="G672">
            <v>423000</v>
          </cell>
        </row>
        <row r="673">
          <cell r="B673" t="str">
            <v>Юг-Электрокомплект ТОО</v>
          </cell>
          <cell r="C673">
            <v>40604</v>
          </cell>
          <cell r="F673">
            <v>40604</v>
          </cell>
        </row>
        <row r="674">
          <cell r="B674" t="str">
            <v>Яндекс Такси Корп/Убер Казахстан ТОО</v>
          </cell>
          <cell r="E674">
            <v>22002.2</v>
          </cell>
          <cell r="F674">
            <v>4424</v>
          </cell>
          <cell r="G674">
            <v>17578.2</v>
          </cell>
          <cell r="H674">
            <v>-0.6</v>
          </cell>
        </row>
        <row r="675">
          <cell r="B675" t="str">
            <v>Итого</v>
          </cell>
          <cell r="C675">
            <v>88056741.459999993</v>
          </cell>
          <cell r="E675">
            <v>918596244.75</v>
          </cell>
          <cell r="F675">
            <v>468281467.88999999</v>
          </cell>
          <cell r="G675">
            <v>538371518.32000005</v>
          </cell>
          <cell r="H675">
            <v>197072655.94000003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  <cell r="D44">
            <v>0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  <cell r="C46">
            <v>0</v>
          </cell>
          <cell r="D46">
            <v>0</v>
          </cell>
        </row>
        <row r="47">
          <cell r="B47" t="str">
            <v>Контрагенты</v>
          </cell>
          <cell r="C47">
            <v>0</v>
          </cell>
          <cell r="D47">
            <v>0</v>
          </cell>
        </row>
        <row r="48">
          <cell r="B48" t="str">
            <v>1710</v>
          </cell>
          <cell r="C48">
            <v>3901853.36</v>
          </cell>
          <cell r="D48">
            <v>0</v>
          </cell>
          <cell r="H48" t="str">
            <v>1710</v>
          </cell>
          <cell r="I48">
            <v>59291685.840000004</v>
          </cell>
          <cell r="J48">
            <v>0</v>
          </cell>
        </row>
        <row r="49">
          <cell r="B49" t="str">
            <v>Головное подразделение</v>
          </cell>
          <cell r="C49">
            <v>3901853.36</v>
          </cell>
          <cell r="D49">
            <v>0</v>
          </cell>
          <cell r="H49" t="str">
            <v>Головное подразделение</v>
          </cell>
          <cell r="I49">
            <v>59291685.840000004</v>
          </cell>
          <cell r="J49">
            <v>0</v>
          </cell>
        </row>
        <row r="50">
          <cell r="B50" t="str">
            <v>EUR</v>
          </cell>
          <cell r="C50">
            <v>0</v>
          </cell>
          <cell r="D50">
            <v>0</v>
          </cell>
          <cell r="H50" t="str">
            <v>EUR</v>
          </cell>
          <cell r="I50">
            <v>0</v>
          </cell>
          <cell r="J50">
            <v>0</v>
          </cell>
        </row>
        <row r="51">
          <cell r="B51" t="str">
            <v>Google Ireland Limited</v>
          </cell>
          <cell r="C51">
            <v>0</v>
          </cell>
          <cell r="D51">
            <v>0</v>
          </cell>
          <cell r="H51" t="str">
            <v>Google Ireland Limited</v>
          </cell>
          <cell r="I51">
            <v>0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D52">
            <v>0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D53">
            <v>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D54">
            <v>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D55">
            <v>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C56">
            <v>0</v>
          </cell>
          <cell r="D56">
            <v>0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D57">
            <v>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D58">
            <v>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D59">
            <v>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D60">
            <v>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D61">
            <v>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C62">
            <v>0</v>
          </cell>
          <cell r="D62">
            <v>0</v>
          </cell>
          <cell r="H62" t="str">
            <v>Канарский Александр Викторович ИП</v>
          </cell>
          <cell r="I62">
            <v>0</v>
          </cell>
          <cell r="J62">
            <v>0</v>
          </cell>
        </row>
        <row r="63">
          <cell r="B63" t="str">
            <v>Кипэнергосервис ООО</v>
          </cell>
          <cell r="C63">
            <v>0</v>
          </cell>
          <cell r="D63">
            <v>0</v>
          </cell>
          <cell r="H63" t="str">
            <v>Кипэнергосервис ООО</v>
          </cell>
          <cell r="I63">
            <v>0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D64">
            <v>0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D65">
            <v>0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C66">
            <v>0</v>
          </cell>
          <cell r="D66">
            <v>0</v>
          </cell>
          <cell r="H66" t="str">
            <v>Механобр-техника НПК  (АО)</v>
          </cell>
          <cell r="I66">
            <v>0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D67">
            <v>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D68">
            <v>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C69">
            <v>0</v>
          </cell>
          <cell r="D69">
            <v>0</v>
          </cell>
          <cell r="H69" t="str">
            <v xml:space="preserve">ТМС Евромайнинг ООО  </v>
          </cell>
          <cell r="I69">
            <v>0</v>
          </cell>
          <cell r="J69">
            <v>0</v>
          </cell>
        </row>
        <row r="70">
          <cell r="B70" t="str">
            <v xml:space="preserve">УралМетХолдинг ПП ООО  </v>
          </cell>
          <cell r="C70">
            <v>0</v>
          </cell>
          <cell r="D70">
            <v>0</v>
          </cell>
          <cell r="H70" t="str">
            <v xml:space="preserve">УралМетХолдинг ПП ООО  </v>
          </cell>
          <cell r="I70">
            <v>0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D71">
            <v>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D72">
            <v>0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D73">
            <v>0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C74">
            <v>0</v>
          </cell>
          <cell r="D74">
            <v>0</v>
          </cell>
          <cell r="H74" t="str">
            <v>SHANGHAI EXCEED INDUSTRY CO.LTD</v>
          </cell>
          <cell r="I74">
            <v>0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D75">
            <v>0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D76">
            <v>0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D77">
            <v>0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C78">
            <v>0</v>
          </cell>
          <cell r="D78">
            <v>0</v>
          </cell>
          <cell r="H78" t="str">
            <v>Каспи Банк АО</v>
          </cell>
          <cell r="I78">
            <v>0</v>
          </cell>
          <cell r="J78">
            <v>0</v>
          </cell>
        </row>
        <row r="79">
          <cell r="B79" t="str">
            <v xml:space="preserve">Сбербанк АО </v>
          </cell>
          <cell r="C79">
            <v>0</v>
          </cell>
          <cell r="D79">
            <v>0</v>
          </cell>
          <cell r="H79" t="str">
            <v xml:space="preserve">Сбербанк АО </v>
          </cell>
          <cell r="I79">
            <v>0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D80">
            <v>0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D81">
            <v>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  <cell r="J82">
            <v>0</v>
          </cell>
        </row>
      </sheetData>
      <sheetData sheetId="2">
        <row r="604">
          <cell r="B604" t="str">
            <v>12 месяцев ТОО</v>
          </cell>
          <cell r="C604">
            <v>0</v>
          </cell>
          <cell r="D604">
            <v>0</v>
          </cell>
        </row>
        <row r="605">
          <cell r="B605" t="str">
            <v>A-Legal ТОО</v>
          </cell>
          <cell r="C605">
            <v>0</v>
          </cell>
          <cell r="D605">
            <v>0</v>
          </cell>
        </row>
        <row r="606">
          <cell r="B606" t="str">
            <v>ADM Machinery &amp; Service ТОО</v>
          </cell>
          <cell r="C606">
            <v>0</v>
          </cell>
          <cell r="D606">
            <v>0</v>
          </cell>
        </row>
        <row r="607">
          <cell r="B607" t="str">
            <v>Akgen Group ТОО</v>
          </cell>
          <cell r="C607">
            <v>0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C609">
            <v>0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  <cell r="D610">
            <v>0</v>
          </cell>
        </row>
        <row r="611">
          <cell r="B611" t="str">
            <v>Alias Valve Group ТОО Филиал</v>
          </cell>
          <cell r="C611">
            <v>0</v>
          </cell>
          <cell r="D611">
            <v>0</v>
          </cell>
        </row>
        <row r="612">
          <cell r="B612" t="str">
            <v>Almaty IT telecom ТОО</v>
          </cell>
          <cell r="C612">
            <v>0</v>
          </cell>
          <cell r="D612">
            <v>0</v>
          </cell>
        </row>
        <row r="613">
          <cell r="B613" t="str">
            <v>Almaty Kerneu Electrik ТОО</v>
          </cell>
          <cell r="C613">
            <v>0</v>
          </cell>
          <cell r="D613">
            <v>0</v>
          </cell>
        </row>
        <row r="614">
          <cell r="B614" t="str">
            <v>Amanat СК АО</v>
          </cell>
          <cell r="C614">
            <v>0</v>
          </cell>
          <cell r="D614">
            <v>0</v>
          </cell>
        </row>
        <row r="615">
          <cell r="B615" t="str">
            <v xml:space="preserve">APPAZ -A ТОО </v>
          </cell>
          <cell r="C615">
            <v>0</v>
          </cell>
          <cell r="D615">
            <v>0</v>
          </cell>
        </row>
        <row r="616">
          <cell r="B616" t="str">
            <v xml:space="preserve">ArenaS </v>
          </cell>
          <cell r="C616">
            <v>0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C618">
            <v>0</v>
          </cell>
          <cell r="D618">
            <v>0</v>
          </cell>
        </row>
        <row r="619">
          <cell r="B619" t="str">
            <v>Ashtar ТОО</v>
          </cell>
          <cell r="C619">
            <v>0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C621">
            <v>0</v>
          </cell>
          <cell r="D621">
            <v>0</v>
          </cell>
        </row>
        <row r="622">
          <cell r="B622" t="str">
            <v>Aviata ТОО</v>
          </cell>
          <cell r="C622">
            <v>0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C623">
            <v>0</v>
          </cell>
          <cell r="D623">
            <v>0</v>
          </cell>
        </row>
        <row r="624">
          <cell r="B624" t="str">
            <v>Avtoprompodshipnik ТОО</v>
          </cell>
          <cell r="C624">
            <v>0</v>
          </cell>
          <cell r="D624">
            <v>0</v>
          </cell>
        </row>
        <row r="625">
          <cell r="B625" t="str">
            <v>BEOM COMPANY ТОО</v>
          </cell>
          <cell r="C625">
            <v>0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C628">
            <v>0</v>
          </cell>
          <cell r="D628">
            <v>0</v>
          </cell>
        </row>
        <row r="629">
          <cell r="B629" t="str">
            <v xml:space="preserve">Bugel Алматы ТОО </v>
          </cell>
          <cell r="C629">
            <v>0</v>
          </cell>
          <cell r="D629">
            <v>0</v>
          </cell>
        </row>
        <row r="630">
          <cell r="B630" t="str">
            <v>BUGEL ТОО</v>
          </cell>
          <cell r="C630">
            <v>0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  <cell r="C632">
            <v>0</v>
          </cell>
          <cell r="D632">
            <v>0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  <cell r="D633">
            <v>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  <cell r="D635">
            <v>0</v>
          </cell>
        </row>
        <row r="636">
          <cell r="B636" t="str">
            <v>EastCompany ТОО</v>
          </cell>
          <cell r="C636">
            <v>1371600</v>
          </cell>
          <cell r="D636">
            <v>0</v>
          </cell>
        </row>
        <row r="637">
          <cell r="B637" t="str">
            <v>Element Trading Group ТОО</v>
          </cell>
          <cell r="C637">
            <v>0</v>
          </cell>
          <cell r="D637">
            <v>0</v>
          </cell>
        </row>
        <row r="638">
          <cell r="B638" t="str">
            <v>ESQ ТОО</v>
          </cell>
          <cell r="C638">
            <v>0</v>
          </cell>
          <cell r="D638">
            <v>0</v>
          </cell>
        </row>
        <row r="639">
          <cell r="B639" t="str">
            <v>Et Cetera ТОО</v>
          </cell>
          <cell r="C639">
            <v>0</v>
          </cell>
          <cell r="D639">
            <v>0</v>
          </cell>
        </row>
        <row r="640">
          <cell r="B640" t="str">
            <v xml:space="preserve">eTrade.kz ТОО </v>
          </cell>
          <cell r="C640">
            <v>0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C642">
            <v>0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  <cell r="D643">
            <v>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  <cell r="D645">
            <v>0</v>
          </cell>
        </row>
        <row r="646">
          <cell r="B646" t="str">
            <v>Google Ireland Limited</v>
          </cell>
          <cell r="C646">
            <v>101011.16</v>
          </cell>
          <cell r="D646">
            <v>0</v>
          </cell>
        </row>
        <row r="647">
          <cell r="B647" t="str">
            <v>Gulser Computers (Гульсер Компьютерс) ТОО</v>
          </cell>
          <cell r="C647">
            <v>0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C650">
            <v>0</v>
          </cell>
          <cell r="D650">
            <v>0</v>
          </cell>
        </row>
        <row r="651">
          <cell r="B651" t="str">
            <v>INTELLECT СЕРВИС ТОО</v>
          </cell>
          <cell r="C651">
            <v>0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C653">
            <v>0</v>
          </cell>
          <cell r="D653">
            <v>0</v>
          </cell>
        </row>
        <row r="654">
          <cell r="B654" t="str">
            <v>IPL Kazakhstan ТОО</v>
          </cell>
          <cell r="C654">
            <v>0</v>
          </cell>
          <cell r="D654">
            <v>0</v>
          </cell>
        </row>
        <row r="655">
          <cell r="B655" t="str">
            <v xml:space="preserve">Jet Logistic ТОО </v>
          </cell>
          <cell r="C655">
            <v>0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  <cell r="D656">
            <v>0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C658">
            <v>0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  <cell r="D659">
            <v>0</v>
          </cell>
        </row>
        <row r="660">
          <cell r="B660" t="str">
            <v xml:space="preserve">Leica Geosystems Kazakhstan </v>
          </cell>
          <cell r="C660">
            <v>0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  <cell r="D661">
            <v>0</v>
          </cell>
        </row>
        <row r="662">
          <cell r="B662" t="str">
            <v>LS-TV ТОО</v>
          </cell>
          <cell r="C662">
            <v>0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C665">
            <v>0</v>
          </cell>
          <cell r="D665">
            <v>856000</v>
          </cell>
        </row>
        <row r="666">
          <cell r="B666" t="str">
            <v xml:space="preserve">MEGA PLAST GROUP ТОО </v>
          </cell>
          <cell r="C666">
            <v>0</v>
          </cell>
          <cell r="D666">
            <v>0</v>
          </cell>
        </row>
        <row r="667">
          <cell r="B667" t="str">
            <v>MFz Company ТОО</v>
          </cell>
          <cell r="C667">
            <v>0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C669">
            <v>0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C672">
            <v>0</v>
          </cell>
          <cell r="D672">
            <v>0</v>
          </cell>
        </row>
        <row r="673">
          <cell r="B673" t="str">
            <v>Oil VKO ТОО</v>
          </cell>
          <cell r="C673">
            <v>0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  <cell r="C675">
            <v>0</v>
          </cell>
          <cell r="D675">
            <v>0</v>
          </cell>
        </row>
        <row r="676">
          <cell r="B676" t="str">
            <v>Qazaq Banki</v>
          </cell>
          <cell r="C676">
            <v>0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C682">
            <v>0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  <cell r="D684">
            <v>0</v>
          </cell>
        </row>
        <row r="685">
          <cell r="B685" t="str">
            <v xml:space="preserve">Shutterstock,Inc. </v>
          </cell>
          <cell r="C685">
            <v>0</v>
          </cell>
          <cell r="D685">
            <v>0</v>
          </cell>
        </row>
        <row r="686">
          <cell r="B686" t="str">
            <v>SILTECH-VOSTOK ТОО</v>
          </cell>
          <cell r="C686">
            <v>0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  <cell r="D688">
            <v>0</v>
          </cell>
        </row>
        <row r="689">
          <cell r="B689" t="str">
            <v>Spets Energy ИП</v>
          </cell>
          <cell r="C689">
            <v>0</v>
          </cell>
          <cell r="D689">
            <v>0</v>
          </cell>
        </row>
        <row r="690">
          <cell r="B690" t="str">
            <v>SSAB Swedish Stell LLP ТОО</v>
          </cell>
          <cell r="C690">
            <v>0</v>
          </cell>
          <cell r="D690">
            <v>0.81</v>
          </cell>
        </row>
        <row r="691">
          <cell r="B691" t="str">
            <v>Suleiman&amp;Partners ТОО</v>
          </cell>
          <cell r="C691">
            <v>0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C692">
            <v>0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C694">
            <v>0</v>
          </cell>
          <cell r="D694">
            <v>0</v>
          </cell>
        </row>
        <row r="695">
          <cell r="B695" t="str">
            <v xml:space="preserve">TobolPromCompany ТОО </v>
          </cell>
          <cell r="C695">
            <v>0</v>
          </cell>
          <cell r="D695">
            <v>0</v>
          </cell>
        </row>
        <row r="696">
          <cell r="B696" t="str">
            <v>Union Trans Logistic ТОО</v>
          </cell>
          <cell r="C696">
            <v>0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  <cell r="D697">
            <v>0</v>
          </cell>
        </row>
        <row r="698">
          <cell r="B698" t="str">
            <v>VDO ТОО</v>
          </cell>
          <cell r="C698">
            <v>0</v>
          </cell>
          <cell r="D698">
            <v>0</v>
          </cell>
        </row>
        <row r="699">
          <cell r="B699" t="str">
            <v xml:space="preserve">VIP- AUTO ИП </v>
          </cell>
          <cell r="C699">
            <v>0</v>
          </cell>
          <cell r="D699">
            <v>0</v>
          </cell>
        </row>
        <row r="700">
          <cell r="B700" t="str">
            <v>Warm Home Trade ТОО</v>
          </cell>
          <cell r="C700">
            <v>0</v>
          </cell>
          <cell r="D700">
            <v>0</v>
          </cell>
        </row>
        <row r="701">
          <cell r="B701" t="str">
            <v>WAT ТОО</v>
          </cell>
          <cell r="C701">
            <v>0</v>
          </cell>
          <cell r="D701">
            <v>0</v>
          </cell>
        </row>
        <row r="702">
          <cell r="B702" t="str">
            <v>WELDING COMPANY ТОО</v>
          </cell>
          <cell r="C702">
            <v>0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C704">
            <v>0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  <cell r="D705">
            <v>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C709">
            <v>0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C712">
            <v>0</v>
          </cell>
          <cell r="D712">
            <v>0</v>
          </cell>
        </row>
        <row r="713">
          <cell r="B713" t="str">
            <v>Автосервис  САИД ТОО</v>
          </cell>
          <cell r="C713">
            <v>0</v>
          </cell>
          <cell r="D713">
            <v>0</v>
          </cell>
        </row>
        <row r="714">
          <cell r="B714" t="str">
            <v>Аггреко Евразия КФ ООО</v>
          </cell>
          <cell r="C714">
            <v>0</v>
          </cell>
          <cell r="D714">
            <v>0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C717">
            <v>0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C719">
            <v>0</v>
          </cell>
          <cell r="D719">
            <v>22000</v>
          </cell>
        </row>
        <row r="720">
          <cell r="B720" t="str">
            <v xml:space="preserve">Азот ПК </v>
          </cell>
          <cell r="C720">
            <v>0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C721">
            <v>0</v>
          </cell>
          <cell r="D721">
            <v>0</v>
          </cell>
        </row>
        <row r="722">
          <cell r="B722" t="str">
            <v>Акватория-Актобе ТОО</v>
          </cell>
          <cell r="C722">
            <v>0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  <cell r="D723">
            <v>0</v>
          </cell>
        </row>
        <row r="724">
          <cell r="B724" t="str">
            <v>АКЭТО ТОО</v>
          </cell>
          <cell r="C724">
            <v>0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  <cell r="D725">
            <v>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  <cell r="D726">
            <v>0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  <cell r="D727">
            <v>0</v>
          </cell>
        </row>
        <row r="728">
          <cell r="B728" t="str">
            <v xml:space="preserve">Алматинский Автоцентр Камаз СРКП ТОО </v>
          </cell>
          <cell r="C728">
            <v>0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C729">
            <v>0</v>
          </cell>
          <cell r="D729">
            <v>0</v>
          </cell>
        </row>
        <row r="730">
          <cell r="B730" t="str">
            <v>Алматы Казэлектрокабель ТД  ТОО</v>
          </cell>
          <cell r="C730">
            <v>0</v>
          </cell>
          <cell r="D730">
            <v>0</v>
          </cell>
        </row>
        <row r="731">
          <cell r="B731" t="str">
            <v>АлматыПожТоргСервис ТОО</v>
          </cell>
          <cell r="C731">
            <v>0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  <cell r="D733">
            <v>0</v>
          </cell>
        </row>
        <row r="734">
          <cell r="B734" t="str">
            <v>Альфа-Лаб ТОО</v>
          </cell>
          <cell r="C734">
            <v>0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  <cell r="D735">
            <v>0</v>
          </cell>
        </row>
        <row r="736">
          <cell r="B736" t="str">
            <v>АПРЭС ТОО</v>
          </cell>
          <cell r="C736">
            <v>0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  <cell r="C740">
            <v>0</v>
          </cell>
          <cell r="D740">
            <v>0</v>
          </cell>
        </row>
        <row r="741">
          <cell r="B741" t="str">
            <v>Аспаниярова Гульнар ИП</v>
          </cell>
          <cell r="C741">
            <v>0</v>
          </cell>
          <cell r="D741">
            <v>60000</v>
          </cell>
        </row>
        <row r="742">
          <cell r="B742" t="str">
            <v>Астанабелазсервис К ТОО</v>
          </cell>
          <cell r="C742">
            <v>0</v>
          </cell>
          <cell r="D742">
            <v>0</v>
          </cell>
        </row>
        <row r="743">
          <cell r="B743" t="str">
            <v>Атыханов С.М. ИП</v>
          </cell>
          <cell r="C743">
            <v>0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  <cell r="C745">
            <v>0</v>
          </cell>
          <cell r="D745">
            <v>0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  <cell r="D748">
            <v>0</v>
          </cell>
        </row>
        <row r="749">
          <cell r="B749" t="str">
            <v xml:space="preserve">Баелева М.С. ИП </v>
          </cell>
          <cell r="C749">
            <v>0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  <cell r="D750">
            <v>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C752">
            <v>0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C754">
            <v>0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C756">
            <v>0</v>
          </cell>
          <cell r="D756">
            <v>0</v>
          </cell>
        </row>
        <row r="757">
          <cell r="B757" t="str">
            <v xml:space="preserve">Бельков А.А. ИП </v>
          </cell>
          <cell r="C757">
            <v>0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  <cell r="D758">
            <v>0</v>
          </cell>
        </row>
        <row r="759">
          <cell r="B759" t="str">
            <v xml:space="preserve">БигПро Самиева З.А. ИП </v>
          </cell>
          <cell r="C759">
            <v>0</v>
          </cell>
          <cell r="D759">
            <v>0</v>
          </cell>
        </row>
        <row r="760">
          <cell r="B760" t="str">
            <v xml:space="preserve">Бизнес Trade ТОО </v>
          </cell>
          <cell r="C760">
            <v>0</v>
          </cell>
          <cell r="D760">
            <v>0</v>
          </cell>
        </row>
        <row r="761">
          <cell r="B761" t="str">
            <v xml:space="preserve">Бичуинов С.К. ЧСИ по ВКО </v>
          </cell>
          <cell r="C761">
            <v>0</v>
          </cell>
          <cell r="D761">
            <v>0</v>
          </cell>
        </row>
        <row r="762">
          <cell r="B762" t="str">
            <v>Борусан Макина Казахстан ИП ТОО</v>
          </cell>
          <cell r="C762">
            <v>0</v>
          </cell>
          <cell r="D762">
            <v>88664.66</v>
          </cell>
        </row>
        <row r="763">
          <cell r="B763" t="str">
            <v>БТА Снабжение ТОО</v>
          </cell>
          <cell r="C763">
            <v>0</v>
          </cell>
          <cell r="D763">
            <v>0</v>
          </cell>
        </row>
        <row r="764">
          <cell r="B764" t="str">
            <v>Булатов Николай Алексеевич ИП</v>
          </cell>
          <cell r="C764">
            <v>0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  <cell r="D765">
            <v>0</v>
          </cell>
        </row>
        <row r="766">
          <cell r="B766" t="str">
            <v xml:space="preserve">БЭС ТОРГ Текстиль ИП </v>
          </cell>
          <cell r="C766">
            <v>0</v>
          </cell>
          <cell r="D766">
            <v>0</v>
          </cell>
        </row>
        <row r="767">
          <cell r="B767" t="str">
            <v xml:space="preserve">Велтекс ТОО </v>
          </cell>
          <cell r="C767">
            <v>0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  <cell r="D770">
            <v>0</v>
          </cell>
        </row>
        <row r="771">
          <cell r="B771" t="str">
            <v xml:space="preserve">Восток Логистика ТОО </v>
          </cell>
          <cell r="C771">
            <v>6619</v>
          </cell>
          <cell r="D771">
            <v>0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  <cell r="D773">
            <v>0</v>
          </cell>
        </row>
        <row r="774">
          <cell r="B774" t="str">
            <v>ВостокТрансСнап ТОО</v>
          </cell>
          <cell r="C774">
            <v>0</v>
          </cell>
          <cell r="D774">
            <v>0</v>
          </cell>
        </row>
        <row r="775">
          <cell r="B775" t="str">
            <v>Востокэлектропривод ТОО</v>
          </cell>
          <cell r="C775">
            <v>0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  <cell r="D777">
            <v>0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C780">
            <v>0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  <cell r="D782">
            <v>0</v>
          </cell>
        </row>
        <row r="783">
          <cell r="B783" t="str">
            <v>Геостройизыскание ТОО</v>
          </cell>
          <cell r="C783">
            <v>0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  <cell r="D785">
            <v>0</v>
          </cell>
        </row>
        <row r="786">
          <cell r="B786" t="str">
            <v>Гостиница "Усть-Каменогорск" ТОО</v>
          </cell>
          <cell r="C786">
            <v>0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C787">
            <v>0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  <cell r="D788">
            <v>0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  <cell r="D790">
            <v>0</v>
          </cell>
        </row>
        <row r="791">
          <cell r="B791" t="str">
            <v>ГУТА-ТехСтрой ТОО</v>
          </cell>
          <cell r="C791">
            <v>0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C794">
            <v>0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C797">
            <v>0</v>
          </cell>
          <cell r="D797">
            <v>0</v>
          </cell>
        </row>
        <row r="798">
          <cell r="B798" t="str">
            <v xml:space="preserve">ДорСтройСнаб ТОО </v>
          </cell>
          <cell r="C798">
            <v>0</v>
          </cell>
          <cell r="D798">
            <v>0</v>
          </cell>
        </row>
        <row r="799">
          <cell r="B799" t="str">
            <v>Евротехсервис К ТОО</v>
          </cell>
          <cell r="C799">
            <v>0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  <cell r="D800">
            <v>0</v>
          </cell>
        </row>
        <row r="801">
          <cell r="B801" t="str">
            <v>Егорыч ТОО</v>
          </cell>
          <cell r="C801">
            <v>0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  <cell r="D802">
            <v>0</v>
          </cell>
        </row>
        <row r="803">
          <cell r="B803" t="str">
            <v>Ергалий и Компания Полное Товарищество</v>
          </cell>
          <cell r="C803">
            <v>0</v>
          </cell>
          <cell r="D803">
            <v>0</v>
          </cell>
        </row>
        <row r="804">
          <cell r="B804" t="str">
            <v>Жана Семей Шпал Зауыты АО</v>
          </cell>
          <cell r="C804">
            <v>0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  <cell r="D807">
            <v>0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  <cell r="D810">
            <v>0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C812">
            <v>0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C814">
            <v>0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C816">
            <v>0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  <cell r="D817">
            <v>0</v>
          </cell>
        </row>
        <row r="818">
          <cell r="B818" t="str">
            <v>ИНВОЛЬТ ТОО</v>
          </cell>
          <cell r="C818">
            <v>0</v>
          </cell>
          <cell r="D818">
            <v>0</v>
          </cell>
        </row>
        <row r="819">
          <cell r="B819" t="str">
            <v xml:space="preserve">Инженер 2015 ТОО </v>
          </cell>
          <cell r="C819">
            <v>0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  <cell r="D820">
            <v>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C822">
            <v>0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  <cell r="D824">
            <v>0</v>
          </cell>
        </row>
        <row r="825">
          <cell r="B825" t="str">
            <v>ИП Баймагамбетов Гани Умирзакович</v>
          </cell>
          <cell r="C825">
            <v>0</v>
          </cell>
          <cell r="D825">
            <v>0</v>
          </cell>
        </row>
        <row r="826">
          <cell r="B826" t="str">
            <v>ИП Дукенова Б.К</v>
          </cell>
          <cell r="C826">
            <v>0</v>
          </cell>
          <cell r="D826">
            <v>0</v>
          </cell>
        </row>
        <row r="827">
          <cell r="B827" t="str">
            <v>ИП Ибраев Е.Р.</v>
          </cell>
          <cell r="C827">
            <v>0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  <cell r="D828">
            <v>0</v>
          </cell>
        </row>
        <row r="829">
          <cell r="B829" t="str">
            <v>ИП Копоть</v>
          </cell>
          <cell r="C829">
            <v>17600</v>
          </cell>
          <cell r="D829">
            <v>0</v>
          </cell>
        </row>
        <row r="830">
          <cell r="B830" t="str">
            <v>ИП Куникин Б.Б.</v>
          </cell>
          <cell r="C830">
            <v>0</v>
          </cell>
          <cell r="D830">
            <v>6000</v>
          </cell>
        </row>
        <row r="831">
          <cell r="B831" t="str">
            <v>ИП Мамбетов А.Т.</v>
          </cell>
          <cell r="C831">
            <v>0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  <cell r="D832">
            <v>0</v>
          </cell>
        </row>
        <row r="833">
          <cell r="B833" t="str">
            <v>ИП Москондитер</v>
          </cell>
          <cell r="C833">
            <v>52400</v>
          </cell>
          <cell r="D833">
            <v>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  <cell r="D834">
            <v>0</v>
          </cell>
        </row>
        <row r="835">
          <cell r="B835" t="str">
            <v>ИП Новрузов</v>
          </cell>
          <cell r="C835">
            <v>2421116.63</v>
          </cell>
          <cell r="D835">
            <v>0</v>
          </cell>
        </row>
        <row r="836">
          <cell r="B836" t="str">
            <v>ИП РемВесСервис</v>
          </cell>
          <cell r="C836">
            <v>150000</v>
          </cell>
          <cell r="D836">
            <v>0</v>
          </cell>
        </row>
        <row r="837">
          <cell r="B837" t="str">
            <v>ИП Сейсекенов Серик Достанович</v>
          </cell>
          <cell r="C837">
            <v>0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  <cell r="D838">
            <v>0</v>
          </cell>
        </row>
        <row r="839">
          <cell r="B839" t="str">
            <v>ИП Шайхутдинов Фаиль Музавирович</v>
          </cell>
          <cell r="C839">
            <v>0</v>
          </cell>
          <cell r="D839">
            <v>0</v>
          </cell>
        </row>
        <row r="840">
          <cell r="B840" t="str">
            <v>Искон ТОО</v>
          </cell>
          <cell r="C840">
            <v>0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  <cell r="D841">
            <v>0</v>
          </cell>
        </row>
        <row r="842">
          <cell r="B842" t="str">
            <v>Казанцева Ю.В.ИП</v>
          </cell>
          <cell r="C842">
            <v>0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  <cell r="C845">
            <v>0</v>
          </cell>
          <cell r="D845">
            <v>0</v>
          </cell>
        </row>
        <row r="846">
          <cell r="B846" t="str">
            <v xml:space="preserve">Казкоммерц-Полис АО СК </v>
          </cell>
          <cell r="C846">
            <v>0</v>
          </cell>
          <cell r="D846">
            <v>0</v>
          </cell>
        </row>
        <row r="847">
          <cell r="B847" t="str">
            <v>КАЗКРАН ТОО</v>
          </cell>
          <cell r="C847">
            <v>0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  <cell r="D849">
            <v>0</v>
          </cell>
        </row>
        <row r="850">
          <cell r="B850" t="str">
            <v>Казтехфильтр ТОО</v>
          </cell>
          <cell r="C850">
            <v>0</v>
          </cell>
          <cell r="D850">
            <v>0</v>
          </cell>
        </row>
        <row r="851">
          <cell r="B851" t="str">
            <v>Казтрансформатор ТОО</v>
          </cell>
          <cell r="C851">
            <v>0</v>
          </cell>
          <cell r="D851">
            <v>0</v>
          </cell>
        </row>
        <row r="852">
          <cell r="B852" t="str">
            <v>Казхимсеть ТОО</v>
          </cell>
          <cell r="C852">
            <v>0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C855">
            <v>0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  <cell r="D856">
            <v>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C858">
            <v>0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C863">
            <v>0</v>
          </cell>
          <cell r="D863">
            <v>0</v>
          </cell>
        </row>
        <row r="864">
          <cell r="B864" t="str">
            <v>Компания CEMS ТОО</v>
          </cell>
          <cell r="C864">
            <v>0</v>
          </cell>
          <cell r="D864">
            <v>0</v>
          </cell>
        </row>
        <row r="865">
          <cell r="B865" t="str">
            <v>Компания CopyLand (Копиленд) ТОО</v>
          </cell>
          <cell r="C865">
            <v>0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C869">
            <v>0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  <cell r="D870">
            <v>0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C873">
            <v>0</v>
          </cell>
          <cell r="D873">
            <v>0</v>
          </cell>
        </row>
        <row r="874">
          <cell r="B874" t="str">
            <v>Крафт ТОО</v>
          </cell>
          <cell r="C874">
            <v>0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C876">
            <v>0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  <cell r="D879">
            <v>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C881">
            <v>0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C883">
            <v>0</v>
          </cell>
          <cell r="D883">
            <v>0</v>
          </cell>
        </row>
        <row r="884">
          <cell r="B884" t="str">
            <v>ҚазМұнайГаз Өнімдері ТОО</v>
          </cell>
          <cell r="C884">
            <v>0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C886">
            <v>0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C889">
            <v>0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C891">
            <v>0</v>
          </cell>
          <cell r="D891">
            <v>0</v>
          </cell>
        </row>
        <row r="892">
          <cell r="B892" t="str">
            <v xml:space="preserve">Максимова С.Н. ИП </v>
          </cell>
          <cell r="C892">
            <v>0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C893">
            <v>0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C895">
            <v>0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C896">
            <v>0</v>
          </cell>
          <cell r="D896">
            <v>54440</v>
          </cell>
        </row>
        <row r="897">
          <cell r="B897" t="str">
            <v>Мебель от Казанцевой ТОО</v>
          </cell>
          <cell r="C897">
            <v>0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  <cell r="D898">
            <v>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C900">
            <v>0</v>
          </cell>
          <cell r="D900">
            <v>0</v>
          </cell>
        </row>
        <row r="901">
          <cell r="B901" t="str">
            <v>Меломан Home Video ТОО</v>
          </cell>
          <cell r="C901">
            <v>0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  <cell r="D902">
            <v>0</v>
          </cell>
        </row>
        <row r="903">
          <cell r="B903" t="str">
            <v xml:space="preserve">МКА Инжиниринг ТОО </v>
          </cell>
          <cell r="C903">
            <v>0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  <cell r="D904">
            <v>0</v>
          </cell>
        </row>
        <row r="905">
          <cell r="B905" t="str">
            <v>Мусина Ж.А. Индивидуальный предприниматель</v>
          </cell>
          <cell r="C905">
            <v>0</v>
          </cell>
          <cell r="D905">
            <v>0</v>
          </cell>
        </row>
        <row r="906">
          <cell r="B906" t="str">
            <v>Мутовин С.П. ИП</v>
          </cell>
          <cell r="C906">
            <v>0</v>
          </cell>
          <cell r="D906">
            <v>0</v>
          </cell>
        </row>
        <row r="907">
          <cell r="B907" t="str">
            <v>НАБ-Центр ТОО</v>
          </cell>
          <cell r="C907">
            <v>0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  <cell r="D909">
            <v>0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C911">
            <v>0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  <cell r="D913">
            <v>0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  <cell r="D917">
            <v>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C921">
            <v>0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C924">
            <v>0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C925">
            <v>0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  <cell r="D926">
            <v>0</v>
          </cell>
        </row>
        <row r="927">
          <cell r="B927" t="str">
            <v>Парасат-Энерго ТОО</v>
          </cell>
          <cell r="C927">
            <v>0</v>
          </cell>
          <cell r="D927">
            <v>0</v>
          </cell>
        </row>
        <row r="928">
          <cell r="B928" t="str">
            <v>Пневмогидрасервис ТОО</v>
          </cell>
          <cell r="C928">
            <v>0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C930">
            <v>0</v>
          </cell>
          <cell r="D930">
            <v>183820</v>
          </cell>
        </row>
        <row r="931">
          <cell r="B931" t="str">
            <v>Попов Денис Анатольевич ИП</v>
          </cell>
          <cell r="C931">
            <v>0</v>
          </cell>
          <cell r="D931">
            <v>0</v>
          </cell>
        </row>
        <row r="932">
          <cell r="B932" t="str">
            <v>Прибор ТОО</v>
          </cell>
          <cell r="C932">
            <v>0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C933">
            <v>0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C937">
            <v>0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C938">
            <v>0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C945">
            <v>0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  <cell r="D946">
            <v>0</v>
          </cell>
        </row>
        <row r="947">
          <cell r="B947" t="str">
            <v>Риск ТОО</v>
          </cell>
          <cell r="C947">
            <v>0</v>
          </cell>
          <cell r="D947">
            <v>0</v>
          </cell>
        </row>
        <row r="948">
          <cell r="B948" t="str">
            <v xml:space="preserve">Рожков П.П. ИП  </v>
          </cell>
          <cell r="C948">
            <v>0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  <cell r="D949">
            <v>0</v>
          </cell>
        </row>
        <row r="950">
          <cell r="B950" t="str">
            <v>РЭМ-КРАН ТОО</v>
          </cell>
          <cell r="C950">
            <v>0</v>
          </cell>
          <cell r="D950">
            <v>0</v>
          </cell>
        </row>
        <row r="951">
          <cell r="B951" t="str">
            <v xml:space="preserve">РЭОМ ТОО </v>
          </cell>
          <cell r="C951">
            <v>0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C953">
            <v>0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C954">
            <v>0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C958">
            <v>0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C961">
            <v>0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  <cell r="D965">
            <v>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  <cell r="D967">
            <v>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  <cell r="D971">
            <v>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C973">
            <v>0</v>
          </cell>
          <cell r="D973">
            <v>10923416.199999999</v>
          </cell>
        </row>
        <row r="974">
          <cell r="B974" t="str">
            <v>Ситиком ТОО</v>
          </cell>
          <cell r="C974">
            <v>0</v>
          </cell>
          <cell r="D974">
            <v>0</v>
          </cell>
        </row>
        <row r="975">
          <cell r="B975" t="str">
            <v>СМАРТ ОРАНЖ КАЗ ТОО</v>
          </cell>
          <cell r="C975">
            <v>0</v>
          </cell>
          <cell r="D975">
            <v>0</v>
          </cell>
        </row>
        <row r="976">
          <cell r="B976" t="str">
            <v xml:space="preserve">Согра К/х </v>
          </cell>
          <cell r="C976">
            <v>0</v>
          </cell>
          <cell r="D976">
            <v>0</v>
          </cell>
        </row>
        <row r="977">
          <cell r="B977" t="str">
            <v xml:space="preserve">Соларекс-А ТОО </v>
          </cell>
          <cell r="C977">
            <v>0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C978">
            <v>0</v>
          </cell>
          <cell r="D978">
            <v>0</v>
          </cell>
        </row>
        <row r="979">
          <cell r="B979" t="str">
            <v xml:space="preserve">Спектрум ТОО </v>
          </cell>
          <cell r="C979">
            <v>0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  <cell r="C981">
            <v>0</v>
          </cell>
          <cell r="D981">
            <v>0</v>
          </cell>
        </row>
        <row r="982">
          <cell r="B982" t="str">
            <v>Стефанов Юрий Викторович ИП</v>
          </cell>
          <cell r="C982">
            <v>0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C984">
            <v>0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  <cell r="D985">
            <v>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  <cell r="D987">
            <v>0</v>
          </cell>
        </row>
        <row r="988">
          <cell r="B988" t="str">
            <v>Табигатов Гамзат Табигатович ИП</v>
          </cell>
          <cell r="C988">
            <v>0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  <cell r="D989">
            <v>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C992">
            <v>0</v>
          </cell>
          <cell r="D992">
            <v>0</v>
          </cell>
        </row>
        <row r="993">
          <cell r="B993" t="str">
            <v>Таласбаева Марата Сакеновича ЧСИ</v>
          </cell>
          <cell r="C993">
            <v>0</v>
          </cell>
          <cell r="D993">
            <v>0</v>
          </cell>
        </row>
        <row r="994">
          <cell r="B994" t="str">
            <v>Таласбаева Рая Рахметовна ИП</v>
          </cell>
          <cell r="C994">
            <v>0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C997">
            <v>0</v>
          </cell>
          <cell r="D997">
            <v>0</v>
          </cell>
        </row>
        <row r="998">
          <cell r="B998" t="str">
            <v>Технические масла-Казахстан ТД ТОО</v>
          </cell>
          <cell r="C998">
            <v>0</v>
          </cell>
          <cell r="D998">
            <v>0</v>
          </cell>
        </row>
        <row r="999">
          <cell r="B999" t="str">
            <v xml:space="preserve">Техноэталонсервис ТОО </v>
          </cell>
          <cell r="C999">
            <v>0</v>
          </cell>
          <cell r="D999">
            <v>0</v>
          </cell>
        </row>
        <row r="1000">
          <cell r="B1000" t="str">
            <v>Техцентр Семей ТОО</v>
          </cell>
          <cell r="C1000">
            <v>0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  <cell r="C1001">
            <v>0</v>
          </cell>
          <cell r="D1001">
            <v>0</v>
          </cell>
        </row>
        <row r="1002">
          <cell r="B1002" t="str">
            <v>Торайгыров А.О. ДК "Дом печати"</v>
          </cell>
          <cell r="C1002">
            <v>0</v>
          </cell>
          <cell r="D1002">
            <v>0</v>
          </cell>
        </row>
        <row r="1003">
          <cell r="B1003" t="str">
            <v>Торговая компания Инпром</v>
          </cell>
          <cell r="C1003">
            <v>0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C1004">
            <v>0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  <cell r="D1005">
            <v>0</v>
          </cell>
        </row>
        <row r="1006">
          <cell r="B1006" t="str">
            <v>Туктаров Кайрат Карымович</v>
          </cell>
          <cell r="C1006">
            <v>1200000</v>
          </cell>
          <cell r="D1006">
            <v>0</v>
          </cell>
        </row>
        <row r="1007">
          <cell r="B1007" t="str">
            <v>Туркин Борис Борисович ИП</v>
          </cell>
          <cell r="C1007">
            <v>0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  <cell r="D1009">
            <v>0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C1011">
            <v>0</v>
          </cell>
          <cell r="D1011">
            <v>0</v>
          </cell>
        </row>
        <row r="1012">
          <cell r="B1012" t="str">
            <v>Уником EXPO ТОО</v>
          </cell>
          <cell r="C1012">
            <v>0</v>
          </cell>
          <cell r="D1012">
            <v>0</v>
          </cell>
        </row>
        <row r="1013">
          <cell r="B1013" t="str">
            <v>Усманова В.В. ИП</v>
          </cell>
          <cell r="C1013">
            <v>0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  <cell r="D1015">
            <v>0</v>
          </cell>
        </row>
        <row r="1016">
          <cell r="B1016" t="str">
            <v>Утегенов М.К. ИП</v>
          </cell>
          <cell r="C1016">
            <v>0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  <cell r="D1017">
            <v>0</v>
          </cell>
        </row>
        <row r="1018">
          <cell r="B1018" t="str">
            <v xml:space="preserve">Федера Владислав Викторович </v>
          </cell>
          <cell r="C1018">
            <v>0</v>
          </cell>
          <cell r="D1018">
            <v>0</v>
          </cell>
        </row>
        <row r="1019">
          <cell r="B1019" t="str">
            <v>Филиал ДБ АО СБЕРБАНК в г.Алматы</v>
          </cell>
          <cell r="C1019">
            <v>0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  <cell r="D1023">
            <v>0</v>
          </cell>
        </row>
        <row r="1024">
          <cell r="B1024" t="str">
            <v>Фридом Финанс лайф Компания по страхованию жизни А</v>
          </cell>
          <cell r="C1024">
            <v>0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C1028">
            <v>0</v>
          </cell>
          <cell r="D1028">
            <v>0</v>
          </cell>
        </row>
        <row r="1029">
          <cell r="B1029" t="str">
            <v>Химия и Технология</v>
          </cell>
          <cell r="C1029">
            <v>0</v>
          </cell>
          <cell r="D1029">
            <v>0</v>
          </cell>
        </row>
        <row r="1030">
          <cell r="B1030" t="str">
            <v>Центр крепежных систем ТОО</v>
          </cell>
          <cell r="C1030">
            <v>0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C1033">
            <v>0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C1035">
            <v>0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  <cell r="D1036">
            <v>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  <cell r="D1038">
            <v>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C1042">
            <v>0</v>
          </cell>
          <cell r="D1042">
            <v>100</v>
          </cell>
        </row>
        <row r="1043">
          <cell r="B1043" t="str">
            <v>Эйпекс ТОО</v>
          </cell>
          <cell r="C1043">
            <v>0</v>
          </cell>
          <cell r="D1043">
            <v>0</v>
          </cell>
        </row>
        <row r="1044">
          <cell r="B1044" t="str">
            <v xml:space="preserve">ЭкоКом Инновация ТОО </v>
          </cell>
          <cell r="C1044">
            <v>0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C1045">
            <v>0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C1048">
            <v>0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  <cell r="D1049">
            <v>0</v>
          </cell>
        </row>
        <row r="1050">
          <cell r="B1050" t="str">
            <v xml:space="preserve">Энергия Торговая компания ТОО </v>
          </cell>
          <cell r="C1050">
            <v>0</v>
          </cell>
          <cell r="D1050">
            <v>0</v>
          </cell>
        </row>
        <row r="1051">
          <cell r="B1051" t="str">
            <v xml:space="preserve">Эпицентр KZ ТОО </v>
          </cell>
          <cell r="C1051">
            <v>0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  <cell r="D105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C5">
            <v>0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C6">
            <v>0</v>
          </cell>
          <cell r="D6">
            <v>22345</v>
          </cell>
          <cell r="E6">
            <v>0</v>
          </cell>
          <cell r="F6">
            <v>0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C7">
            <v>0</v>
          </cell>
          <cell r="D7">
            <v>0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C8">
            <v>0</v>
          </cell>
          <cell r="D8">
            <v>0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C9">
            <v>0</v>
          </cell>
          <cell r="D9">
            <v>0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C10">
            <v>0</v>
          </cell>
          <cell r="D10">
            <v>0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C11">
            <v>0</v>
          </cell>
          <cell r="D11">
            <v>0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C12">
            <v>0</v>
          </cell>
          <cell r="D12">
            <v>0</v>
          </cell>
          <cell r="E12">
            <v>0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C13">
            <v>0</v>
          </cell>
          <cell r="D13">
            <v>0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C14">
            <v>0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C15">
            <v>0</v>
          </cell>
          <cell r="D15">
            <v>0</v>
          </cell>
          <cell r="E15">
            <v>0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C16">
            <v>0</v>
          </cell>
          <cell r="D16">
            <v>90760</v>
          </cell>
          <cell r="E16">
            <v>0</v>
          </cell>
          <cell r="F16">
            <v>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C17">
            <v>0</v>
          </cell>
          <cell r="D17">
            <v>0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C18">
            <v>0</v>
          </cell>
          <cell r="D18">
            <v>9757.44</v>
          </cell>
          <cell r="E18">
            <v>0</v>
          </cell>
          <cell r="F18">
            <v>0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C19">
            <v>0</v>
          </cell>
          <cell r="D19">
            <v>0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C20">
            <v>0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C21">
            <v>0</v>
          </cell>
          <cell r="D21">
            <v>0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C22">
            <v>0</v>
          </cell>
          <cell r="D22">
            <v>0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C23">
            <v>0</v>
          </cell>
          <cell r="D23">
            <v>0</v>
          </cell>
          <cell r="E23">
            <v>0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C24">
            <v>0</v>
          </cell>
          <cell r="D24">
            <v>0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C25">
            <v>0</v>
          </cell>
          <cell r="D25">
            <v>0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C26">
            <v>0</v>
          </cell>
          <cell r="D26">
            <v>0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C27">
            <v>0</v>
          </cell>
          <cell r="D27">
            <v>0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C28">
            <v>0</v>
          </cell>
          <cell r="D28">
            <v>0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C29">
            <v>0</v>
          </cell>
          <cell r="D29">
            <v>0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C30">
            <v>0</v>
          </cell>
          <cell r="D30">
            <v>0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C31">
            <v>0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C32">
            <v>0</v>
          </cell>
          <cell r="D32">
            <v>0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C33">
            <v>0</v>
          </cell>
          <cell r="D33">
            <v>17600</v>
          </cell>
          <cell r="E33">
            <v>0</v>
          </cell>
          <cell r="F33">
            <v>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C34">
            <v>0</v>
          </cell>
          <cell r="D34">
            <v>0</v>
          </cell>
          <cell r="E34">
            <v>0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C35">
            <v>0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C36">
            <v>0</v>
          </cell>
          <cell r="D36">
            <v>0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C37">
            <v>0</v>
          </cell>
          <cell r="D37">
            <v>0</v>
          </cell>
          <cell r="E37">
            <v>0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C38">
            <v>0</v>
          </cell>
          <cell r="D38">
            <v>0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C39">
            <v>0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C40">
            <v>0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C41">
            <v>0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C42">
            <v>0</v>
          </cell>
          <cell r="D42">
            <v>0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C43">
            <v>0</v>
          </cell>
          <cell r="D43">
            <v>0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C44">
            <v>0</v>
          </cell>
          <cell r="D44">
            <v>0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C45">
            <v>0</v>
          </cell>
          <cell r="D45">
            <v>0</v>
          </cell>
          <cell r="E45">
            <v>0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C46">
            <v>0</v>
          </cell>
          <cell r="D46">
            <v>0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C47">
            <v>0</v>
          </cell>
          <cell r="D47">
            <v>0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C48">
            <v>0</v>
          </cell>
          <cell r="D48">
            <v>0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C49">
            <v>0</v>
          </cell>
          <cell r="D49">
            <v>793000</v>
          </cell>
          <cell r="E49">
            <v>0</v>
          </cell>
          <cell r="F49">
            <v>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C50">
            <v>0</v>
          </cell>
          <cell r="D50">
            <v>13334</v>
          </cell>
          <cell r="E50">
            <v>0</v>
          </cell>
          <cell r="F50">
            <v>0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C51">
            <v>0</v>
          </cell>
          <cell r="D51">
            <v>0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C52">
            <v>0</v>
          </cell>
          <cell r="D52">
            <v>0</v>
          </cell>
          <cell r="E52">
            <v>0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C53">
            <v>0</v>
          </cell>
          <cell r="D53">
            <v>561900</v>
          </cell>
          <cell r="E53">
            <v>0</v>
          </cell>
          <cell r="F53">
            <v>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C54">
            <v>0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C55">
            <v>0</v>
          </cell>
          <cell r="D55">
            <v>0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C56">
            <v>0</v>
          </cell>
          <cell r="D56">
            <v>0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C57">
            <v>0</v>
          </cell>
          <cell r="D57">
            <v>0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C58">
            <v>0</v>
          </cell>
          <cell r="D58">
            <v>208000</v>
          </cell>
          <cell r="E58">
            <v>0</v>
          </cell>
          <cell r="F58">
            <v>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C59">
            <v>0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C60">
            <v>0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C61">
            <v>0</v>
          </cell>
          <cell r="D61">
            <v>48000</v>
          </cell>
          <cell r="E61">
            <v>0</v>
          </cell>
          <cell r="F61">
            <v>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C62">
            <v>0</v>
          </cell>
          <cell r="D62">
            <v>0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C63">
            <v>0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C64">
            <v>0</v>
          </cell>
          <cell r="D64">
            <v>0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C65">
            <v>0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C66">
            <v>0</v>
          </cell>
          <cell r="D66">
            <v>218860</v>
          </cell>
          <cell r="E66">
            <v>0</v>
          </cell>
          <cell r="F66">
            <v>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C67">
            <v>0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C68">
            <v>0</v>
          </cell>
          <cell r="D68">
            <v>182700</v>
          </cell>
          <cell r="E68">
            <v>0</v>
          </cell>
          <cell r="F68">
            <v>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C69">
            <v>0</v>
          </cell>
          <cell r="D69">
            <v>0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C70">
            <v>0</v>
          </cell>
          <cell r="D70">
            <v>11836</v>
          </cell>
          <cell r="E70">
            <v>0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C71">
            <v>0</v>
          </cell>
          <cell r="D71">
            <v>30000</v>
          </cell>
          <cell r="E71">
            <v>0</v>
          </cell>
          <cell r="F71">
            <v>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C72">
            <v>0</v>
          </cell>
          <cell r="D72">
            <v>0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C73">
            <v>0</v>
          </cell>
          <cell r="D73">
            <v>0</v>
          </cell>
          <cell r="E73">
            <v>0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C74">
            <v>0</v>
          </cell>
          <cell r="D74">
            <v>20000</v>
          </cell>
          <cell r="E74">
            <v>0</v>
          </cell>
          <cell r="F74">
            <v>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C75">
            <v>0</v>
          </cell>
          <cell r="D75">
            <v>0</v>
          </cell>
          <cell r="E75">
            <v>0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C76">
            <v>0</v>
          </cell>
          <cell r="D76">
            <v>0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C77">
            <v>0</v>
          </cell>
          <cell r="D77">
            <v>0</v>
          </cell>
          <cell r="E77">
            <v>0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C78">
            <v>0</v>
          </cell>
          <cell r="D78">
            <v>584000</v>
          </cell>
          <cell r="E78">
            <v>0</v>
          </cell>
          <cell r="F78">
            <v>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C79">
            <v>0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C80">
            <v>0</v>
          </cell>
          <cell r="D80">
            <v>84873</v>
          </cell>
          <cell r="E80">
            <v>0</v>
          </cell>
          <cell r="F80">
            <v>0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C81">
            <v>0</v>
          </cell>
          <cell r="D81">
            <v>0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C82">
            <v>0</v>
          </cell>
          <cell r="D82">
            <v>0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C83">
            <v>0</v>
          </cell>
          <cell r="D83">
            <v>3500</v>
          </cell>
          <cell r="E83">
            <v>0</v>
          </cell>
          <cell r="F83">
            <v>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C84">
            <v>0</v>
          </cell>
          <cell r="D84">
            <v>36550</v>
          </cell>
          <cell r="E84">
            <v>0</v>
          </cell>
          <cell r="F84">
            <v>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C85">
            <v>0</v>
          </cell>
          <cell r="D85">
            <v>1605180</v>
          </cell>
          <cell r="E85">
            <v>0</v>
          </cell>
          <cell r="F85">
            <v>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C86">
            <v>0</v>
          </cell>
          <cell r="D86">
            <v>179996</v>
          </cell>
          <cell r="E86">
            <v>0</v>
          </cell>
          <cell r="F86">
            <v>0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C87">
            <v>0</v>
          </cell>
          <cell r="D87">
            <v>550000</v>
          </cell>
          <cell r="E87">
            <v>0</v>
          </cell>
          <cell r="F87">
            <v>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C88">
            <v>0</v>
          </cell>
          <cell r="D88">
            <v>157490</v>
          </cell>
          <cell r="E88">
            <v>0</v>
          </cell>
          <cell r="F88">
            <v>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C89">
            <v>0</v>
          </cell>
          <cell r="D89">
            <v>2202000</v>
          </cell>
          <cell r="E89">
            <v>0</v>
          </cell>
          <cell r="F89">
            <v>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C90">
            <v>0</v>
          </cell>
          <cell r="D90">
            <v>0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C91">
            <v>0</v>
          </cell>
          <cell r="D91">
            <v>120359</v>
          </cell>
          <cell r="E91">
            <v>0</v>
          </cell>
          <cell r="F91">
            <v>0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C92">
            <v>0</v>
          </cell>
          <cell r="D92">
            <v>0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C93">
            <v>0</v>
          </cell>
          <cell r="D93">
            <v>2052000</v>
          </cell>
          <cell r="E93">
            <v>0</v>
          </cell>
          <cell r="F93">
            <v>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C94">
            <v>0</v>
          </cell>
          <cell r="D94">
            <v>0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C95">
            <v>0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C96">
            <v>0</v>
          </cell>
          <cell r="D96">
            <v>528000</v>
          </cell>
          <cell r="E96">
            <v>0</v>
          </cell>
          <cell r="F96">
            <v>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C97">
            <v>0</v>
          </cell>
          <cell r="D97">
            <v>0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C98">
            <v>0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C99">
            <v>0</v>
          </cell>
          <cell r="D99">
            <v>1025379</v>
          </cell>
          <cell r="E99">
            <v>0</v>
          </cell>
          <cell r="F99">
            <v>0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C100">
            <v>0</v>
          </cell>
          <cell r="D100">
            <v>120000</v>
          </cell>
          <cell r="E100">
            <v>0</v>
          </cell>
          <cell r="F100">
            <v>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C101">
            <v>0</v>
          </cell>
          <cell r="D101">
            <v>0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C102">
            <v>0</v>
          </cell>
          <cell r="D102">
            <v>0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C103">
            <v>0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C104">
            <v>0</v>
          </cell>
          <cell r="D104">
            <v>0</v>
          </cell>
          <cell r="E104">
            <v>0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C105">
            <v>0</v>
          </cell>
          <cell r="D105">
            <v>0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C106">
            <v>0</v>
          </cell>
          <cell r="D106">
            <v>0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C107">
            <v>0</v>
          </cell>
          <cell r="D107">
            <v>1114128</v>
          </cell>
          <cell r="E107">
            <v>700000</v>
          </cell>
          <cell r="F107">
            <v>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C108">
            <v>0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C109">
            <v>0</v>
          </cell>
          <cell r="D109">
            <v>0</v>
          </cell>
          <cell r="E109">
            <v>0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C110">
            <v>0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C111">
            <v>0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C112">
            <v>0</v>
          </cell>
          <cell r="D112">
            <v>0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C113">
            <v>0</v>
          </cell>
          <cell r="D113">
            <v>316800</v>
          </cell>
          <cell r="E113">
            <v>0</v>
          </cell>
          <cell r="F113">
            <v>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C114">
            <v>0</v>
          </cell>
          <cell r="D114">
            <v>0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C115">
            <v>0</v>
          </cell>
          <cell r="D115">
            <v>0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C116">
            <v>0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C117">
            <v>0</v>
          </cell>
          <cell r="D117">
            <v>0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C118">
            <v>0</v>
          </cell>
          <cell r="D118">
            <v>341800</v>
          </cell>
          <cell r="E118">
            <v>0</v>
          </cell>
          <cell r="F118">
            <v>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C119">
            <v>0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C120">
            <v>0</v>
          </cell>
          <cell r="D120">
            <v>0</v>
          </cell>
          <cell r="E120">
            <v>0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C121">
            <v>0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C122">
            <v>0</v>
          </cell>
          <cell r="D122">
            <v>10000</v>
          </cell>
          <cell r="E122">
            <v>0</v>
          </cell>
          <cell r="F122">
            <v>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C123">
            <v>0</v>
          </cell>
          <cell r="D123">
            <v>0</v>
          </cell>
          <cell r="E123">
            <v>0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C124">
            <v>0</v>
          </cell>
          <cell r="D124">
            <v>0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C125">
            <v>0</v>
          </cell>
          <cell r="D125">
            <v>0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C126">
            <v>0</v>
          </cell>
          <cell r="D126">
            <v>1100000</v>
          </cell>
          <cell r="E126">
            <v>0</v>
          </cell>
          <cell r="F126">
            <v>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C127">
            <v>0</v>
          </cell>
          <cell r="D127">
            <v>0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C128">
            <v>0</v>
          </cell>
          <cell r="D128">
            <v>0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C129">
            <v>0</v>
          </cell>
          <cell r="D129">
            <v>0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C130">
            <v>0</v>
          </cell>
          <cell r="D130">
            <v>0</v>
          </cell>
          <cell r="E130">
            <v>0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C131">
            <v>0</v>
          </cell>
          <cell r="D131">
            <v>0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C132">
            <v>0</v>
          </cell>
          <cell r="D132">
            <v>0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C133">
            <v>0</v>
          </cell>
          <cell r="D133">
            <v>0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C134">
            <v>0</v>
          </cell>
          <cell r="D134">
            <v>0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C135">
            <v>0</v>
          </cell>
          <cell r="D135">
            <v>300000</v>
          </cell>
          <cell r="E135">
            <v>0</v>
          </cell>
          <cell r="F135">
            <v>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C136">
            <v>0</v>
          </cell>
          <cell r="D136">
            <v>0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C137">
            <v>0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C138">
            <v>0</v>
          </cell>
          <cell r="D138">
            <v>0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C139">
            <v>0</v>
          </cell>
          <cell r="D139">
            <v>0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C140">
            <v>0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C141">
            <v>0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C142">
            <v>0</v>
          </cell>
          <cell r="D142">
            <v>0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C143">
            <v>0</v>
          </cell>
          <cell r="D143">
            <v>0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C144">
            <v>0</v>
          </cell>
          <cell r="D144">
            <v>0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C145">
            <v>0</v>
          </cell>
          <cell r="D145">
            <v>0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C146">
            <v>0</v>
          </cell>
          <cell r="D146">
            <v>2400</v>
          </cell>
          <cell r="E146">
            <v>0</v>
          </cell>
          <cell r="F146">
            <v>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C147">
            <v>0</v>
          </cell>
          <cell r="D147">
            <v>0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C148">
            <v>0</v>
          </cell>
          <cell r="D148">
            <v>4399.3599999999997</v>
          </cell>
          <cell r="E148">
            <v>0</v>
          </cell>
          <cell r="F148">
            <v>0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C149">
            <v>0</v>
          </cell>
          <cell r="D149">
            <v>0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C150">
            <v>0</v>
          </cell>
          <cell r="D150">
            <v>1278097</v>
          </cell>
          <cell r="E150">
            <v>0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C151">
            <v>0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C152">
            <v>0</v>
          </cell>
          <cell r="D152">
            <v>0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C153">
            <v>0</v>
          </cell>
          <cell r="D153">
            <v>4300</v>
          </cell>
          <cell r="E153">
            <v>0</v>
          </cell>
          <cell r="F153">
            <v>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C154">
            <v>0</v>
          </cell>
          <cell r="D154">
            <v>438200</v>
          </cell>
          <cell r="E154">
            <v>0</v>
          </cell>
          <cell r="F154">
            <v>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C155">
            <v>0</v>
          </cell>
          <cell r="D155">
            <v>71129.5</v>
          </cell>
          <cell r="E155">
            <v>0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C156">
            <v>0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C157">
            <v>0</v>
          </cell>
          <cell r="D157">
            <v>0</v>
          </cell>
          <cell r="E157">
            <v>0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C158">
            <v>0</v>
          </cell>
          <cell r="D158">
            <v>42500</v>
          </cell>
          <cell r="E158">
            <v>0</v>
          </cell>
          <cell r="F158">
            <v>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C159">
            <v>0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C160">
            <v>0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C161">
            <v>0</v>
          </cell>
          <cell r="D161">
            <v>0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D166">
            <v>0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D167">
            <v>0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D168">
            <v>0</v>
          </cell>
          <cell r="E168">
            <v>0</v>
          </cell>
          <cell r="F168">
            <v>0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C169">
            <v>0</v>
          </cell>
          <cell r="D169">
            <v>0</v>
          </cell>
          <cell r="E169">
            <v>0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C170">
            <v>0</v>
          </cell>
          <cell r="D170">
            <v>0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D171">
            <v>0</v>
          </cell>
          <cell r="E171">
            <v>0</v>
          </cell>
          <cell r="F171">
            <v>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C172">
            <v>0</v>
          </cell>
          <cell r="D172">
            <v>0</v>
          </cell>
          <cell r="E172">
            <v>1902939</v>
          </cell>
          <cell r="F172">
            <v>0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D173">
            <v>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C174">
            <v>0</v>
          </cell>
          <cell r="D174">
            <v>0</v>
          </cell>
          <cell r="E174">
            <v>187380.43</v>
          </cell>
          <cell r="F174">
            <v>0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D175">
            <v>0</v>
          </cell>
          <cell r="E175">
            <v>0</v>
          </cell>
          <cell r="F175">
            <v>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D176">
            <v>0</v>
          </cell>
          <cell r="E176">
            <v>0</v>
          </cell>
          <cell r="F176">
            <v>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D177">
            <v>0</v>
          </cell>
          <cell r="E177">
            <v>0</v>
          </cell>
          <cell r="F177">
            <v>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C178">
            <v>0</v>
          </cell>
          <cell r="D178">
            <v>0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D179">
            <v>0</v>
          </cell>
          <cell r="E179">
            <v>0</v>
          </cell>
          <cell r="F179">
            <v>0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D180">
            <v>0</v>
          </cell>
          <cell r="E180">
            <v>0</v>
          </cell>
          <cell r="F180">
            <v>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D181">
            <v>0</v>
          </cell>
          <cell r="E181">
            <v>11854.08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D182">
            <v>0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D183">
            <v>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C184">
            <v>0</v>
          </cell>
          <cell r="D184">
            <v>0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C185">
            <v>0</v>
          </cell>
          <cell r="D185">
            <v>0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D186">
            <v>0</v>
          </cell>
          <cell r="E186">
            <v>0</v>
          </cell>
          <cell r="F186">
            <v>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D187">
            <v>0</v>
          </cell>
          <cell r="E187">
            <v>0</v>
          </cell>
          <cell r="F187">
            <v>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C188">
            <v>0</v>
          </cell>
          <cell r="D188">
            <v>0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C189">
            <v>0</v>
          </cell>
          <cell r="D189">
            <v>0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D190">
            <v>0</v>
          </cell>
          <cell r="E190">
            <v>0</v>
          </cell>
          <cell r="F190">
            <v>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C191">
            <v>0</v>
          </cell>
          <cell r="D191">
            <v>0</v>
          </cell>
          <cell r="E191">
            <v>16521</v>
          </cell>
          <cell r="F191">
            <v>0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C192">
            <v>0</v>
          </cell>
          <cell r="D192">
            <v>0</v>
          </cell>
          <cell r="E192">
            <v>0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C193">
            <v>0</v>
          </cell>
          <cell r="D193">
            <v>0</v>
          </cell>
          <cell r="E193">
            <v>8800</v>
          </cell>
          <cell r="F193">
            <v>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C194">
            <v>0</v>
          </cell>
          <cell r="D194">
            <v>0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C195">
            <v>0</v>
          </cell>
          <cell r="D195">
            <v>0</v>
          </cell>
          <cell r="E195">
            <v>4666334</v>
          </cell>
          <cell r="F195">
            <v>0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C196">
            <v>0</v>
          </cell>
          <cell r="D196">
            <v>0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D197">
            <v>0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D198">
            <v>0</v>
          </cell>
          <cell r="E198">
            <v>0</v>
          </cell>
          <cell r="F198">
            <v>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D199">
            <v>0</v>
          </cell>
          <cell r="E199">
            <v>0</v>
          </cell>
          <cell r="F199">
            <v>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D200">
            <v>0</v>
          </cell>
          <cell r="E200">
            <v>0</v>
          </cell>
          <cell r="F200">
            <v>0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D201">
            <v>0</v>
          </cell>
          <cell r="E201">
            <v>0</v>
          </cell>
          <cell r="F201">
            <v>0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C202">
            <v>0</v>
          </cell>
          <cell r="D202">
            <v>0</v>
          </cell>
          <cell r="E202">
            <v>125000</v>
          </cell>
          <cell r="F202">
            <v>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C203">
            <v>0</v>
          </cell>
          <cell r="D203">
            <v>0</v>
          </cell>
          <cell r="E203">
            <v>660000</v>
          </cell>
          <cell r="F203">
            <v>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D204">
            <v>0</v>
          </cell>
          <cell r="E204">
            <v>0</v>
          </cell>
          <cell r="F204">
            <v>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D205">
            <v>0</v>
          </cell>
          <cell r="E205">
            <v>161787</v>
          </cell>
          <cell r="F205">
            <v>0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C206">
            <v>0</v>
          </cell>
          <cell r="D206">
            <v>0</v>
          </cell>
          <cell r="E206">
            <v>207</v>
          </cell>
          <cell r="F206">
            <v>0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C207">
            <v>0</v>
          </cell>
          <cell r="D207">
            <v>0</v>
          </cell>
          <cell r="E207">
            <v>28000</v>
          </cell>
          <cell r="F207">
            <v>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C208">
            <v>0</v>
          </cell>
          <cell r="D208">
            <v>0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C209">
            <v>0</v>
          </cell>
          <cell r="D209">
            <v>0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D210">
            <v>0</v>
          </cell>
          <cell r="E210">
            <v>0</v>
          </cell>
          <cell r="F210">
            <v>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D211">
            <v>0</v>
          </cell>
          <cell r="E211">
            <v>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D212">
            <v>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C213">
            <v>0</v>
          </cell>
          <cell r="D213">
            <v>0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C214">
            <v>0</v>
          </cell>
          <cell r="D214">
            <v>0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D215">
            <v>0</v>
          </cell>
          <cell r="E215">
            <v>0</v>
          </cell>
          <cell r="F215">
            <v>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C216">
            <v>0</v>
          </cell>
          <cell r="D216">
            <v>0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C217">
            <v>0</v>
          </cell>
          <cell r="D217">
            <v>0</v>
          </cell>
          <cell r="E217">
            <v>42000</v>
          </cell>
          <cell r="F217">
            <v>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C218">
            <v>0</v>
          </cell>
          <cell r="D218">
            <v>0</v>
          </cell>
          <cell r="E218">
            <v>134500</v>
          </cell>
          <cell r="F218">
            <v>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C219">
            <v>0</v>
          </cell>
          <cell r="D219">
            <v>0</v>
          </cell>
          <cell r="E219">
            <v>120000</v>
          </cell>
          <cell r="F219">
            <v>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D220">
            <v>0</v>
          </cell>
          <cell r="E220">
            <v>0</v>
          </cell>
          <cell r="F220">
            <v>0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D221">
            <v>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D222">
            <v>0</v>
          </cell>
          <cell r="E222">
            <v>0</v>
          </cell>
          <cell r="F222">
            <v>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D223">
            <v>0</v>
          </cell>
          <cell r="E223">
            <v>0</v>
          </cell>
          <cell r="F223">
            <v>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D224">
            <v>0</v>
          </cell>
          <cell r="E224">
            <v>0</v>
          </cell>
          <cell r="F224">
            <v>0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D225">
            <v>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D226">
            <v>0</v>
          </cell>
          <cell r="E226">
            <v>0</v>
          </cell>
          <cell r="F226">
            <v>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C227">
            <v>0</v>
          </cell>
          <cell r="D227">
            <v>0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D228">
            <v>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D229">
            <v>0</v>
          </cell>
          <cell r="E229">
            <v>0</v>
          </cell>
          <cell r="F229">
            <v>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D230">
            <v>0</v>
          </cell>
          <cell r="E230">
            <v>0</v>
          </cell>
          <cell r="F230">
            <v>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C231">
            <v>0</v>
          </cell>
          <cell r="D231">
            <v>0</v>
          </cell>
          <cell r="E231">
            <v>55400</v>
          </cell>
          <cell r="F231">
            <v>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D232">
            <v>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D233">
            <v>0</v>
          </cell>
          <cell r="E233">
            <v>0</v>
          </cell>
          <cell r="F233">
            <v>0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C234">
            <v>0</v>
          </cell>
          <cell r="D234">
            <v>0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D235">
            <v>0</v>
          </cell>
          <cell r="E235">
            <v>0</v>
          </cell>
          <cell r="F235">
            <v>0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C236">
            <v>0</v>
          </cell>
          <cell r="D236">
            <v>0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D237">
            <v>0</v>
          </cell>
          <cell r="E237">
            <v>0</v>
          </cell>
          <cell r="F237">
            <v>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C238">
            <v>0</v>
          </cell>
          <cell r="D238">
            <v>0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D239">
            <v>0</v>
          </cell>
          <cell r="E239">
            <v>0</v>
          </cell>
          <cell r="F239">
            <v>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C240">
            <v>0</v>
          </cell>
          <cell r="D240">
            <v>0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C241">
            <v>0</v>
          </cell>
          <cell r="D241">
            <v>0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D242">
            <v>0</v>
          </cell>
          <cell r="E242">
            <v>0</v>
          </cell>
          <cell r="F242">
            <v>0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D243">
            <v>0</v>
          </cell>
          <cell r="E243">
            <v>0</v>
          </cell>
          <cell r="F243">
            <v>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D244">
            <v>0</v>
          </cell>
          <cell r="E244">
            <v>0</v>
          </cell>
          <cell r="F244">
            <v>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D245">
            <v>0</v>
          </cell>
          <cell r="E245">
            <v>0</v>
          </cell>
          <cell r="F245">
            <v>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D246">
            <v>0</v>
          </cell>
          <cell r="E246">
            <v>0</v>
          </cell>
          <cell r="F246">
            <v>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D247">
            <v>0</v>
          </cell>
          <cell r="E247">
            <v>0</v>
          </cell>
          <cell r="F247">
            <v>0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D248">
            <v>0</v>
          </cell>
          <cell r="E248">
            <v>0</v>
          </cell>
          <cell r="F248">
            <v>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D249">
            <v>0</v>
          </cell>
          <cell r="E249">
            <v>0</v>
          </cell>
          <cell r="F249">
            <v>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C250">
            <v>0</v>
          </cell>
          <cell r="D250">
            <v>0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D251">
            <v>0</v>
          </cell>
          <cell r="E251">
            <v>0</v>
          </cell>
          <cell r="F251">
            <v>0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D252">
            <v>0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D253">
            <v>0</v>
          </cell>
          <cell r="E253">
            <v>0</v>
          </cell>
          <cell r="F253">
            <v>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C254">
            <v>0</v>
          </cell>
          <cell r="D254">
            <v>0</v>
          </cell>
          <cell r="E254">
            <v>810</v>
          </cell>
          <cell r="F254">
            <v>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C255">
            <v>0</v>
          </cell>
          <cell r="D255">
            <v>0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C256">
            <v>0</v>
          </cell>
          <cell r="D256">
            <v>0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D257">
            <v>0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D258">
            <v>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D259">
            <v>0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C260">
            <v>0</v>
          </cell>
          <cell r="D260">
            <v>0</v>
          </cell>
          <cell r="E260">
            <v>270661</v>
          </cell>
          <cell r="F260">
            <v>0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C261">
            <v>0</v>
          </cell>
          <cell r="D261">
            <v>0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C262">
            <v>0</v>
          </cell>
          <cell r="D262">
            <v>0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C263">
            <v>0</v>
          </cell>
          <cell r="D263">
            <v>0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D264">
            <v>0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C265">
            <v>0</v>
          </cell>
          <cell r="D265">
            <v>0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D266">
            <v>0</v>
          </cell>
          <cell r="E266">
            <v>0</v>
          </cell>
          <cell r="F266">
            <v>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C267">
            <v>0</v>
          </cell>
          <cell r="D267">
            <v>0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D268">
            <v>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C269">
            <v>0</v>
          </cell>
          <cell r="D269">
            <v>0</v>
          </cell>
          <cell r="E269">
            <v>13450000</v>
          </cell>
          <cell r="F269">
            <v>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C270">
            <v>0</v>
          </cell>
          <cell r="D270">
            <v>0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D271">
            <v>0</v>
          </cell>
          <cell r="E271">
            <v>0</v>
          </cell>
          <cell r="F271">
            <v>0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D272">
            <v>0</v>
          </cell>
          <cell r="E272">
            <v>0</v>
          </cell>
          <cell r="F272">
            <v>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C273">
            <v>0</v>
          </cell>
          <cell r="D273">
            <v>0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D274">
            <v>0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C275">
            <v>0</v>
          </cell>
          <cell r="D275">
            <v>0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C276">
            <v>0</v>
          </cell>
          <cell r="D276">
            <v>0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C277">
            <v>0</v>
          </cell>
          <cell r="D277">
            <v>0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C278">
            <v>0</v>
          </cell>
          <cell r="D278">
            <v>0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C279">
            <v>0</v>
          </cell>
          <cell r="D279">
            <v>0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C280">
            <v>0</v>
          </cell>
          <cell r="D280">
            <v>0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C281">
            <v>0</v>
          </cell>
          <cell r="D281">
            <v>0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C282">
            <v>0</v>
          </cell>
          <cell r="D282">
            <v>0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D283">
            <v>0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D284">
            <v>0</v>
          </cell>
          <cell r="E284">
            <v>0</v>
          </cell>
          <cell r="F284">
            <v>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C285">
            <v>0</v>
          </cell>
          <cell r="D285">
            <v>0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C286">
            <v>0</v>
          </cell>
          <cell r="D286">
            <v>0</v>
          </cell>
          <cell r="E286">
            <v>150</v>
          </cell>
          <cell r="F286">
            <v>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C287">
            <v>0</v>
          </cell>
          <cell r="D287">
            <v>0</v>
          </cell>
          <cell r="E287">
            <v>2000</v>
          </cell>
          <cell r="F287">
            <v>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C288">
            <v>0</v>
          </cell>
          <cell r="D288">
            <v>0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C289">
            <v>0</v>
          </cell>
          <cell r="D289">
            <v>0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D290">
            <v>0</v>
          </cell>
          <cell r="E290">
            <v>1300</v>
          </cell>
          <cell r="F290">
            <v>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D291">
            <v>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D292">
            <v>0</v>
          </cell>
          <cell r="E292">
            <v>0</v>
          </cell>
          <cell r="F292">
            <v>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D293">
            <v>0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C294">
            <v>0</v>
          </cell>
          <cell r="D294">
            <v>0</v>
          </cell>
          <cell r="E294">
            <v>140000</v>
          </cell>
          <cell r="F294">
            <v>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D295">
            <v>0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D296">
            <v>0</v>
          </cell>
          <cell r="E296">
            <v>0</v>
          </cell>
          <cell r="F296">
            <v>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D297">
            <v>0</v>
          </cell>
          <cell r="E297">
            <v>0</v>
          </cell>
          <cell r="F297">
            <v>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D298">
            <v>0</v>
          </cell>
          <cell r="E298">
            <v>0</v>
          </cell>
          <cell r="F298">
            <v>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C299">
            <v>0</v>
          </cell>
          <cell r="D299">
            <v>0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C300">
            <v>0</v>
          </cell>
          <cell r="D300">
            <v>0</v>
          </cell>
          <cell r="E300">
            <v>36000</v>
          </cell>
          <cell r="F300">
            <v>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C301">
            <v>0</v>
          </cell>
          <cell r="D301">
            <v>0</v>
          </cell>
          <cell r="E301">
            <v>3500</v>
          </cell>
          <cell r="F301">
            <v>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C302">
            <v>0</v>
          </cell>
          <cell r="D302">
            <v>0</v>
          </cell>
          <cell r="E302">
            <v>3034</v>
          </cell>
          <cell r="F302">
            <v>0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C303">
            <v>0</v>
          </cell>
          <cell r="D303">
            <v>0</v>
          </cell>
          <cell r="E303">
            <v>492.8</v>
          </cell>
          <cell r="F303">
            <v>0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D304">
            <v>0</v>
          </cell>
          <cell r="E304">
            <v>0</v>
          </cell>
          <cell r="F304">
            <v>0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D305">
            <v>0</v>
          </cell>
          <cell r="E305">
            <v>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D306">
            <v>0</v>
          </cell>
          <cell r="E306">
            <v>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C307">
            <v>0</v>
          </cell>
          <cell r="D307">
            <v>0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D308">
            <v>0</v>
          </cell>
          <cell r="E308">
            <v>0</v>
          </cell>
          <cell r="F308">
            <v>0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C309">
            <v>0</v>
          </cell>
          <cell r="D309">
            <v>0</v>
          </cell>
          <cell r="E309">
            <v>4000000</v>
          </cell>
          <cell r="F309">
            <v>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D310">
            <v>0</v>
          </cell>
          <cell r="E310">
            <v>0</v>
          </cell>
          <cell r="F310">
            <v>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D311">
            <v>0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C312">
            <v>0</v>
          </cell>
          <cell r="D312">
            <v>0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D313">
            <v>0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D314">
            <v>0</v>
          </cell>
          <cell r="E314">
            <v>0</v>
          </cell>
          <cell r="F314">
            <v>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C315">
            <v>0</v>
          </cell>
          <cell r="D315">
            <v>0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C316">
            <v>0</v>
          </cell>
          <cell r="D316">
            <v>0</v>
          </cell>
          <cell r="E316">
            <v>1.5</v>
          </cell>
          <cell r="F316">
            <v>0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D317">
            <v>0</v>
          </cell>
          <cell r="E317">
            <v>0</v>
          </cell>
          <cell r="F317">
            <v>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D318">
            <v>0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D319">
            <v>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D320">
            <v>0</v>
          </cell>
          <cell r="E320">
            <v>0</v>
          </cell>
          <cell r="F320">
            <v>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D321">
            <v>0</v>
          </cell>
          <cell r="E321">
            <v>0</v>
          </cell>
          <cell r="F321">
            <v>0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D326">
            <v>0</v>
          </cell>
          <cell r="E326" t="str">
            <v>Обороты за период</v>
          </cell>
          <cell r="F326">
            <v>0</v>
          </cell>
          <cell r="G326" t="str">
            <v>Сальдо на конец периода</v>
          </cell>
          <cell r="H326">
            <v>0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Контрагенты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3310</v>
          </cell>
          <cell r="C330">
            <v>0</v>
          </cell>
          <cell r="D330">
            <v>272267.76</v>
          </cell>
          <cell r="E330">
            <v>17264295.879999999</v>
          </cell>
          <cell r="F330">
            <v>17420338.23</v>
          </cell>
          <cell r="G330">
            <v>0</v>
          </cell>
          <cell r="H330">
            <v>428310.11</v>
          </cell>
        </row>
        <row r="331">
          <cell r="B331" t="str">
            <v>Головное подразделение</v>
          </cell>
          <cell r="C331">
            <v>0</v>
          </cell>
          <cell r="D331">
            <v>272267.76</v>
          </cell>
          <cell r="E331">
            <v>17264295.879999999</v>
          </cell>
          <cell r="F331">
            <v>17420338.23</v>
          </cell>
          <cell r="G331">
            <v>0</v>
          </cell>
          <cell r="H331">
            <v>428310.11</v>
          </cell>
        </row>
        <row r="332">
          <cell r="B332" t="str">
            <v>EUR</v>
          </cell>
          <cell r="C332">
            <v>0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C333">
            <v>0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C334">
            <v>0</v>
          </cell>
          <cell r="D334">
            <v>0</v>
          </cell>
          <cell r="E334">
            <v>16569060.109999999</v>
          </cell>
          <cell r="F334">
            <v>16720039.189999999</v>
          </cell>
          <cell r="G334">
            <v>0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C335">
            <v>0</v>
          </cell>
          <cell r="D335">
            <v>0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C336">
            <v>0</v>
          </cell>
          <cell r="D336">
            <v>272264.53000000003</v>
          </cell>
          <cell r="E336">
            <v>692088.79</v>
          </cell>
          <cell r="F336">
            <v>697083.79</v>
          </cell>
          <cell r="G336">
            <v>0</v>
          </cell>
          <cell r="H336">
            <v>277259.53000000003</v>
          </cell>
        </row>
        <row r="337">
          <cell r="B337" t="str">
            <v>Fuyang Yuanzheng Import&amp;Export Co Ltd</v>
          </cell>
          <cell r="C337">
            <v>0</v>
          </cell>
          <cell r="D337">
            <v>272264.53000000003</v>
          </cell>
          <cell r="E337">
            <v>0</v>
          </cell>
          <cell r="F337">
            <v>0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C338">
            <v>0</v>
          </cell>
          <cell r="D338">
            <v>0</v>
          </cell>
          <cell r="E338">
            <v>0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C339">
            <v>0</v>
          </cell>
          <cell r="D339">
            <v>272267.76</v>
          </cell>
          <cell r="E339">
            <v>17264295.879999999</v>
          </cell>
          <cell r="F339">
            <v>17420338.23</v>
          </cell>
          <cell r="G339">
            <v>0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D342">
            <v>0</v>
          </cell>
          <cell r="E342">
            <v>18209134.550000001</v>
          </cell>
          <cell r="F342">
            <v>17148058.579999998</v>
          </cell>
          <cell r="G342">
            <v>4222325.97</v>
          </cell>
          <cell r="H342">
            <v>0</v>
          </cell>
        </row>
        <row r="343">
          <cell r="B343" t="str">
            <v>Головное подразделение</v>
          </cell>
          <cell r="C343">
            <v>3161250</v>
          </cell>
          <cell r="D343">
            <v>0</v>
          </cell>
          <cell r="E343">
            <v>18209134.550000001</v>
          </cell>
          <cell r="F343">
            <v>17148058.579999998</v>
          </cell>
          <cell r="G343">
            <v>4222325.97</v>
          </cell>
          <cell r="H343">
            <v>0</v>
          </cell>
        </row>
        <row r="344">
          <cell r="B344" t="str">
            <v>EUR</v>
          </cell>
          <cell r="C344">
            <v>0</v>
          </cell>
          <cell r="D344">
            <v>0</v>
          </cell>
          <cell r="E344">
            <v>226.67</v>
          </cell>
          <cell r="F344">
            <v>226.67</v>
          </cell>
          <cell r="G344">
            <v>0</v>
          </cell>
          <cell r="H344">
            <v>71.5</v>
          </cell>
        </row>
        <row r="345">
          <cell r="B345" t="str">
            <v>Google Ireland Limited</v>
          </cell>
          <cell r="C345">
            <v>0</v>
          </cell>
          <cell r="D345">
            <v>0</v>
          </cell>
          <cell r="E345">
            <v>226.67</v>
          </cell>
          <cell r="F345">
            <v>226.67</v>
          </cell>
          <cell r="G345">
            <v>0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D346">
            <v>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C347">
            <v>0</v>
          </cell>
          <cell r="D347">
            <v>0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D348">
            <v>0</v>
          </cell>
          <cell r="E348">
            <v>0</v>
          </cell>
          <cell r="F348">
            <v>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D349">
            <v>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D350">
            <v>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C351">
            <v>0</v>
          </cell>
          <cell r="D351">
            <v>0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C352">
            <v>0</v>
          </cell>
          <cell r="D352">
            <v>0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D353">
            <v>0</v>
          </cell>
          <cell r="E353">
            <v>0</v>
          </cell>
          <cell r="F353">
            <v>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D354">
            <v>0</v>
          </cell>
          <cell r="E354">
            <v>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D355">
            <v>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D356">
            <v>0</v>
          </cell>
          <cell r="E356">
            <v>0</v>
          </cell>
          <cell r="F356">
            <v>0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C357">
            <v>0</v>
          </cell>
          <cell r="D357">
            <v>0</v>
          </cell>
          <cell r="E357">
            <v>4995</v>
          </cell>
          <cell r="F357">
            <v>0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D358">
            <v>0</v>
          </cell>
          <cell r="E358">
            <v>0</v>
          </cell>
          <cell r="F358">
            <v>0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C359">
            <v>0</v>
          </cell>
          <cell r="D359">
            <v>0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C360">
            <v>0</v>
          </cell>
          <cell r="D360">
            <v>0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D361">
            <v>0</v>
          </cell>
          <cell r="E361">
            <v>18209134.550000001</v>
          </cell>
          <cell r="F361">
            <v>17148058.579999998</v>
          </cell>
          <cell r="G361">
            <v>4222325.97</v>
          </cell>
          <cell r="H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E364">
            <v>0</v>
          </cell>
          <cell r="F364" t="str">
            <v>Обороты за период</v>
          </cell>
          <cell r="G364">
            <v>0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>
        <row r="168">
          <cell r="F168">
            <v>395368000</v>
          </cell>
        </row>
      </sheetData>
      <sheetData sheetId="7"/>
      <sheetData sheetId="8">
        <row r="36">
          <cell r="C36">
            <v>-613063644.51999903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workbookViewId="0">
      <selection activeCell="A12" sqref="A12"/>
    </sheetView>
  </sheetViews>
  <sheetFormatPr defaultRowHeight="14.25" x14ac:dyDescent="0.2"/>
  <cols>
    <col min="1" max="1" width="57" style="120" customWidth="1"/>
    <col min="2" max="2" width="8.140625" style="120" customWidth="1"/>
    <col min="3" max="4" width="19.7109375" style="120" customWidth="1"/>
    <col min="5" max="5" width="12.28515625" style="46" customWidth="1"/>
    <col min="6" max="209" width="9.140625" style="123" customWidth="1"/>
    <col min="210" max="226" width="2.5703125" style="123" customWidth="1"/>
    <col min="227" max="228" width="2.7109375" style="123" customWidth="1"/>
    <col min="229" max="229" width="3.5703125" style="123" customWidth="1"/>
    <col min="230" max="230" width="6.28515625" style="123" customWidth="1"/>
    <col min="231" max="231" width="7.85546875" style="123" customWidth="1"/>
    <col min="232" max="232" width="17.85546875" style="123" customWidth="1"/>
    <col min="233" max="233" width="17.5703125" style="123" customWidth="1"/>
    <col min="234" max="465" width="9.140625" style="123" customWidth="1"/>
    <col min="466" max="482" width="2.5703125" style="123" customWidth="1"/>
    <col min="483" max="484" width="2.7109375" style="123" customWidth="1"/>
    <col min="485" max="485" width="3.5703125" style="123" customWidth="1"/>
    <col min="486" max="486" width="6.28515625" style="123" customWidth="1"/>
    <col min="487" max="487" width="7.85546875" style="123" customWidth="1"/>
    <col min="488" max="488" width="17.85546875" style="123" customWidth="1"/>
    <col min="489" max="489" width="17.5703125" style="123" customWidth="1"/>
    <col min="490" max="721" width="9.140625" style="123" customWidth="1"/>
    <col min="722" max="738" width="2.5703125" style="123" customWidth="1"/>
    <col min="739" max="740" width="2.7109375" style="123" customWidth="1"/>
    <col min="741" max="741" width="3.5703125" style="123" customWidth="1"/>
    <col min="742" max="742" width="6.28515625" style="123" customWidth="1"/>
    <col min="743" max="743" width="7.85546875" style="123" customWidth="1"/>
    <col min="744" max="744" width="17.85546875" style="123" customWidth="1"/>
    <col min="745" max="745" width="17.5703125" style="123" customWidth="1"/>
    <col min="746" max="977" width="9.140625" style="123" customWidth="1"/>
    <col min="978" max="994" width="2.5703125" style="123" customWidth="1"/>
    <col min="995" max="996" width="2.7109375" style="123" customWidth="1"/>
    <col min="997" max="997" width="3.5703125" style="123" customWidth="1"/>
    <col min="998" max="998" width="6.28515625" style="123" customWidth="1"/>
    <col min="999" max="999" width="7.85546875" style="123" customWidth="1"/>
    <col min="1000" max="1000" width="17.85546875" style="123" customWidth="1"/>
    <col min="1001" max="1001" width="17.5703125" style="123" customWidth="1"/>
    <col min="1002" max="1233" width="9.140625" style="123" customWidth="1"/>
    <col min="1234" max="1250" width="2.5703125" style="123" customWidth="1"/>
    <col min="1251" max="1252" width="2.7109375" style="123" customWidth="1"/>
    <col min="1253" max="1253" width="3.5703125" style="123" customWidth="1"/>
    <col min="1254" max="1254" width="6.28515625" style="123" customWidth="1"/>
    <col min="1255" max="1255" width="7.85546875" style="123" customWidth="1"/>
    <col min="1256" max="1256" width="17.85546875" style="123" customWidth="1"/>
    <col min="1257" max="1257" width="17.5703125" style="123" customWidth="1"/>
    <col min="1258" max="1489" width="9.140625" style="123" customWidth="1"/>
    <col min="1490" max="1506" width="2.5703125" style="123" customWidth="1"/>
    <col min="1507" max="1508" width="2.7109375" style="123" customWidth="1"/>
    <col min="1509" max="1509" width="3.5703125" style="123" customWidth="1"/>
    <col min="1510" max="1510" width="6.28515625" style="123" customWidth="1"/>
    <col min="1511" max="1511" width="7.85546875" style="123" customWidth="1"/>
    <col min="1512" max="1512" width="17.85546875" style="123" customWidth="1"/>
    <col min="1513" max="1513" width="17.5703125" style="123" customWidth="1"/>
    <col min="1514" max="1745" width="9.140625" style="123" customWidth="1"/>
    <col min="1746" max="1762" width="2.5703125" style="123" customWidth="1"/>
    <col min="1763" max="1764" width="2.7109375" style="123" customWidth="1"/>
    <col min="1765" max="1765" width="3.5703125" style="123" customWidth="1"/>
    <col min="1766" max="1766" width="6.28515625" style="123" customWidth="1"/>
    <col min="1767" max="1767" width="7.85546875" style="123" customWidth="1"/>
    <col min="1768" max="1768" width="17.85546875" style="123" customWidth="1"/>
    <col min="1769" max="1769" width="17.5703125" style="123" customWidth="1"/>
    <col min="1770" max="2001" width="9.140625" style="123" customWidth="1"/>
    <col min="2002" max="2018" width="2.5703125" style="123" customWidth="1"/>
    <col min="2019" max="2020" width="2.7109375" style="123" customWidth="1"/>
    <col min="2021" max="2021" width="3.5703125" style="123" customWidth="1"/>
    <col min="2022" max="2022" width="6.28515625" style="123" customWidth="1"/>
    <col min="2023" max="2023" width="7.85546875" style="123" customWidth="1"/>
    <col min="2024" max="2024" width="17.85546875" style="123" customWidth="1"/>
    <col min="2025" max="2025" width="17.5703125" style="123" customWidth="1"/>
    <col min="2026" max="2257" width="9.140625" style="123" customWidth="1"/>
    <col min="2258" max="2274" width="2.5703125" style="123" customWidth="1"/>
    <col min="2275" max="2276" width="2.7109375" style="123" customWidth="1"/>
    <col min="2277" max="2277" width="3.5703125" style="123" customWidth="1"/>
    <col min="2278" max="2278" width="6.28515625" style="123" customWidth="1"/>
    <col min="2279" max="2279" width="7.85546875" style="123" customWidth="1"/>
    <col min="2280" max="2280" width="17.85546875" style="123" customWidth="1"/>
    <col min="2281" max="2281" width="17.5703125" style="123" customWidth="1"/>
    <col min="2282" max="2513" width="9.140625" style="123" customWidth="1"/>
    <col min="2514" max="2530" width="2.5703125" style="123" customWidth="1"/>
    <col min="2531" max="2532" width="2.7109375" style="123" customWidth="1"/>
    <col min="2533" max="2533" width="3.5703125" style="123" customWidth="1"/>
    <col min="2534" max="2534" width="6.28515625" style="123" customWidth="1"/>
    <col min="2535" max="2535" width="7.85546875" style="123" customWidth="1"/>
    <col min="2536" max="2536" width="17.85546875" style="123" customWidth="1"/>
    <col min="2537" max="2537" width="17.5703125" style="123" customWidth="1"/>
    <col min="2538" max="2769" width="9.140625" style="123" customWidth="1"/>
    <col min="2770" max="2786" width="2.5703125" style="123" customWidth="1"/>
    <col min="2787" max="2788" width="2.7109375" style="123" customWidth="1"/>
    <col min="2789" max="2789" width="3.5703125" style="123" customWidth="1"/>
    <col min="2790" max="2790" width="6.28515625" style="123" customWidth="1"/>
    <col min="2791" max="2791" width="7.85546875" style="123" customWidth="1"/>
    <col min="2792" max="2792" width="17.85546875" style="123" customWidth="1"/>
    <col min="2793" max="2793" width="17.5703125" style="123" customWidth="1"/>
    <col min="2794" max="3025" width="9.140625" style="123" customWidth="1"/>
    <col min="3026" max="3042" width="2.5703125" style="123" customWidth="1"/>
    <col min="3043" max="3044" width="2.7109375" style="123" customWidth="1"/>
    <col min="3045" max="3045" width="3.5703125" style="123" customWidth="1"/>
    <col min="3046" max="3046" width="6.28515625" style="123" customWidth="1"/>
    <col min="3047" max="3047" width="7.85546875" style="123" customWidth="1"/>
    <col min="3048" max="3048" width="17.85546875" style="123" customWidth="1"/>
    <col min="3049" max="3049" width="17.5703125" style="123" customWidth="1"/>
    <col min="3050" max="3281" width="9.140625" style="123" customWidth="1"/>
    <col min="3282" max="3298" width="2.5703125" style="123" customWidth="1"/>
    <col min="3299" max="3300" width="2.7109375" style="123" customWidth="1"/>
    <col min="3301" max="3301" width="3.5703125" style="123" customWidth="1"/>
    <col min="3302" max="3302" width="6.28515625" style="123" customWidth="1"/>
    <col min="3303" max="3303" width="7.85546875" style="123" customWidth="1"/>
    <col min="3304" max="3304" width="17.85546875" style="123" customWidth="1"/>
    <col min="3305" max="3305" width="17.5703125" style="123" customWidth="1"/>
    <col min="3306" max="3537" width="9.140625" style="123" customWidth="1"/>
    <col min="3538" max="3554" width="2.5703125" style="123" customWidth="1"/>
    <col min="3555" max="3556" width="2.7109375" style="123" customWidth="1"/>
    <col min="3557" max="3557" width="3.5703125" style="123" customWidth="1"/>
    <col min="3558" max="3558" width="6.28515625" style="123" customWidth="1"/>
    <col min="3559" max="3559" width="7.85546875" style="123" customWidth="1"/>
    <col min="3560" max="3560" width="17.85546875" style="123" customWidth="1"/>
    <col min="3561" max="3561" width="17.5703125" style="123" customWidth="1"/>
    <col min="3562" max="3793" width="9.140625" style="123" customWidth="1"/>
    <col min="3794" max="3810" width="2.5703125" style="123" customWidth="1"/>
    <col min="3811" max="3812" width="2.7109375" style="123" customWidth="1"/>
    <col min="3813" max="3813" width="3.5703125" style="123" customWidth="1"/>
    <col min="3814" max="3814" width="6.28515625" style="123" customWidth="1"/>
    <col min="3815" max="3815" width="7.85546875" style="123" customWidth="1"/>
    <col min="3816" max="3816" width="17.85546875" style="123" customWidth="1"/>
    <col min="3817" max="3817" width="17.5703125" style="123" customWidth="1"/>
    <col min="3818" max="4049" width="9.140625" style="123" customWidth="1"/>
    <col min="4050" max="4066" width="2.5703125" style="123" customWidth="1"/>
    <col min="4067" max="4068" width="2.7109375" style="123" customWidth="1"/>
    <col min="4069" max="4069" width="3.5703125" style="123" customWidth="1"/>
    <col min="4070" max="4070" width="6.28515625" style="123" customWidth="1"/>
    <col min="4071" max="4071" width="7.85546875" style="123" customWidth="1"/>
    <col min="4072" max="4072" width="17.85546875" style="123" customWidth="1"/>
    <col min="4073" max="4073" width="17.5703125" style="123" customWidth="1"/>
    <col min="4074" max="4305" width="9.140625" style="123" customWidth="1"/>
    <col min="4306" max="4322" width="2.5703125" style="123" customWidth="1"/>
    <col min="4323" max="4324" width="2.7109375" style="123" customWidth="1"/>
    <col min="4325" max="4325" width="3.5703125" style="123" customWidth="1"/>
    <col min="4326" max="4326" width="6.28515625" style="123" customWidth="1"/>
    <col min="4327" max="4327" width="7.85546875" style="123" customWidth="1"/>
    <col min="4328" max="4328" width="17.85546875" style="123" customWidth="1"/>
    <col min="4329" max="4329" width="17.5703125" style="123" customWidth="1"/>
    <col min="4330" max="4561" width="9.140625" style="123" customWidth="1"/>
    <col min="4562" max="4578" width="2.5703125" style="123" customWidth="1"/>
    <col min="4579" max="4580" width="2.7109375" style="123" customWidth="1"/>
    <col min="4581" max="4581" width="3.5703125" style="123" customWidth="1"/>
    <col min="4582" max="4582" width="6.28515625" style="123" customWidth="1"/>
    <col min="4583" max="4583" width="7.85546875" style="123" customWidth="1"/>
    <col min="4584" max="4584" width="17.85546875" style="123" customWidth="1"/>
    <col min="4585" max="4585" width="17.5703125" style="123" customWidth="1"/>
    <col min="4586" max="4817" width="9.140625" style="123" customWidth="1"/>
    <col min="4818" max="4834" width="2.5703125" style="123" customWidth="1"/>
    <col min="4835" max="4836" width="2.7109375" style="123" customWidth="1"/>
    <col min="4837" max="4837" width="3.5703125" style="123" customWidth="1"/>
    <col min="4838" max="4838" width="6.28515625" style="123" customWidth="1"/>
    <col min="4839" max="4839" width="7.85546875" style="123" customWidth="1"/>
    <col min="4840" max="4840" width="17.85546875" style="123" customWidth="1"/>
    <col min="4841" max="4841" width="17.5703125" style="123" customWidth="1"/>
    <col min="4842" max="5073" width="9.140625" style="123" customWidth="1"/>
    <col min="5074" max="5090" width="2.5703125" style="123" customWidth="1"/>
    <col min="5091" max="5092" width="2.7109375" style="123" customWidth="1"/>
    <col min="5093" max="5093" width="3.5703125" style="123" customWidth="1"/>
    <col min="5094" max="5094" width="6.28515625" style="123" customWidth="1"/>
    <col min="5095" max="5095" width="7.85546875" style="123" customWidth="1"/>
    <col min="5096" max="5096" width="17.85546875" style="123" customWidth="1"/>
    <col min="5097" max="5097" width="17.5703125" style="123" customWidth="1"/>
    <col min="5098" max="5329" width="9.140625" style="123" customWidth="1"/>
    <col min="5330" max="5346" width="2.5703125" style="123" customWidth="1"/>
    <col min="5347" max="5348" width="2.7109375" style="123" customWidth="1"/>
    <col min="5349" max="5349" width="3.5703125" style="123" customWidth="1"/>
    <col min="5350" max="5350" width="6.28515625" style="123" customWidth="1"/>
    <col min="5351" max="5351" width="7.85546875" style="123" customWidth="1"/>
    <col min="5352" max="5352" width="17.85546875" style="123" customWidth="1"/>
    <col min="5353" max="5353" width="17.5703125" style="123" customWidth="1"/>
    <col min="5354" max="5585" width="9.140625" style="123" customWidth="1"/>
    <col min="5586" max="5602" width="2.5703125" style="123" customWidth="1"/>
    <col min="5603" max="5604" width="2.7109375" style="123" customWidth="1"/>
    <col min="5605" max="5605" width="3.5703125" style="123" customWidth="1"/>
    <col min="5606" max="5606" width="6.28515625" style="123" customWidth="1"/>
    <col min="5607" max="5607" width="7.85546875" style="123" customWidth="1"/>
    <col min="5608" max="5608" width="17.85546875" style="123" customWidth="1"/>
    <col min="5609" max="5609" width="17.5703125" style="123" customWidth="1"/>
    <col min="5610" max="5841" width="9.140625" style="123" customWidth="1"/>
    <col min="5842" max="5858" width="2.5703125" style="123" customWidth="1"/>
    <col min="5859" max="5860" width="2.7109375" style="123" customWidth="1"/>
    <col min="5861" max="5861" width="3.5703125" style="123" customWidth="1"/>
    <col min="5862" max="5862" width="6.28515625" style="123" customWidth="1"/>
    <col min="5863" max="5863" width="7.85546875" style="123" customWidth="1"/>
    <col min="5864" max="5864" width="17.85546875" style="123" customWidth="1"/>
    <col min="5865" max="5865" width="17.5703125" style="123" customWidth="1"/>
    <col min="5866" max="6097" width="9.140625" style="123" customWidth="1"/>
    <col min="6098" max="6114" width="2.5703125" style="123" customWidth="1"/>
    <col min="6115" max="6116" width="2.7109375" style="123" customWidth="1"/>
    <col min="6117" max="6117" width="3.5703125" style="123" customWidth="1"/>
    <col min="6118" max="6118" width="6.28515625" style="123" customWidth="1"/>
    <col min="6119" max="6119" width="7.85546875" style="123" customWidth="1"/>
    <col min="6120" max="6120" width="17.85546875" style="123" customWidth="1"/>
    <col min="6121" max="6121" width="17.5703125" style="123" customWidth="1"/>
    <col min="6122" max="6353" width="9.140625" style="123" customWidth="1"/>
    <col min="6354" max="6370" width="2.5703125" style="123" customWidth="1"/>
    <col min="6371" max="6372" width="2.7109375" style="123" customWidth="1"/>
    <col min="6373" max="6373" width="3.5703125" style="123" customWidth="1"/>
    <col min="6374" max="6374" width="6.28515625" style="123" customWidth="1"/>
    <col min="6375" max="6375" width="7.85546875" style="123" customWidth="1"/>
    <col min="6376" max="6376" width="17.85546875" style="123" customWidth="1"/>
    <col min="6377" max="6377" width="17.5703125" style="123" customWidth="1"/>
    <col min="6378" max="6609" width="9.140625" style="123" customWidth="1"/>
    <col min="6610" max="6626" width="2.5703125" style="123" customWidth="1"/>
    <col min="6627" max="6628" width="2.7109375" style="123" customWidth="1"/>
    <col min="6629" max="6629" width="3.5703125" style="123" customWidth="1"/>
    <col min="6630" max="6630" width="6.28515625" style="123" customWidth="1"/>
    <col min="6631" max="6631" width="7.85546875" style="123" customWidth="1"/>
    <col min="6632" max="6632" width="17.85546875" style="123" customWidth="1"/>
    <col min="6633" max="6633" width="17.5703125" style="123" customWidth="1"/>
    <col min="6634" max="6865" width="9.140625" style="123" customWidth="1"/>
    <col min="6866" max="6882" width="2.5703125" style="123" customWidth="1"/>
    <col min="6883" max="6884" width="2.7109375" style="123" customWidth="1"/>
    <col min="6885" max="6885" width="3.5703125" style="123" customWidth="1"/>
    <col min="6886" max="6886" width="6.28515625" style="123" customWidth="1"/>
    <col min="6887" max="6887" width="7.85546875" style="123" customWidth="1"/>
    <col min="6888" max="6888" width="17.85546875" style="123" customWidth="1"/>
    <col min="6889" max="6889" width="17.5703125" style="123" customWidth="1"/>
    <col min="6890" max="7121" width="9.140625" style="123" customWidth="1"/>
    <col min="7122" max="7138" width="2.5703125" style="123" customWidth="1"/>
    <col min="7139" max="7140" width="2.7109375" style="123" customWidth="1"/>
    <col min="7141" max="7141" width="3.5703125" style="123" customWidth="1"/>
    <col min="7142" max="7142" width="6.28515625" style="123" customWidth="1"/>
    <col min="7143" max="7143" width="7.85546875" style="123" customWidth="1"/>
    <col min="7144" max="7144" width="17.85546875" style="123" customWidth="1"/>
    <col min="7145" max="7145" width="17.5703125" style="123" customWidth="1"/>
    <col min="7146" max="7377" width="9.140625" style="123" customWidth="1"/>
    <col min="7378" max="7394" width="2.5703125" style="123" customWidth="1"/>
    <col min="7395" max="7396" width="2.7109375" style="123" customWidth="1"/>
    <col min="7397" max="7397" width="3.5703125" style="123" customWidth="1"/>
    <col min="7398" max="7398" width="6.28515625" style="123" customWidth="1"/>
    <col min="7399" max="7399" width="7.85546875" style="123" customWidth="1"/>
    <col min="7400" max="7400" width="17.85546875" style="123" customWidth="1"/>
    <col min="7401" max="7401" width="17.5703125" style="123" customWidth="1"/>
    <col min="7402" max="7633" width="9.140625" style="123" customWidth="1"/>
    <col min="7634" max="7650" width="2.5703125" style="123" customWidth="1"/>
    <col min="7651" max="7652" width="2.7109375" style="123" customWidth="1"/>
    <col min="7653" max="7653" width="3.5703125" style="123" customWidth="1"/>
    <col min="7654" max="7654" width="6.28515625" style="123" customWidth="1"/>
    <col min="7655" max="7655" width="7.85546875" style="123" customWidth="1"/>
    <col min="7656" max="7656" width="17.85546875" style="123" customWidth="1"/>
    <col min="7657" max="7657" width="17.5703125" style="123" customWidth="1"/>
    <col min="7658" max="7889" width="9.140625" style="123" customWidth="1"/>
    <col min="7890" max="7906" width="2.5703125" style="123" customWidth="1"/>
    <col min="7907" max="7908" width="2.7109375" style="123" customWidth="1"/>
    <col min="7909" max="7909" width="3.5703125" style="123" customWidth="1"/>
    <col min="7910" max="7910" width="6.28515625" style="123" customWidth="1"/>
    <col min="7911" max="7911" width="7.85546875" style="123" customWidth="1"/>
    <col min="7912" max="7912" width="17.85546875" style="123" customWidth="1"/>
    <col min="7913" max="7913" width="17.5703125" style="123" customWidth="1"/>
    <col min="7914" max="8145" width="9.140625" style="123" customWidth="1"/>
    <col min="8146" max="8162" width="2.5703125" style="123" customWidth="1"/>
    <col min="8163" max="8164" width="2.7109375" style="123" customWidth="1"/>
    <col min="8165" max="8165" width="3.5703125" style="123" customWidth="1"/>
    <col min="8166" max="8166" width="6.28515625" style="123" customWidth="1"/>
    <col min="8167" max="8167" width="7.85546875" style="123" customWidth="1"/>
    <col min="8168" max="8168" width="17.85546875" style="123" customWidth="1"/>
    <col min="8169" max="8169" width="17.5703125" style="123" customWidth="1"/>
    <col min="8170" max="8401" width="9.140625" style="123" customWidth="1"/>
    <col min="8402" max="8418" width="2.5703125" style="123" customWidth="1"/>
    <col min="8419" max="8420" width="2.7109375" style="123" customWidth="1"/>
    <col min="8421" max="8421" width="3.5703125" style="123" customWidth="1"/>
    <col min="8422" max="8422" width="6.28515625" style="123" customWidth="1"/>
    <col min="8423" max="8423" width="7.85546875" style="123" customWidth="1"/>
    <col min="8424" max="8424" width="17.85546875" style="123" customWidth="1"/>
    <col min="8425" max="8425" width="17.5703125" style="123" customWidth="1"/>
    <col min="8426" max="8657" width="9.140625" style="123" customWidth="1"/>
    <col min="8658" max="8674" width="2.5703125" style="123" customWidth="1"/>
    <col min="8675" max="8676" width="2.7109375" style="123" customWidth="1"/>
    <col min="8677" max="8677" width="3.5703125" style="123" customWidth="1"/>
    <col min="8678" max="8678" width="6.28515625" style="123" customWidth="1"/>
    <col min="8679" max="8679" width="7.85546875" style="123" customWidth="1"/>
    <col min="8680" max="8680" width="17.85546875" style="123" customWidth="1"/>
    <col min="8681" max="8681" width="17.5703125" style="123" customWidth="1"/>
    <col min="8682" max="8913" width="9.140625" style="123" customWidth="1"/>
    <col min="8914" max="8930" width="2.5703125" style="123" customWidth="1"/>
    <col min="8931" max="8932" width="2.7109375" style="123" customWidth="1"/>
    <col min="8933" max="8933" width="3.5703125" style="123" customWidth="1"/>
    <col min="8934" max="8934" width="6.28515625" style="123" customWidth="1"/>
    <col min="8935" max="8935" width="7.85546875" style="123" customWidth="1"/>
    <col min="8936" max="8936" width="17.85546875" style="123" customWidth="1"/>
    <col min="8937" max="8937" width="17.5703125" style="123" customWidth="1"/>
    <col min="8938" max="9169" width="9.140625" style="123" customWidth="1"/>
    <col min="9170" max="9186" width="2.5703125" style="123" customWidth="1"/>
    <col min="9187" max="9188" width="2.7109375" style="123" customWidth="1"/>
    <col min="9189" max="9189" width="3.5703125" style="123" customWidth="1"/>
    <col min="9190" max="9190" width="6.28515625" style="123" customWidth="1"/>
    <col min="9191" max="9191" width="7.85546875" style="123" customWidth="1"/>
    <col min="9192" max="9192" width="17.85546875" style="123" customWidth="1"/>
    <col min="9193" max="9193" width="17.5703125" style="123" customWidth="1"/>
    <col min="9194" max="9425" width="9.140625" style="123" customWidth="1"/>
    <col min="9426" max="9442" width="2.5703125" style="123" customWidth="1"/>
    <col min="9443" max="9444" width="2.7109375" style="123" customWidth="1"/>
    <col min="9445" max="9445" width="3.5703125" style="123" customWidth="1"/>
    <col min="9446" max="9446" width="6.28515625" style="123" customWidth="1"/>
    <col min="9447" max="9447" width="7.85546875" style="123" customWidth="1"/>
    <col min="9448" max="9448" width="17.85546875" style="123" customWidth="1"/>
    <col min="9449" max="9449" width="17.5703125" style="123" customWidth="1"/>
    <col min="9450" max="9681" width="9.140625" style="123" customWidth="1"/>
    <col min="9682" max="9698" width="2.5703125" style="123" customWidth="1"/>
    <col min="9699" max="9700" width="2.7109375" style="123" customWidth="1"/>
    <col min="9701" max="9701" width="3.5703125" style="123" customWidth="1"/>
    <col min="9702" max="9702" width="6.28515625" style="123" customWidth="1"/>
    <col min="9703" max="9703" width="7.85546875" style="123" customWidth="1"/>
    <col min="9704" max="9704" width="17.85546875" style="123" customWidth="1"/>
    <col min="9705" max="9705" width="17.5703125" style="123" customWidth="1"/>
    <col min="9706" max="9937" width="9.140625" style="123" customWidth="1"/>
    <col min="9938" max="9954" width="2.5703125" style="123" customWidth="1"/>
    <col min="9955" max="9956" width="2.7109375" style="123" customWidth="1"/>
    <col min="9957" max="9957" width="3.5703125" style="123" customWidth="1"/>
    <col min="9958" max="9958" width="6.28515625" style="123" customWidth="1"/>
    <col min="9959" max="9959" width="7.85546875" style="123" customWidth="1"/>
    <col min="9960" max="9960" width="17.85546875" style="123" customWidth="1"/>
    <col min="9961" max="9961" width="17.5703125" style="123" customWidth="1"/>
    <col min="9962" max="10193" width="9.140625" style="123" customWidth="1"/>
    <col min="10194" max="10210" width="2.5703125" style="123" customWidth="1"/>
    <col min="10211" max="10212" width="2.7109375" style="123" customWidth="1"/>
    <col min="10213" max="10213" width="3.5703125" style="123" customWidth="1"/>
    <col min="10214" max="10214" width="6.28515625" style="123" customWidth="1"/>
    <col min="10215" max="10215" width="7.85546875" style="123" customWidth="1"/>
    <col min="10216" max="10216" width="17.85546875" style="123" customWidth="1"/>
    <col min="10217" max="10217" width="17.5703125" style="123" customWidth="1"/>
    <col min="10218" max="10449" width="9.140625" style="123" customWidth="1"/>
    <col min="10450" max="10466" width="2.5703125" style="123" customWidth="1"/>
    <col min="10467" max="10468" width="2.7109375" style="123" customWidth="1"/>
    <col min="10469" max="10469" width="3.5703125" style="123" customWidth="1"/>
    <col min="10470" max="10470" width="6.28515625" style="123" customWidth="1"/>
    <col min="10471" max="10471" width="7.85546875" style="123" customWidth="1"/>
    <col min="10472" max="10472" width="17.85546875" style="123" customWidth="1"/>
    <col min="10473" max="10473" width="17.5703125" style="123" customWidth="1"/>
    <col min="10474" max="10705" width="9.140625" style="123" customWidth="1"/>
    <col min="10706" max="10722" width="2.5703125" style="123" customWidth="1"/>
    <col min="10723" max="10724" width="2.7109375" style="123" customWidth="1"/>
    <col min="10725" max="10725" width="3.5703125" style="123" customWidth="1"/>
    <col min="10726" max="10726" width="6.28515625" style="123" customWidth="1"/>
    <col min="10727" max="10727" width="7.85546875" style="123" customWidth="1"/>
    <col min="10728" max="10728" width="17.85546875" style="123" customWidth="1"/>
    <col min="10729" max="10729" width="17.5703125" style="123" customWidth="1"/>
    <col min="10730" max="10961" width="9.140625" style="123" customWidth="1"/>
    <col min="10962" max="10978" width="2.5703125" style="123" customWidth="1"/>
    <col min="10979" max="10980" width="2.7109375" style="123" customWidth="1"/>
    <col min="10981" max="10981" width="3.5703125" style="123" customWidth="1"/>
    <col min="10982" max="10982" width="6.28515625" style="123" customWidth="1"/>
    <col min="10983" max="10983" width="7.85546875" style="123" customWidth="1"/>
    <col min="10984" max="10984" width="17.85546875" style="123" customWidth="1"/>
    <col min="10985" max="10985" width="17.5703125" style="123" customWidth="1"/>
    <col min="10986" max="11217" width="9.140625" style="123" customWidth="1"/>
    <col min="11218" max="11234" width="2.5703125" style="123" customWidth="1"/>
    <col min="11235" max="11236" width="2.7109375" style="123" customWidth="1"/>
    <col min="11237" max="11237" width="3.5703125" style="123" customWidth="1"/>
    <col min="11238" max="11238" width="6.28515625" style="123" customWidth="1"/>
    <col min="11239" max="11239" width="7.85546875" style="123" customWidth="1"/>
    <col min="11240" max="11240" width="17.85546875" style="123" customWidth="1"/>
    <col min="11241" max="11241" width="17.5703125" style="123" customWidth="1"/>
    <col min="11242" max="11473" width="9.140625" style="123" customWidth="1"/>
    <col min="11474" max="11490" width="2.5703125" style="123" customWidth="1"/>
    <col min="11491" max="11492" width="2.7109375" style="123" customWidth="1"/>
    <col min="11493" max="11493" width="3.5703125" style="123" customWidth="1"/>
    <col min="11494" max="11494" width="6.28515625" style="123" customWidth="1"/>
    <col min="11495" max="11495" width="7.85546875" style="123" customWidth="1"/>
    <col min="11496" max="11496" width="17.85546875" style="123" customWidth="1"/>
    <col min="11497" max="11497" width="17.5703125" style="123" customWidth="1"/>
    <col min="11498" max="11729" width="9.140625" style="123" customWidth="1"/>
    <col min="11730" max="11746" width="2.5703125" style="123" customWidth="1"/>
    <col min="11747" max="11748" width="2.7109375" style="123" customWidth="1"/>
    <col min="11749" max="11749" width="3.5703125" style="123" customWidth="1"/>
    <col min="11750" max="11750" width="6.28515625" style="123" customWidth="1"/>
    <col min="11751" max="11751" width="7.85546875" style="123" customWidth="1"/>
    <col min="11752" max="11752" width="17.85546875" style="123" customWidth="1"/>
    <col min="11753" max="11753" width="17.5703125" style="123" customWidth="1"/>
    <col min="11754" max="11985" width="9.140625" style="123" customWidth="1"/>
    <col min="11986" max="12002" width="2.5703125" style="123" customWidth="1"/>
    <col min="12003" max="12004" width="2.7109375" style="123" customWidth="1"/>
    <col min="12005" max="12005" width="3.5703125" style="123" customWidth="1"/>
    <col min="12006" max="12006" width="6.28515625" style="123" customWidth="1"/>
    <col min="12007" max="12007" width="7.85546875" style="123" customWidth="1"/>
    <col min="12008" max="12008" width="17.85546875" style="123" customWidth="1"/>
    <col min="12009" max="12009" width="17.5703125" style="123" customWidth="1"/>
    <col min="12010" max="12241" width="9.140625" style="123" customWidth="1"/>
    <col min="12242" max="12258" width="2.5703125" style="123" customWidth="1"/>
    <col min="12259" max="12260" width="2.7109375" style="123" customWidth="1"/>
    <col min="12261" max="12261" width="3.5703125" style="123" customWidth="1"/>
    <col min="12262" max="12262" width="6.28515625" style="123" customWidth="1"/>
    <col min="12263" max="12263" width="7.85546875" style="123" customWidth="1"/>
    <col min="12264" max="12264" width="17.85546875" style="123" customWidth="1"/>
    <col min="12265" max="12265" width="17.5703125" style="123" customWidth="1"/>
    <col min="12266" max="12497" width="9.140625" style="123" customWidth="1"/>
    <col min="12498" max="12514" width="2.5703125" style="123" customWidth="1"/>
    <col min="12515" max="12516" width="2.7109375" style="123" customWidth="1"/>
    <col min="12517" max="12517" width="3.5703125" style="123" customWidth="1"/>
    <col min="12518" max="12518" width="6.28515625" style="123" customWidth="1"/>
    <col min="12519" max="12519" width="7.85546875" style="123" customWidth="1"/>
    <col min="12520" max="12520" width="17.85546875" style="123" customWidth="1"/>
    <col min="12521" max="12521" width="17.5703125" style="123" customWidth="1"/>
    <col min="12522" max="12753" width="9.140625" style="123" customWidth="1"/>
    <col min="12754" max="12770" width="2.5703125" style="123" customWidth="1"/>
    <col min="12771" max="12772" width="2.7109375" style="123" customWidth="1"/>
    <col min="12773" max="12773" width="3.5703125" style="123" customWidth="1"/>
    <col min="12774" max="12774" width="6.28515625" style="123" customWidth="1"/>
    <col min="12775" max="12775" width="7.85546875" style="123" customWidth="1"/>
    <col min="12776" max="12776" width="17.85546875" style="123" customWidth="1"/>
    <col min="12777" max="12777" width="17.5703125" style="123" customWidth="1"/>
    <col min="12778" max="13009" width="9.140625" style="123" customWidth="1"/>
    <col min="13010" max="13026" width="2.5703125" style="123" customWidth="1"/>
    <col min="13027" max="13028" width="2.7109375" style="123" customWidth="1"/>
    <col min="13029" max="13029" width="3.5703125" style="123" customWidth="1"/>
    <col min="13030" max="13030" width="6.28515625" style="123" customWidth="1"/>
    <col min="13031" max="13031" width="7.85546875" style="123" customWidth="1"/>
    <col min="13032" max="13032" width="17.85546875" style="123" customWidth="1"/>
    <col min="13033" max="13033" width="17.5703125" style="123" customWidth="1"/>
    <col min="13034" max="13265" width="9.140625" style="123" customWidth="1"/>
    <col min="13266" max="13282" width="2.5703125" style="123" customWidth="1"/>
    <col min="13283" max="13284" width="2.7109375" style="123" customWidth="1"/>
    <col min="13285" max="13285" width="3.5703125" style="123" customWidth="1"/>
    <col min="13286" max="13286" width="6.28515625" style="123" customWidth="1"/>
    <col min="13287" max="13287" width="7.85546875" style="123" customWidth="1"/>
    <col min="13288" max="13288" width="17.85546875" style="123" customWidth="1"/>
    <col min="13289" max="13289" width="17.5703125" style="123" customWidth="1"/>
    <col min="13290" max="13521" width="9.140625" style="123" customWidth="1"/>
    <col min="13522" max="13538" width="2.5703125" style="123" customWidth="1"/>
    <col min="13539" max="13540" width="2.7109375" style="123" customWidth="1"/>
    <col min="13541" max="13541" width="3.5703125" style="123" customWidth="1"/>
    <col min="13542" max="13542" width="6.28515625" style="123" customWidth="1"/>
    <col min="13543" max="13543" width="7.85546875" style="123" customWidth="1"/>
    <col min="13544" max="13544" width="17.85546875" style="123" customWidth="1"/>
    <col min="13545" max="13545" width="17.5703125" style="123" customWidth="1"/>
    <col min="13546" max="13777" width="9.140625" style="123" customWidth="1"/>
    <col min="13778" max="13794" width="2.5703125" style="123" customWidth="1"/>
    <col min="13795" max="13796" width="2.7109375" style="123" customWidth="1"/>
    <col min="13797" max="13797" width="3.5703125" style="123" customWidth="1"/>
    <col min="13798" max="13798" width="6.28515625" style="123" customWidth="1"/>
    <col min="13799" max="13799" width="7.85546875" style="123" customWidth="1"/>
    <col min="13800" max="13800" width="17.85546875" style="123" customWidth="1"/>
    <col min="13801" max="13801" width="17.5703125" style="123" customWidth="1"/>
    <col min="13802" max="14033" width="9.140625" style="123" customWidth="1"/>
    <col min="14034" max="14050" width="2.5703125" style="123" customWidth="1"/>
    <col min="14051" max="14052" width="2.7109375" style="123" customWidth="1"/>
    <col min="14053" max="14053" width="3.5703125" style="123" customWidth="1"/>
    <col min="14054" max="14054" width="6.28515625" style="123" customWidth="1"/>
    <col min="14055" max="14055" width="7.85546875" style="123" customWidth="1"/>
    <col min="14056" max="14056" width="17.85546875" style="123" customWidth="1"/>
    <col min="14057" max="14057" width="17.5703125" style="123" customWidth="1"/>
    <col min="14058" max="14289" width="9.140625" style="123" customWidth="1"/>
    <col min="14290" max="14306" width="2.5703125" style="123" customWidth="1"/>
    <col min="14307" max="14308" width="2.7109375" style="123" customWidth="1"/>
    <col min="14309" max="14309" width="3.5703125" style="123" customWidth="1"/>
    <col min="14310" max="14310" width="6.28515625" style="123" customWidth="1"/>
    <col min="14311" max="14311" width="7.85546875" style="123" customWidth="1"/>
    <col min="14312" max="14312" width="17.85546875" style="123" customWidth="1"/>
    <col min="14313" max="14313" width="17.5703125" style="123" customWidth="1"/>
    <col min="14314" max="14545" width="9.140625" style="123" customWidth="1"/>
    <col min="14546" max="14562" width="2.5703125" style="123" customWidth="1"/>
    <col min="14563" max="14564" width="2.7109375" style="123" customWidth="1"/>
    <col min="14565" max="14565" width="3.5703125" style="123" customWidth="1"/>
    <col min="14566" max="14566" width="6.28515625" style="123" customWidth="1"/>
    <col min="14567" max="14567" width="7.85546875" style="123" customWidth="1"/>
    <col min="14568" max="14568" width="17.85546875" style="123" customWidth="1"/>
    <col min="14569" max="14569" width="17.5703125" style="123" customWidth="1"/>
    <col min="14570" max="14801" width="9.140625" style="123" customWidth="1"/>
    <col min="14802" max="14818" width="2.5703125" style="123" customWidth="1"/>
    <col min="14819" max="14820" width="2.7109375" style="123" customWidth="1"/>
    <col min="14821" max="14821" width="3.5703125" style="123" customWidth="1"/>
    <col min="14822" max="14822" width="6.28515625" style="123" customWidth="1"/>
    <col min="14823" max="14823" width="7.85546875" style="123" customWidth="1"/>
    <col min="14824" max="14824" width="17.85546875" style="123" customWidth="1"/>
    <col min="14825" max="14825" width="17.5703125" style="123" customWidth="1"/>
    <col min="14826" max="15057" width="9.140625" style="123" customWidth="1"/>
    <col min="15058" max="15074" width="2.5703125" style="123" customWidth="1"/>
    <col min="15075" max="15076" width="2.7109375" style="123" customWidth="1"/>
    <col min="15077" max="15077" width="3.5703125" style="123" customWidth="1"/>
    <col min="15078" max="15078" width="6.28515625" style="123" customWidth="1"/>
    <col min="15079" max="15079" width="7.85546875" style="123" customWidth="1"/>
    <col min="15080" max="15080" width="17.85546875" style="123" customWidth="1"/>
    <col min="15081" max="15081" width="17.5703125" style="123" customWidth="1"/>
    <col min="15082" max="15313" width="9.140625" style="123" customWidth="1"/>
    <col min="15314" max="15330" width="2.5703125" style="123" customWidth="1"/>
    <col min="15331" max="15332" width="2.7109375" style="123" customWidth="1"/>
    <col min="15333" max="15333" width="3.5703125" style="123" customWidth="1"/>
    <col min="15334" max="15334" width="6.28515625" style="123" customWidth="1"/>
    <col min="15335" max="15335" width="7.85546875" style="123" customWidth="1"/>
    <col min="15336" max="15336" width="17.85546875" style="123" customWidth="1"/>
    <col min="15337" max="15337" width="17.5703125" style="123" customWidth="1"/>
    <col min="15338" max="15569" width="9.140625" style="123" customWidth="1"/>
    <col min="15570" max="15586" width="2.5703125" style="123" customWidth="1"/>
    <col min="15587" max="15588" width="2.7109375" style="123" customWidth="1"/>
    <col min="15589" max="15589" width="3.5703125" style="123" customWidth="1"/>
    <col min="15590" max="15590" width="6.28515625" style="123" customWidth="1"/>
    <col min="15591" max="15591" width="7.85546875" style="123" customWidth="1"/>
    <col min="15592" max="15592" width="17.85546875" style="123" customWidth="1"/>
    <col min="15593" max="15593" width="17.5703125" style="123" customWidth="1"/>
    <col min="15594" max="15825" width="9.140625" style="123" customWidth="1"/>
    <col min="15826" max="15842" width="2.5703125" style="123" customWidth="1"/>
    <col min="15843" max="15844" width="2.7109375" style="123" customWidth="1"/>
    <col min="15845" max="15845" width="3.5703125" style="123" customWidth="1"/>
    <col min="15846" max="15846" width="6.28515625" style="123" customWidth="1"/>
    <col min="15847" max="15847" width="7.85546875" style="123" customWidth="1"/>
    <col min="15848" max="15848" width="17.85546875" style="123" customWidth="1"/>
    <col min="15849" max="15849" width="17.5703125" style="123" customWidth="1"/>
    <col min="15850" max="16081" width="9.140625" style="123" customWidth="1"/>
    <col min="16082" max="16098" width="2.5703125" style="123" customWidth="1"/>
    <col min="16099" max="16100" width="2.7109375" style="123" customWidth="1"/>
    <col min="16101" max="16101" width="3.5703125" style="123" customWidth="1"/>
    <col min="16102" max="16102" width="6.28515625" style="123" customWidth="1"/>
    <col min="16103" max="16103" width="7.85546875" style="123" customWidth="1"/>
    <col min="16104" max="16104" width="17.85546875" style="123" customWidth="1"/>
    <col min="16105" max="16105" width="17.5703125" style="123" customWidth="1"/>
    <col min="16106" max="16337" width="9.140625" style="123" customWidth="1"/>
    <col min="16338" max="16381" width="9.140625" style="123"/>
    <col min="16382" max="16384" width="8.85546875" style="123" customWidth="1"/>
  </cols>
  <sheetData>
    <row r="1" spans="1:5" s="83" customFormat="1" ht="14.25" customHeight="1" x14ac:dyDescent="0.2">
      <c r="C1" s="119"/>
      <c r="D1" s="119"/>
    </row>
    <row r="2" spans="1:5" s="120" customFormat="1" ht="10.15" customHeight="1" x14ac:dyDescent="0.25">
      <c r="C2" s="119"/>
      <c r="D2" s="119"/>
    </row>
    <row r="3" spans="1:5" s="83" customFormat="1" ht="11.25" customHeight="1" x14ac:dyDescent="0.2">
      <c r="C3" s="121"/>
      <c r="D3" s="121"/>
    </row>
    <row r="4" spans="1:5" ht="12" customHeight="1" x14ac:dyDescent="0.2">
      <c r="A4" s="122" t="s">
        <v>1</v>
      </c>
      <c r="B4" s="122"/>
      <c r="C4" s="5" t="s">
        <v>0</v>
      </c>
      <c r="D4" s="5"/>
    </row>
    <row r="5" spans="1:5" s="83" customFormat="1" ht="4.5" customHeight="1" x14ac:dyDescent="0.2">
      <c r="C5" s="6"/>
      <c r="D5" s="6"/>
    </row>
    <row r="6" spans="1:5" ht="12" customHeight="1" x14ac:dyDescent="0.2">
      <c r="A6" s="122" t="s">
        <v>2</v>
      </c>
      <c r="B6" s="122"/>
      <c r="C6" s="13" t="s">
        <v>3</v>
      </c>
      <c r="D6" s="13"/>
    </row>
    <row r="7" spans="1:5" s="83" customFormat="1" ht="6" customHeight="1" x14ac:dyDescent="0.2"/>
    <row r="8" spans="1:5" ht="12" customHeight="1" x14ac:dyDescent="0.2">
      <c r="A8" s="122" t="s">
        <v>4</v>
      </c>
      <c r="B8" s="122"/>
      <c r="C8" s="124">
        <v>246</v>
      </c>
      <c r="D8" s="124"/>
    </row>
    <row r="9" spans="1:5" s="83" customFormat="1" ht="49.5" customHeight="1" x14ac:dyDescent="0.2">
      <c r="A9" s="125" t="s">
        <v>5</v>
      </c>
      <c r="B9" s="125"/>
      <c r="C9" s="86" t="s">
        <v>6</v>
      </c>
      <c r="D9" s="86"/>
    </row>
    <row r="10" spans="1:5" ht="12" customHeight="1" x14ac:dyDescent="0.2">
      <c r="A10" s="125"/>
      <c r="B10" s="125"/>
      <c r="C10" s="126" t="s">
        <v>7</v>
      </c>
      <c r="D10" s="22"/>
    </row>
    <row r="11" spans="1:5" s="127" customFormat="1" ht="4.5" customHeight="1" x14ac:dyDescent="0.25">
      <c r="C11" s="128"/>
      <c r="D11" s="128"/>
      <c r="E11" s="128"/>
    </row>
    <row r="12" spans="1:5" s="83" customFormat="1" ht="17.25" customHeight="1" x14ac:dyDescent="0.2">
      <c r="A12" s="129" t="s">
        <v>87</v>
      </c>
      <c r="B12" s="129"/>
      <c r="C12" s="129"/>
    </row>
    <row r="13" spans="1:5" s="83" customFormat="1" ht="10.5" customHeight="1" x14ac:dyDescent="0.2">
      <c r="A13" s="130" t="s">
        <v>88</v>
      </c>
      <c r="B13" s="130"/>
      <c r="C13" s="130"/>
      <c r="D13" s="131" t="s">
        <v>10</v>
      </c>
    </row>
    <row r="14" spans="1:5" s="83" customFormat="1" ht="4.5" customHeight="1" x14ac:dyDescent="0.2"/>
    <row r="15" spans="1:5" s="83" customFormat="1" ht="23.25" customHeight="1" x14ac:dyDescent="0.2">
      <c r="A15" s="132" t="s">
        <v>33</v>
      </c>
      <c r="B15" s="132" t="s">
        <v>70</v>
      </c>
      <c r="C15" s="133" t="s">
        <v>89</v>
      </c>
      <c r="D15" s="134" t="s">
        <v>90</v>
      </c>
    </row>
    <row r="16" spans="1:5" s="83" customFormat="1" ht="16.149999999999999" customHeight="1" x14ac:dyDescent="0.2">
      <c r="A16" s="135" t="s">
        <v>91</v>
      </c>
      <c r="B16" s="132"/>
      <c r="C16" s="133"/>
      <c r="D16" s="134"/>
    </row>
    <row r="17" spans="1:4" s="83" customFormat="1" ht="12.75" customHeight="1" x14ac:dyDescent="0.2">
      <c r="A17" s="136" t="s">
        <v>92</v>
      </c>
      <c r="B17" s="137"/>
      <c r="C17" s="138">
        <f>SUM(C18:C23)</f>
        <v>7002828000</v>
      </c>
      <c r="D17" s="29">
        <f>SUM(D18:D23)</f>
        <v>6635822000</v>
      </c>
    </row>
    <row r="18" spans="1:4" s="83" customFormat="1" ht="12.75" customHeight="1" x14ac:dyDescent="0.2">
      <c r="A18" s="139" t="s">
        <v>93</v>
      </c>
      <c r="B18" s="137">
        <v>10</v>
      </c>
      <c r="C18" s="140">
        <f>1662103000</f>
        <v>1662103000</v>
      </c>
      <c r="D18" s="31">
        <v>1630636000</v>
      </c>
    </row>
    <row r="19" spans="1:4" s="83" customFormat="1" ht="12.75" customHeight="1" x14ac:dyDescent="0.2">
      <c r="A19" s="139" t="s">
        <v>94</v>
      </c>
      <c r="B19" s="137">
        <v>9</v>
      </c>
      <c r="C19" s="140">
        <v>5312283000</v>
      </c>
      <c r="D19" s="31">
        <v>4975952000</v>
      </c>
    </row>
    <row r="20" spans="1:4" s="83" customFormat="1" ht="12.75" customHeight="1" x14ac:dyDescent="0.2">
      <c r="A20" s="139" t="s">
        <v>95</v>
      </c>
      <c r="B20" s="137"/>
      <c r="C20" s="140">
        <v>1828000</v>
      </c>
      <c r="D20" s="31">
        <v>2641000</v>
      </c>
    </row>
    <row r="21" spans="1:4" s="83" customFormat="1" ht="12.75" customHeight="1" x14ac:dyDescent="0.2">
      <c r="A21" s="139" t="s">
        <v>96</v>
      </c>
      <c r="B21" s="137"/>
      <c r="C21" s="140">
        <v>6568000</v>
      </c>
      <c r="D21" s="31">
        <v>6547000</v>
      </c>
    </row>
    <row r="22" spans="1:4" s="83" customFormat="1" ht="12.75" customHeight="1" x14ac:dyDescent="0.2">
      <c r="A22" s="141" t="s">
        <v>97</v>
      </c>
      <c r="B22" s="142"/>
      <c r="C22" s="140">
        <v>2814000</v>
      </c>
      <c r="D22" s="31">
        <v>2814000</v>
      </c>
    </row>
    <row r="23" spans="1:4" s="83" customFormat="1" ht="12.75" customHeight="1" x14ac:dyDescent="0.2">
      <c r="A23" s="139" t="s">
        <v>98</v>
      </c>
      <c r="B23" s="137"/>
      <c r="C23" s="140">
        <v>17232000</v>
      </c>
      <c r="D23" s="31">
        <v>17232000</v>
      </c>
    </row>
    <row r="24" spans="1:4" s="83" customFormat="1" ht="12.75" customHeight="1" x14ac:dyDescent="0.2">
      <c r="A24" s="139"/>
      <c r="B24" s="137"/>
      <c r="C24" s="140"/>
      <c r="D24" s="31"/>
    </row>
    <row r="25" spans="1:4" s="83" customFormat="1" ht="12.75" customHeight="1" x14ac:dyDescent="0.2">
      <c r="A25" s="136" t="s">
        <v>99</v>
      </c>
      <c r="B25" s="137"/>
      <c r="C25" s="143">
        <f>SUM(C26:C31)</f>
        <v>3939044000</v>
      </c>
      <c r="D25" s="143">
        <f>SUM(D26:D31)</f>
        <v>1699571000</v>
      </c>
    </row>
    <row r="26" spans="1:4" s="83" customFormat="1" ht="12.75" customHeight="1" x14ac:dyDescent="0.2">
      <c r="A26" s="139" t="s">
        <v>100</v>
      </c>
      <c r="B26" s="137">
        <v>5</v>
      </c>
      <c r="C26" s="140">
        <v>2419948000</v>
      </c>
      <c r="D26" s="31">
        <f>863978000</f>
        <v>863978000</v>
      </c>
    </row>
    <row r="27" spans="1:4" s="83" customFormat="1" ht="12.75" customHeight="1" x14ac:dyDescent="0.2">
      <c r="A27" s="139" t="s">
        <v>101</v>
      </c>
      <c r="B27" s="137">
        <v>6</v>
      </c>
      <c r="C27" s="140">
        <v>1193596000</v>
      </c>
      <c r="D27" s="31">
        <v>815667000</v>
      </c>
    </row>
    <row r="28" spans="1:4" s="83" customFormat="1" ht="12.75" customHeight="1" x14ac:dyDescent="0.2">
      <c r="A28" s="139" t="s">
        <v>102</v>
      </c>
      <c r="B28" s="137">
        <v>8</v>
      </c>
      <c r="C28" s="140">
        <v>88022000</v>
      </c>
      <c r="D28" s="31"/>
    </row>
    <row r="29" spans="1:4" s="83" customFormat="1" ht="12.75" customHeight="1" x14ac:dyDescent="0.2">
      <c r="A29" s="139" t="s">
        <v>103</v>
      </c>
      <c r="B29" s="137">
        <v>7</v>
      </c>
      <c r="C29" s="140">
        <v>6864000</v>
      </c>
      <c r="D29" s="31">
        <v>8972000</v>
      </c>
    </row>
    <row r="30" spans="1:4" s="83" customFormat="1" ht="12.75" customHeight="1" x14ac:dyDescent="0.2">
      <c r="A30" s="139" t="s">
        <v>104</v>
      </c>
      <c r="B30" s="137">
        <v>4</v>
      </c>
      <c r="C30" s="140">
        <v>229688000</v>
      </c>
      <c r="D30" s="31">
        <f>12892000-2814000</f>
        <v>10078000</v>
      </c>
    </row>
    <row r="31" spans="1:4" s="83" customFormat="1" ht="12.75" customHeight="1" x14ac:dyDescent="0.2">
      <c r="A31" s="139" t="s">
        <v>105</v>
      </c>
      <c r="B31" s="137"/>
      <c r="C31" s="140">
        <v>926000</v>
      </c>
      <c r="D31" s="31">
        <v>876000</v>
      </c>
    </row>
    <row r="32" spans="1:4" s="83" customFormat="1" ht="10.9" customHeight="1" x14ac:dyDescent="0.2">
      <c r="A32" s="144"/>
      <c r="B32" s="145"/>
      <c r="C32" s="140"/>
      <c r="D32" s="31"/>
    </row>
    <row r="33" spans="1:4" s="83" customFormat="1" ht="12.75" customHeight="1" x14ac:dyDescent="0.2">
      <c r="A33" s="146" t="s">
        <v>106</v>
      </c>
      <c r="B33" s="145"/>
      <c r="C33" s="138">
        <f>C17+C25</f>
        <v>10941872000</v>
      </c>
      <c r="D33" s="29">
        <f>D25+D17</f>
        <v>8335393000</v>
      </c>
    </row>
    <row r="34" spans="1:4" s="83" customFormat="1" ht="12.75" customHeight="1" x14ac:dyDescent="0.2">
      <c r="A34" s="146"/>
      <c r="B34" s="145"/>
      <c r="C34" s="138"/>
      <c r="D34" s="29"/>
    </row>
    <row r="35" spans="1:4" s="83" customFormat="1" ht="12.75" customHeight="1" x14ac:dyDescent="0.2">
      <c r="A35" s="136" t="s">
        <v>107</v>
      </c>
      <c r="B35" s="137"/>
      <c r="C35" s="138"/>
      <c r="D35" s="29"/>
    </row>
    <row r="36" spans="1:4" s="83" customFormat="1" ht="12.75" customHeight="1" x14ac:dyDescent="0.2">
      <c r="A36" s="136" t="s">
        <v>108</v>
      </c>
      <c r="B36" s="137"/>
      <c r="C36" s="143">
        <f>SUM(C37:C39)</f>
        <v>4883358000</v>
      </c>
      <c r="D36" s="29">
        <f>SUM(D37:D39)</f>
        <v>-2180576000</v>
      </c>
    </row>
    <row r="37" spans="1:4" s="83" customFormat="1" ht="12.75" customHeight="1" x14ac:dyDescent="0.2">
      <c r="A37" s="139" t="s">
        <v>12</v>
      </c>
      <c r="B37" s="137">
        <v>16</v>
      </c>
      <c r="C37" s="140">
        <v>1452879000</v>
      </c>
      <c r="D37" s="31">
        <v>500000000</v>
      </c>
    </row>
    <row r="38" spans="1:4" s="83" customFormat="1" ht="12.75" customHeight="1" x14ac:dyDescent="0.2">
      <c r="A38" s="139" t="s">
        <v>13</v>
      </c>
      <c r="B38" s="137">
        <v>16</v>
      </c>
      <c r="C38" s="140">
        <v>11576596000</v>
      </c>
      <c r="D38" s="31">
        <v>4676882000</v>
      </c>
    </row>
    <row r="39" spans="1:4" s="83" customFormat="1" ht="12.75" customHeight="1" x14ac:dyDescent="0.2">
      <c r="A39" s="139" t="s">
        <v>109</v>
      </c>
      <c r="B39" s="137">
        <v>17</v>
      </c>
      <c r="C39" s="140">
        <v>-8146117000</v>
      </c>
      <c r="D39" s="31">
        <v>-7357458000</v>
      </c>
    </row>
    <row r="40" spans="1:4" s="83" customFormat="1" ht="12.75" customHeight="1" x14ac:dyDescent="0.2">
      <c r="A40" s="136"/>
      <c r="B40" s="137"/>
      <c r="C40" s="138"/>
      <c r="D40" s="29"/>
    </row>
    <row r="41" spans="1:4" s="83" customFormat="1" ht="12.75" customHeight="1" x14ac:dyDescent="0.2">
      <c r="A41" s="136" t="s">
        <v>110</v>
      </c>
      <c r="B41" s="137"/>
      <c r="C41" s="143">
        <f>SUM(C42:C44)</f>
        <v>3373697557.2600002</v>
      </c>
      <c r="D41" s="29">
        <f>SUM(D42:D44)</f>
        <v>3142462000</v>
      </c>
    </row>
    <row r="42" spans="1:4" s="83" customFormat="1" ht="12.75" customHeight="1" x14ac:dyDescent="0.2">
      <c r="A42" s="139" t="s">
        <v>111</v>
      </c>
      <c r="B42" s="137">
        <v>15</v>
      </c>
      <c r="C42" s="140">
        <v>3300975000</v>
      </c>
      <c r="D42" s="31">
        <f>3069739000</f>
        <v>3069739000</v>
      </c>
    </row>
    <row r="43" spans="1:4" s="83" customFormat="1" ht="12.75" customHeight="1" x14ac:dyDescent="0.2">
      <c r="A43" s="139" t="s">
        <v>112</v>
      </c>
      <c r="B43" s="137">
        <v>14</v>
      </c>
      <c r="C43" s="140">
        <v>58876000</v>
      </c>
      <c r="D43" s="31">
        <v>58876000</v>
      </c>
    </row>
    <row r="44" spans="1:4" s="83" customFormat="1" ht="12.75" customHeight="1" x14ac:dyDescent="0.2">
      <c r="A44" s="139" t="s">
        <v>113</v>
      </c>
      <c r="B44" s="137"/>
      <c r="C44" s="140">
        <v>13846557.26</v>
      </c>
      <c r="D44" s="31">
        <f>13847000</f>
        <v>13847000</v>
      </c>
    </row>
    <row r="45" spans="1:4" s="83" customFormat="1" ht="12.75" customHeight="1" x14ac:dyDescent="0.2">
      <c r="A45" s="139"/>
      <c r="B45" s="137"/>
      <c r="C45" s="140"/>
      <c r="D45" s="31"/>
    </row>
    <row r="46" spans="1:4" s="83" customFormat="1" ht="12.75" customHeight="1" x14ac:dyDescent="0.2">
      <c r="A46" s="136" t="s">
        <v>114</v>
      </c>
      <c r="B46" s="137"/>
      <c r="C46" s="143">
        <f>SUM(C47:C51)</f>
        <v>2684816000</v>
      </c>
      <c r="D46" s="29">
        <f>SUM(D47:D51)</f>
        <v>7373507000</v>
      </c>
    </row>
    <row r="47" spans="1:4" s="83" customFormat="1" ht="12.75" customHeight="1" x14ac:dyDescent="0.2">
      <c r="A47" s="139" t="s">
        <v>111</v>
      </c>
      <c r="B47" s="137">
        <v>11</v>
      </c>
      <c r="C47" s="140">
        <v>1299324000</v>
      </c>
      <c r="D47" s="31">
        <f>5286569000</f>
        <v>5286569000</v>
      </c>
    </row>
    <row r="48" spans="1:4" s="83" customFormat="1" ht="12.75" customHeight="1" x14ac:dyDescent="0.2">
      <c r="A48" s="147" t="s">
        <v>112</v>
      </c>
      <c r="B48" s="148">
        <v>14</v>
      </c>
      <c r="C48" s="140">
        <v>255467000</v>
      </c>
      <c r="D48" s="31">
        <v>267065000</v>
      </c>
    </row>
    <row r="49" spans="1:5" s="83" customFormat="1" ht="12.75" customHeight="1" x14ac:dyDescent="0.2">
      <c r="A49" s="139" t="s">
        <v>113</v>
      </c>
      <c r="B49" s="137"/>
      <c r="C49" s="140">
        <v>4090000</v>
      </c>
      <c r="D49" s="31">
        <v>20205000</v>
      </c>
    </row>
    <row r="50" spans="1:5" s="83" customFormat="1" ht="13.9" customHeight="1" x14ac:dyDescent="0.2">
      <c r="A50" s="139" t="s">
        <v>115</v>
      </c>
      <c r="B50" s="137">
        <v>12</v>
      </c>
      <c r="C50" s="140">
        <v>107968000</v>
      </c>
      <c r="D50" s="31">
        <v>428928000</v>
      </c>
    </row>
    <row r="51" spans="1:5" s="83" customFormat="1" ht="12.75" customHeight="1" x14ac:dyDescent="0.2">
      <c r="A51" s="139" t="s">
        <v>116</v>
      </c>
      <c r="B51" s="137">
        <v>13</v>
      </c>
      <c r="C51" s="140">
        <v>1017967000</v>
      </c>
      <c r="D51" s="31">
        <v>1370740000</v>
      </c>
    </row>
    <row r="52" spans="1:5" s="83" customFormat="1" ht="12.75" customHeight="1" x14ac:dyDescent="0.2">
      <c r="A52" s="136" t="s">
        <v>117</v>
      </c>
      <c r="B52" s="137"/>
      <c r="C52" s="143">
        <f>C41+C46</f>
        <v>6058513557.2600002</v>
      </c>
      <c r="D52" s="143">
        <f>D41+D46</f>
        <v>10515969000</v>
      </c>
    </row>
    <row r="53" spans="1:5" s="83" customFormat="1" ht="12.75" customHeight="1" x14ac:dyDescent="0.2">
      <c r="A53" s="136" t="s">
        <v>118</v>
      </c>
      <c r="B53" s="137"/>
      <c r="C53" s="143">
        <f>C36+C52</f>
        <v>10941871557.26</v>
      </c>
      <c r="D53" s="143">
        <f>D36+D40</f>
        <v>-2180576000</v>
      </c>
    </row>
    <row r="54" spans="1:5" s="151" customFormat="1" ht="12.75" customHeight="1" x14ac:dyDescent="0.25">
      <c r="A54" s="136" t="s">
        <v>119</v>
      </c>
      <c r="B54" s="137">
        <v>24</v>
      </c>
      <c r="C54" s="149">
        <v>3253</v>
      </c>
      <c r="D54" s="149">
        <v>-4677</v>
      </c>
      <c r="E54" s="150"/>
    </row>
    <row r="55" spans="1:5" s="83" customFormat="1" ht="8.25" customHeight="1" x14ac:dyDescent="0.2">
      <c r="B55" s="152"/>
    </row>
    <row r="56" spans="1:5" s="83" customFormat="1" ht="12" customHeight="1" x14ac:dyDescent="0.2">
      <c r="B56" s="152"/>
    </row>
    <row r="57" spans="1:5" s="83" customFormat="1" ht="25.5" customHeight="1" x14ac:dyDescent="0.2"/>
    <row r="58" spans="1:5" s="83" customFormat="1" ht="12.75" customHeight="1" x14ac:dyDescent="0.2">
      <c r="A58" s="73" t="s">
        <v>64</v>
      </c>
      <c r="B58" s="73"/>
      <c r="C58" s="74"/>
    </row>
    <row r="59" spans="1:5" s="83" customFormat="1" ht="18.75" customHeight="1" x14ac:dyDescent="0.2">
      <c r="A59" s="75" t="s">
        <v>65</v>
      </c>
      <c r="B59" s="75"/>
      <c r="C59" s="76" t="s">
        <v>27</v>
      </c>
    </row>
    <row r="60" spans="1:5" s="83" customFormat="1" ht="19.5" customHeight="1" x14ac:dyDescent="0.2">
      <c r="A60" s="73" t="s">
        <v>66</v>
      </c>
      <c r="B60" s="73"/>
      <c r="C60" s="74"/>
    </row>
    <row r="61" spans="1:5" s="83" customFormat="1" ht="9.75" customHeight="1" x14ac:dyDescent="0.2">
      <c r="A61" s="77" t="s">
        <v>67</v>
      </c>
      <c r="B61" s="77"/>
      <c r="C61" s="76" t="s">
        <v>27</v>
      </c>
    </row>
    <row r="62" spans="1:5" x14ac:dyDescent="0.2">
      <c r="A62" s="122"/>
      <c r="B62" s="122"/>
    </row>
    <row r="65" spans="3:4" x14ac:dyDescent="0.2">
      <c r="C65" s="153"/>
      <c r="D65" s="153"/>
    </row>
  </sheetData>
  <mergeCells count="4">
    <mergeCell ref="C3:D3"/>
    <mergeCell ref="C4:D4"/>
    <mergeCell ref="C6:D6"/>
    <mergeCell ref="C9:D9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2" zoomScale="150" zoomScaleNormal="150" workbookViewId="0">
      <selection activeCell="A9" sqref="A9"/>
    </sheetView>
  </sheetViews>
  <sheetFormatPr defaultColWidth="9.140625" defaultRowHeight="14.25" x14ac:dyDescent="0.2"/>
  <cols>
    <col min="1" max="1" width="54.140625" style="42" customWidth="1"/>
    <col min="2" max="2" width="9" style="42" customWidth="1"/>
    <col min="3" max="3" width="17.85546875" style="25" customWidth="1"/>
    <col min="4" max="4" width="17.5703125" style="42" customWidth="1"/>
    <col min="5" max="16384" width="9.140625" style="33"/>
  </cols>
  <sheetData>
    <row r="1" spans="1:6" x14ac:dyDescent="0.2">
      <c r="A1" s="6"/>
      <c r="B1" s="6"/>
      <c r="C1" s="78"/>
      <c r="D1" s="78"/>
    </row>
    <row r="2" spans="1:6" x14ac:dyDescent="0.2">
      <c r="C2" s="78"/>
      <c r="D2" s="78"/>
    </row>
    <row r="3" spans="1:6" ht="15" customHeight="1" x14ac:dyDescent="0.25">
      <c r="A3" s="1"/>
      <c r="B3" s="1"/>
      <c r="C3" s="79"/>
      <c r="D3" s="80"/>
      <c r="E3" s="79"/>
    </row>
    <row r="4" spans="1:6" ht="13.9" customHeight="1" x14ac:dyDescent="0.2">
      <c r="A4" s="4" t="s">
        <v>1</v>
      </c>
      <c r="B4" s="4"/>
      <c r="C4" s="81" t="s">
        <v>0</v>
      </c>
      <c r="D4" s="81"/>
      <c r="E4" s="81"/>
    </row>
    <row r="5" spans="1:6" ht="5.45" customHeight="1" x14ac:dyDescent="0.25">
      <c r="A5" s="6"/>
      <c r="B5" s="6"/>
      <c r="C5" s="82"/>
      <c r="D5" s="82"/>
      <c r="E5" s="82"/>
    </row>
    <row r="6" spans="1:6" ht="12" customHeight="1" x14ac:dyDescent="0.2">
      <c r="A6" s="4" t="s">
        <v>2</v>
      </c>
      <c r="B6" s="4"/>
      <c r="C6" s="13" t="s">
        <v>3</v>
      </c>
      <c r="D6" s="13"/>
      <c r="E6" s="13"/>
    </row>
    <row r="7" spans="1:6" ht="7.5" customHeight="1" x14ac:dyDescent="0.2">
      <c r="A7" s="6"/>
      <c r="B7" s="6"/>
      <c r="C7" s="83"/>
      <c r="D7" s="83"/>
      <c r="E7" s="83"/>
    </row>
    <row r="8" spans="1:6" ht="7.9" customHeight="1" x14ac:dyDescent="0.2">
      <c r="A8" s="4" t="s">
        <v>4</v>
      </c>
      <c r="B8" s="4"/>
      <c r="C8" s="84">
        <v>246</v>
      </c>
      <c r="D8" s="84"/>
      <c r="E8" s="84"/>
    </row>
    <row r="9" spans="1:6" ht="47.25" customHeight="1" x14ac:dyDescent="0.2">
      <c r="A9" s="85" t="s">
        <v>5</v>
      </c>
      <c r="B9" s="85"/>
      <c r="C9" s="86" t="s">
        <v>68</v>
      </c>
      <c r="D9" s="87"/>
      <c r="E9" s="87"/>
    </row>
    <row r="10" spans="1:6" x14ac:dyDescent="0.2">
      <c r="A10" s="83"/>
      <c r="B10" s="83"/>
      <c r="C10" s="88"/>
      <c r="D10" s="88"/>
    </row>
    <row r="11" spans="1:6" x14ac:dyDescent="0.2">
      <c r="A11" s="19"/>
      <c r="B11" s="19"/>
      <c r="C11" s="21"/>
      <c r="D11" s="19"/>
    </row>
    <row r="12" spans="1:6" ht="15.75" x14ac:dyDescent="0.2">
      <c r="A12" s="23" t="s">
        <v>69</v>
      </c>
      <c r="B12" s="23"/>
      <c r="C12" s="23"/>
      <c r="D12" s="23"/>
    </row>
    <row r="13" spans="1:6" x14ac:dyDescent="0.2">
      <c r="A13" s="24" t="s">
        <v>9</v>
      </c>
      <c r="B13" s="24"/>
      <c r="C13" s="24"/>
      <c r="D13" s="24"/>
    </row>
    <row r="14" spans="1:6" x14ac:dyDescent="0.2">
      <c r="A14" s="6"/>
      <c r="B14" s="6"/>
      <c r="C14" s="7"/>
      <c r="D14" s="89" t="s">
        <v>10</v>
      </c>
    </row>
    <row r="15" spans="1:6" ht="24" x14ac:dyDescent="0.2">
      <c r="A15" s="90" t="s">
        <v>33</v>
      </c>
      <c r="B15" s="90" t="s">
        <v>70</v>
      </c>
      <c r="C15" s="91" t="s">
        <v>34</v>
      </c>
      <c r="D15" s="92" t="s">
        <v>35</v>
      </c>
    </row>
    <row r="16" spans="1:6" x14ac:dyDescent="0.2">
      <c r="A16" s="93" t="s">
        <v>71</v>
      </c>
      <c r="B16" s="94">
        <v>18</v>
      </c>
      <c r="C16" s="61">
        <f>'[3] РЛ_ОПиУ_300621'!F8</f>
        <v>2628376874</v>
      </c>
      <c r="D16" s="95">
        <v>995413000</v>
      </c>
      <c r="F16" s="96"/>
    </row>
    <row r="17" spans="1:6" x14ac:dyDescent="0.2">
      <c r="A17" s="97" t="s">
        <v>72</v>
      </c>
      <c r="B17" s="98">
        <v>19</v>
      </c>
      <c r="C17" s="61">
        <f>'[3] РЛ_ОПиУ_300621'!O35</f>
        <v>2401208189.8800001</v>
      </c>
      <c r="D17" s="95">
        <v>1343321000</v>
      </c>
      <c r="F17" s="96"/>
    </row>
    <row r="18" spans="1:6" ht="14.45" customHeight="1" x14ac:dyDescent="0.2">
      <c r="A18" s="99" t="s">
        <v>73</v>
      </c>
      <c r="B18" s="100"/>
      <c r="C18" s="101">
        <f>C16-C17</f>
        <v>227168684.11999989</v>
      </c>
      <c r="D18" s="101">
        <f>D16-D17</f>
        <v>-347908000</v>
      </c>
      <c r="F18" s="102"/>
    </row>
    <row r="19" spans="1:6" ht="12.75" customHeight="1" x14ac:dyDescent="0.2">
      <c r="A19" s="103" t="s">
        <v>74</v>
      </c>
      <c r="B19" s="100">
        <v>21</v>
      </c>
      <c r="C19" s="31">
        <f>'[3] РЛ_ОПиУ_300621'!D146</f>
        <v>420577228.10000002</v>
      </c>
      <c r="D19" s="95">
        <v>486190000</v>
      </c>
      <c r="F19" s="102"/>
    </row>
    <row r="20" spans="1:6" ht="12.75" customHeight="1" x14ac:dyDescent="0.2">
      <c r="A20" s="103" t="s">
        <v>75</v>
      </c>
      <c r="B20" s="100">
        <v>20</v>
      </c>
      <c r="C20" s="31">
        <f>'[3] РЛ_ОПиУ_300621'!E146</f>
        <v>79813684.269999996</v>
      </c>
      <c r="D20" s="95">
        <v>111197000</v>
      </c>
      <c r="F20" s="102"/>
    </row>
    <row r="21" spans="1:6" ht="12.75" customHeight="1" x14ac:dyDescent="0.2">
      <c r="A21" s="103" t="s">
        <v>76</v>
      </c>
      <c r="B21" s="100"/>
      <c r="C21" s="104">
        <f>'[3] РЛ_ОПиУ_300621'!N61+'[3] РЛ_ОПиУ_300621'!N62+'[3] РЛ_ОПиУ_300621'!N63+'[3] РЛ_ОПиУ_300621'!N65</f>
        <v>152099773.59999999</v>
      </c>
      <c r="D21" s="95">
        <v>479508000</v>
      </c>
      <c r="F21" s="102"/>
    </row>
    <row r="22" spans="1:6" x14ac:dyDescent="0.2">
      <c r="A22" s="97" t="s">
        <v>77</v>
      </c>
      <c r="B22" s="98"/>
      <c r="C22" s="31">
        <f>'[3] РЛ_ОПиУ_300621'!M71+'[3] РЛ_ОПиУ_300621'!M72+'[3] РЛ_ОПиУ_300621'!M74+'[3] РЛ_ОПиУ_300621'!D155</f>
        <v>87119999.410000175</v>
      </c>
      <c r="D22" s="95">
        <v>194752000</v>
      </c>
    </row>
    <row r="23" spans="1:6" x14ac:dyDescent="0.2">
      <c r="A23" s="99" t="s">
        <v>78</v>
      </c>
      <c r="B23" s="105"/>
      <c r="C23" s="106">
        <f>C18+C21-C19-C20-C22</f>
        <v>-208242454.0600003</v>
      </c>
      <c r="D23" s="106">
        <f>D18+D21-D19-D20-D22</f>
        <v>-660539000</v>
      </c>
    </row>
    <row r="24" spans="1:6" x14ac:dyDescent="0.2">
      <c r="A24" s="93" t="s">
        <v>79</v>
      </c>
      <c r="B24" s="107"/>
      <c r="C24" s="108" t="s">
        <v>19</v>
      </c>
      <c r="D24" s="109" t="s">
        <v>19</v>
      </c>
    </row>
    <row r="25" spans="1:6" x14ac:dyDescent="0.2">
      <c r="A25" s="93" t="s">
        <v>80</v>
      </c>
      <c r="B25" s="107">
        <v>22</v>
      </c>
      <c r="C25" s="108">
        <f>'[3] РЛ_ОПиУ_300621'!N53</f>
        <v>536573759.48000002</v>
      </c>
      <c r="D25" s="109">
        <v>786594000</v>
      </c>
    </row>
    <row r="26" spans="1:6" x14ac:dyDescent="0.2">
      <c r="A26" s="110" t="s">
        <v>81</v>
      </c>
      <c r="B26" s="111"/>
      <c r="C26" s="112">
        <f>'[3] РЛ_ОПиУ_300621'!M73-'[3] РЛ_ОПиУ_300621'!N64</f>
        <v>43842913.239999995</v>
      </c>
      <c r="D26" s="112">
        <v>310388051</v>
      </c>
    </row>
    <row r="27" spans="1:6" x14ac:dyDescent="0.2">
      <c r="A27" s="99" t="s">
        <v>82</v>
      </c>
      <c r="B27" s="100"/>
      <c r="C27" s="113">
        <f>C23-C25-C26</f>
        <v>-788659126.78000033</v>
      </c>
      <c r="D27" s="113">
        <f>D23-D25-D26</f>
        <v>-1757521051</v>
      </c>
    </row>
    <row r="28" spans="1:6" x14ac:dyDescent="0.2">
      <c r="A28" s="103" t="s">
        <v>83</v>
      </c>
      <c r="B28" s="100"/>
      <c r="C28" s="31" t="s">
        <v>19</v>
      </c>
      <c r="D28" s="114" t="s">
        <v>19</v>
      </c>
    </row>
    <row r="29" spans="1:6" x14ac:dyDescent="0.2">
      <c r="A29" s="99" t="s">
        <v>84</v>
      </c>
      <c r="B29" s="100"/>
      <c r="C29" s="29">
        <f>C27</f>
        <v>-788659126.78000033</v>
      </c>
      <c r="D29" s="113">
        <f>D27</f>
        <v>-1757521051</v>
      </c>
    </row>
    <row r="30" spans="1:6" x14ac:dyDescent="0.2">
      <c r="A30" s="103" t="s">
        <v>85</v>
      </c>
      <c r="B30" s="100"/>
      <c r="C30" s="31" t="s">
        <v>19</v>
      </c>
      <c r="D30" s="31" t="s">
        <v>19</v>
      </c>
    </row>
    <row r="31" spans="1:6" ht="16.899999999999999" customHeight="1" x14ac:dyDescent="0.2">
      <c r="A31" s="99" t="s">
        <v>84</v>
      </c>
      <c r="B31" s="100"/>
      <c r="C31" s="29">
        <f>C29</f>
        <v>-788659126.78000033</v>
      </c>
      <c r="D31" s="29">
        <f>D29</f>
        <v>-1757521051</v>
      </c>
    </row>
    <row r="32" spans="1:6" x14ac:dyDescent="0.2">
      <c r="A32" s="115" t="s">
        <v>86</v>
      </c>
      <c r="B32" s="90">
        <v>23</v>
      </c>
      <c r="C32" s="31">
        <v>-542825.05769599997</v>
      </c>
      <c r="D32" s="31">
        <v>-3515000</v>
      </c>
    </row>
    <row r="33" spans="1:4" x14ac:dyDescent="0.2">
      <c r="A33" s="116"/>
      <c r="B33" s="116"/>
      <c r="C33" s="117"/>
      <c r="D33" s="118"/>
    </row>
    <row r="34" spans="1:4" x14ac:dyDescent="0.2">
      <c r="A34" s="116"/>
      <c r="B34" s="116"/>
      <c r="C34" s="117"/>
      <c r="D34" s="118"/>
    </row>
    <row r="35" spans="1:4" x14ac:dyDescent="0.2">
      <c r="A35" s="6"/>
      <c r="B35" s="6"/>
      <c r="C35" s="7"/>
      <c r="D35" s="6"/>
    </row>
    <row r="36" spans="1:4" x14ac:dyDescent="0.2">
      <c r="A36" s="73" t="s">
        <v>64</v>
      </c>
      <c r="B36" s="73"/>
      <c r="C36" s="74"/>
      <c r="D36" s="7"/>
    </row>
    <row r="37" spans="1:4" x14ac:dyDescent="0.2">
      <c r="A37" s="75" t="s">
        <v>65</v>
      </c>
      <c r="B37" s="75"/>
      <c r="C37" s="76" t="s">
        <v>27</v>
      </c>
      <c r="D37" s="7"/>
    </row>
    <row r="38" spans="1:4" x14ac:dyDescent="0.2">
      <c r="A38" s="73" t="s">
        <v>66</v>
      </c>
      <c r="B38" s="73"/>
      <c r="C38" s="74"/>
      <c r="D38" s="7"/>
    </row>
    <row r="39" spans="1:4" x14ac:dyDescent="0.2">
      <c r="A39" s="77" t="s">
        <v>67</v>
      </c>
      <c r="B39" s="77"/>
      <c r="C39" s="76" t="s">
        <v>27</v>
      </c>
      <c r="D39" s="7"/>
    </row>
    <row r="40" spans="1:4" x14ac:dyDescent="0.2">
      <c r="A40" s="6"/>
      <c r="B40" s="6"/>
      <c r="C40" s="69"/>
      <c r="D40" s="7"/>
    </row>
    <row r="41" spans="1:4" x14ac:dyDescent="0.2">
      <c r="C41" s="44"/>
      <c r="D41" s="25"/>
    </row>
  </sheetData>
  <mergeCells count="6">
    <mergeCell ref="C4:E4"/>
    <mergeCell ref="C6:E6"/>
    <mergeCell ref="C8:E8"/>
    <mergeCell ref="C9:E9"/>
    <mergeCell ref="A12:D12"/>
    <mergeCell ref="A13:D13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0"/>
  <sheetViews>
    <sheetView topLeftCell="A19" workbookViewId="0">
      <selection activeCell="B11" sqref="B11:D11"/>
    </sheetView>
  </sheetViews>
  <sheetFormatPr defaultColWidth="9.140625" defaultRowHeight="12" customHeight="1" x14ac:dyDescent="0.2"/>
  <cols>
    <col min="1" max="1" width="6.7109375" style="33" customWidth="1"/>
    <col min="2" max="2" width="65.42578125" style="42" customWidth="1"/>
    <col min="3" max="3" width="17" style="44" customWidth="1"/>
    <col min="4" max="4" width="14.7109375" style="25" customWidth="1"/>
    <col min="5" max="5" width="15.42578125" style="33" customWidth="1"/>
    <col min="6" max="16384" width="9.140625" style="33"/>
  </cols>
  <sheetData>
    <row r="1" spans="2:5" ht="12" customHeight="1" x14ac:dyDescent="0.2">
      <c r="B1" s="6"/>
      <c r="C1" s="43"/>
      <c r="D1" s="43"/>
    </row>
    <row r="2" spans="2:5" ht="12" customHeight="1" x14ac:dyDescent="0.2">
      <c r="C2" s="43"/>
      <c r="D2" s="43"/>
    </row>
    <row r="3" spans="2:5" ht="12" customHeight="1" x14ac:dyDescent="0.2">
      <c r="B3" s="6"/>
    </row>
    <row r="4" spans="2:5" ht="12" customHeight="1" x14ac:dyDescent="0.2">
      <c r="B4" s="4" t="s">
        <v>1</v>
      </c>
      <c r="C4" s="5" t="s">
        <v>0</v>
      </c>
      <c r="D4" s="5"/>
      <c r="E4" s="5"/>
    </row>
    <row r="5" spans="2:5" ht="4.9000000000000004" customHeight="1" x14ac:dyDescent="0.2">
      <c r="B5" s="6"/>
      <c r="C5" s="45"/>
      <c r="D5" s="46"/>
      <c r="E5" s="46"/>
    </row>
    <row r="6" spans="2:5" ht="12" customHeight="1" x14ac:dyDescent="0.2">
      <c r="B6" s="4" t="s">
        <v>2</v>
      </c>
      <c r="C6" s="47" t="s">
        <v>3</v>
      </c>
      <c r="D6" s="47"/>
      <c r="E6" s="47"/>
    </row>
    <row r="7" spans="2:5" ht="16.899999999999999" customHeight="1" x14ac:dyDescent="0.2">
      <c r="B7" s="4" t="s">
        <v>4</v>
      </c>
      <c r="C7" s="47">
        <v>246</v>
      </c>
      <c r="D7" s="47"/>
      <c r="E7" s="47"/>
    </row>
    <row r="8" spans="2:5" ht="6" customHeight="1" x14ac:dyDescent="0.2">
      <c r="B8" s="15" t="s">
        <v>30</v>
      </c>
      <c r="C8" s="48"/>
      <c r="D8" s="49"/>
      <c r="E8" s="49"/>
    </row>
    <row r="9" spans="2:5" ht="37.15" customHeight="1" x14ac:dyDescent="0.2">
      <c r="B9" s="15"/>
      <c r="C9" s="18" t="s">
        <v>31</v>
      </c>
      <c r="D9" s="18"/>
      <c r="E9" s="18"/>
    </row>
    <row r="10" spans="2:5" ht="17.45" customHeight="1" x14ac:dyDescent="0.2">
      <c r="B10" s="19"/>
      <c r="C10" s="50"/>
      <c r="D10" s="50"/>
      <c r="E10" s="50"/>
    </row>
    <row r="11" spans="2:5" ht="18.75" customHeight="1" x14ac:dyDescent="0.2">
      <c r="B11" s="51" t="s">
        <v>32</v>
      </c>
      <c r="C11" s="51"/>
      <c r="D11" s="51"/>
    </row>
    <row r="12" spans="2:5" ht="12" customHeight="1" x14ac:dyDescent="0.2">
      <c r="B12" s="52" t="s">
        <v>9</v>
      </c>
      <c r="C12" s="52"/>
      <c r="D12" s="52"/>
      <c r="E12" s="52"/>
    </row>
    <row r="13" spans="2:5" ht="12" customHeight="1" x14ac:dyDescent="0.2">
      <c r="B13" s="53"/>
      <c r="C13" s="54"/>
      <c r="D13" s="55" t="s">
        <v>10</v>
      </c>
    </row>
    <row r="14" spans="2:5" ht="28.5" customHeight="1" x14ac:dyDescent="0.2">
      <c r="B14" s="56" t="s">
        <v>33</v>
      </c>
      <c r="C14" s="57" t="s">
        <v>34</v>
      </c>
      <c r="D14" s="58" t="s">
        <v>35</v>
      </c>
    </row>
    <row r="15" spans="2:5" ht="12" customHeight="1" x14ac:dyDescent="0.2">
      <c r="B15" s="59" t="s">
        <v>36</v>
      </c>
      <c r="C15" s="59"/>
      <c r="D15" s="59"/>
    </row>
    <row r="16" spans="2:5" ht="12" customHeight="1" x14ac:dyDescent="0.2">
      <c r="B16" s="60" t="s">
        <v>37</v>
      </c>
      <c r="C16" s="61">
        <v>255572000</v>
      </c>
      <c r="D16" s="61">
        <v>299382000</v>
      </c>
    </row>
    <row r="17" spans="2:4" ht="12" customHeight="1" x14ac:dyDescent="0.2">
      <c r="B17" s="60" t="s">
        <v>38</v>
      </c>
      <c r="C17" s="61">
        <v>2204294000</v>
      </c>
      <c r="D17" s="61">
        <v>1456015000</v>
      </c>
    </row>
    <row r="18" spans="2:4" ht="12" customHeight="1" x14ac:dyDescent="0.2">
      <c r="B18" s="60" t="s">
        <v>39</v>
      </c>
      <c r="C18" s="61">
        <v>541019000</v>
      </c>
      <c r="D18" s="61">
        <v>534895000</v>
      </c>
    </row>
    <row r="19" spans="2:4" ht="12" customHeight="1" x14ac:dyDescent="0.2">
      <c r="B19" s="60" t="s">
        <v>40</v>
      </c>
      <c r="C19" s="61"/>
      <c r="D19" s="61"/>
    </row>
    <row r="20" spans="2:4" ht="12" customHeight="1" x14ac:dyDescent="0.2">
      <c r="B20" s="60" t="s">
        <v>41</v>
      </c>
      <c r="C20" s="61">
        <v>293036000</v>
      </c>
      <c r="D20" s="61">
        <v>466542000</v>
      </c>
    </row>
    <row r="21" spans="2:4" ht="12" customHeight="1" x14ac:dyDescent="0.2">
      <c r="B21" s="60" t="s">
        <v>42</v>
      </c>
      <c r="C21" s="61">
        <v>1537037000</v>
      </c>
      <c r="D21" s="61">
        <v>568589000</v>
      </c>
    </row>
    <row r="22" spans="2:4" ht="12" customHeight="1" x14ac:dyDescent="0.2">
      <c r="B22" s="60" t="s">
        <v>43</v>
      </c>
      <c r="C22" s="61">
        <v>2554210000</v>
      </c>
      <c r="D22" s="61">
        <v>915516000</v>
      </c>
    </row>
    <row r="23" spans="2:4" ht="12" customHeight="1" x14ac:dyDescent="0.2">
      <c r="B23" s="60" t="s">
        <v>44</v>
      </c>
      <c r="C23" s="61" t="s">
        <v>19</v>
      </c>
      <c r="D23" s="61" t="s">
        <v>19</v>
      </c>
    </row>
    <row r="24" spans="2:4" ht="12" customHeight="1" x14ac:dyDescent="0.2">
      <c r="B24" s="60" t="s">
        <v>45</v>
      </c>
      <c r="C24" s="61">
        <v>32138000</v>
      </c>
      <c r="D24" s="31">
        <v>50469000</v>
      </c>
    </row>
    <row r="25" spans="2:4" ht="14.45" customHeight="1" x14ac:dyDescent="0.2">
      <c r="B25" s="62" t="s">
        <v>46</v>
      </c>
      <c r="C25" s="29">
        <f>C16+C17-C18-C20-C21-C22-C24</f>
        <v>-2497574000</v>
      </c>
      <c r="D25" s="29">
        <f>D16+D17-D18-D20-D21-D22-D24</f>
        <v>-780614000</v>
      </c>
    </row>
    <row r="26" spans="2:4" ht="16.149999999999999" customHeight="1" x14ac:dyDescent="0.2">
      <c r="B26" s="59" t="s">
        <v>47</v>
      </c>
      <c r="C26" s="59"/>
      <c r="D26" s="59"/>
    </row>
    <row r="27" spans="2:4" ht="13.15" customHeight="1" x14ac:dyDescent="0.2">
      <c r="B27" s="63" t="s">
        <v>48</v>
      </c>
      <c r="C27" s="31">
        <v>509318000</v>
      </c>
      <c r="D27" s="31">
        <v>107839000</v>
      </c>
    </row>
    <row r="28" spans="2:4" ht="13.15" customHeight="1" x14ac:dyDescent="0.2">
      <c r="B28" s="64" t="s">
        <v>49</v>
      </c>
      <c r="C28" s="31">
        <v>226794000</v>
      </c>
      <c r="D28" s="31">
        <v>88004000</v>
      </c>
    </row>
    <row r="29" spans="2:4" ht="13.15" customHeight="1" x14ac:dyDescent="0.2">
      <c r="B29" s="64" t="s">
        <v>50</v>
      </c>
      <c r="C29" s="31" t="s">
        <v>19</v>
      </c>
      <c r="D29" s="31" t="s">
        <v>19</v>
      </c>
    </row>
    <row r="30" spans="2:4" ht="13.15" customHeight="1" x14ac:dyDescent="0.2">
      <c r="B30" s="63" t="s">
        <v>51</v>
      </c>
      <c r="C30" s="31" t="s">
        <v>19</v>
      </c>
      <c r="D30" s="31" t="s">
        <v>19</v>
      </c>
    </row>
    <row r="31" spans="2:4" ht="15.6" customHeight="1" x14ac:dyDescent="0.2">
      <c r="B31" s="62" t="s">
        <v>52</v>
      </c>
      <c r="C31" s="29">
        <f>-C27-C28</f>
        <v>-736112000</v>
      </c>
      <c r="D31" s="29">
        <f>-D27-D28</f>
        <v>-195843000</v>
      </c>
    </row>
    <row r="32" spans="2:4" ht="12" customHeight="1" x14ac:dyDescent="0.2">
      <c r="B32" s="59" t="s">
        <v>53</v>
      </c>
      <c r="C32" s="59"/>
      <c r="D32" s="59"/>
    </row>
    <row r="33" spans="2:5" ht="12" customHeight="1" x14ac:dyDescent="0.2">
      <c r="B33" s="64" t="s">
        <v>54</v>
      </c>
      <c r="C33" s="31">
        <v>7777095000</v>
      </c>
      <c r="D33" s="31">
        <v>3386646000</v>
      </c>
    </row>
    <row r="34" spans="2:5" ht="12" customHeight="1" x14ac:dyDescent="0.2">
      <c r="B34" s="64" t="s">
        <v>55</v>
      </c>
      <c r="C34" s="31">
        <v>300000000</v>
      </c>
      <c r="D34" s="31">
        <v>3486916000</v>
      </c>
    </row>
    <row r="35" spans="2:5" ht="12" customHeight="1" x14ac:dyDescent="0.2">
      <c r="B35" s="63" t="s">
        <v>56</v>
      </c>
      <c r="C35" s="31">
        <v>4622400000</v>
      </c>
      <c r="D35" s="31">
        <v>3249830000</v>
      </c>
    </row>
    <row r="36" spans="2:5" ht="12" customHeight="1" x14ac:dyDescent="0.2">
      <c r="B36" s="63" t="s">
        <v>57</v>
      </c>
      <c r="C36" s="31"/>
      <c r="D36" s="31">
        <v>2361606000</v>
      </c>
    </row>
    <row r="37" spans="2:5" ht="12" customHeight="1" x14ac:dyDescent="0.2">
      <c r="B37" s="63" t="s">
        <v>58</v>
      </c>
      <c r="C37" s="31">
        <v>1843000</v>
      </c>
      <c r="D37" s="31">
        <v>136816000</v>
      </c>
    </row>
    <row r="38" spans="2:5" ht="14.45" customHeight="1" x14ac:dyDescent="0.2">
      <c r="B38" s="62" t="s">
        <v>59</v>
      </c>
      <c r="C38" s="29">
        <f>C33+C34-C35-C37</f>
        <v>3452852000</v>
      </c>
      <c r="D38" s="29">
        <f>D33+D34-D35-D37-D36</f>
        <v>1125310000</v>
      </c>
    </row>
    <row r="39" spans="2:5" ht="12" customHeight="1" x14ac:dyDescent="0.2">
      <c r="B39" s="65" t="s">
        <v>60</v>
      </c>
      <c r="C39" s="31">
        <v>446000</v>
      </c>
      <c r="D39" s="66">
        <v>-204000</v>
      </c>
    </row>
    <row r="40" spans="2:5" ht="12" customHeight="1" x14ac:dyDescent="0.2">
      <c r="B40" s="65" t="s">
        <v>61</v>
      </c>
      <c r="C40" s="29">
        <f>C25+C31+C38</f>
        <v>219166000</v>
      </c>
      <c r="D40" s="29">
        <f>D25+D31+D38</f>
        <v>148853000</v>
      </c>
    </row>
    <row r="41" spans="2:5" ht="12" customHeight="1" x14ac:dyDescent="0.2">
      <c r="B41" s="67" t="s">
        <v>62</v>
      </c>
      <c r="C41" s="31">
        <v>10077000</v>
      </c>
      <c r="D41" s="68">
        <v>6817000</v>
      </c>
    </row>
    <row r="42" spans="2:5" ht="12" customHeight="1" x14ac:dyDescent="0.2">
      <c r="B42" s="67" t="s">
        <v>63</v>
      </c>
      <c r="C42" s="31">
        <v>229689000</v>
      </c>
      <c r="D42" s="68">
        <v>155466000</v>
      </c>
      <c r="E42" s="69"/>
    </row>
    <row r="43" spans="2:5" ht="12" customHeight="1" x14ac:dyDescent="0.2">
      <c r="B43" s="70"/>
      <c r="C43" s="71"/>
      <c r="D43" s="72"/>
      <c r="E43" s="69"/>
    </row>
    <row r="44" spans="2:5" ht="12" customHeight="1" x14ac:dyDescent="0.2">
      <c r="B44" s="70"/>
      <c r="C44" s="71"/>
      <c r="D44" s="72"/>
      <c r="E44" s="69"/>
    </row>
    <row r="45" spans="2:5" ht="12" customHeight="1" x14ac:dyDescent="0.2">
      <c r="B45" s="73" t="s">
        <v>64</v>
      </c>
      <c r="C45" s="74"/>
      <c r="D45" s="7"/>
    </row>
    <row r="46" spans="2:5" ht="12" customHeight="1" x14ac:dyDescent="0.2">
      <c r="B46" s="75" t="s">
        <v>65</v>
      </c>
      <c r="C46" s="76" t="s">
        <v>27</v>
      </c>
      <c r="D46" s="7"/>
    </row>
    <row r="47" spans="2:5" ht="12" customHeight="1" x14ac:dyDescent="0.2">
      <c r="B47" s="75"/>
      <c r="C47" s="76"/>
      <c r="D47" s="7"/>
    </row>
    <row r="48" spans="2:5" ht="12" customHeight="1" x14ac:dyDescent="0.2">
      <c r="B48" s="73" t="s">
        <v>66</v>
      </c>
      <c r="C48" s="74"/>
      <c r="D48" s="7"/>
    </row>
    <row r="49" spans="2:4" ht="12" customHeight="1" x14ac:dyDescent="0.2">
      <c r="B49" s="77" t="s">
        <v>67</v>
      </c>
      <c r="C49" s="76" t="s">
        <v>27</v>
      </c>
      <c r="D49" s="7"/>
    </row>
    <row r="50" spans="2:4" ht="12" customHeight="1" x14ac:dyDescent="0.2">
      <c r="B50" s="6"/>
      <c r="C50" s="69"/>
      <c r="D50" s="7"/>
    </row>
  </sheetData>
  <mergeCells count="11">
    <mergeCell ref="B11:D11"/>
    <mergeCell ref="B12:E12"/>
    <mergeCell ref="B15:D15"/>
    <mergeCell ref="B26:D26"/>
    <mergeCell ref="B32:D32"/>
    <mergeCell ref="C1:D2"/>
    <mergeCell ref="C4:E4"/>
    <mergeCell ref="C6:E6"/>
    <mergeCell ref="C7:E7"/>
    <mergeCell ref="B8:B9"/>
    <mergeCell ref="C9:E9"/>
  </mergeCells>
  <pageMargins left="0.70866141732283472" right="0.31496062992125984" top="0.35433070866141736" bottom="0.35433070866141736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workbookViewId="0">
      <selection activeCell="Z14" sqref="Z14"/>
    </sheetView>
  </sheetViews>
  <sheetFormatPr defaultColWidth="9.140625" defaultRowHeight="14.25" x14ac:dyDescent="0.2"/>
  <cols>
    <col min="1" max="12" width="2.5703125" style="42" customWidth="1"/>
    <col min="13" max="13" width="6.140625" style="42" customWidth="1"/>
    <col min="14" max="14" width="2.5703125" style="42" customWidth="1"/>
    <col min="15" max="15" width="11.28515625" style="25" customWidth="1"/>
    <col min="16" max="16" width="13.7109375" style="25" customWidth="1"/>
    <col min="17" max="17" width="13.42578125" style="25" customWidth="1"/>
    <col min="18" max="18" width="10.7109375" style="25" customWidth="1"/>
    <col min="19" max="19" width="11.7109375" style="25" customWidth="1"/>
    <col min="20" max="20" width="13.28515625" style="3" bestFit="1" customWidth="1"/>
    <col min="21" max="16384" width="9.140625" style="33"/>
  </cols>
  <sheetData>
    <row r="1" spans="1:19" ht="9.75" customHeight="1" x14ac:dyDescent="0.2">
      <c r="A1" s="1"/>
      <c r="B1" s="1"/>
      <c r="C1" s="1"/>
      <c r="D1" s="1"/>
      <c r="E1" s="1"/>
      <c r="F1" s="1"/>
      <c r="G1" s="1"/>
      <c r="H1" s="2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">
      <c r="A2" s="4" t="s">
        <v>1</v>
      </c>
      <c r="B2" s="1"/>
      <c r="C2" s="1"/>
      <c r="D2" s="1"/>
      <c r="E2" s="1"/>
      <c r="F2" s="1"/>
      <c r="G2" s="1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5.2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7"/>
      <c r="Q3" s="8"/>
      <c r="R3" s="8"/>
      <c r="S3" s="8"/>
    </row>
    <row r="4" spans="1:19" ht="13.5" customHeight="1" x14ac:dyDescent="0.2">
      <c r="A4" s="4" t="s">
        <v>2</v>
      </c>
      <c r="B4" s="1"/>
      <c r="C4" s="1"/>
      <c r="D4" s="1"/>
      <c r="E4" s="1"/>
      <c r="F4" s="1"/>
      <c r="G4" s="1"/>
      <c r="H4" s="9" t="s">
        <v>3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7.9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0"/>
      <c r="P5" s="10"/>
      <c r="Q5" s="11"/>
      <c r="R5" s="11"/>
      <c r="S5" s="11"/>
    </row>
    <row r="6" spans="1:19" x14ac:dyDescent="0.2">
      <c r="A6" s="4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2"/>
      <c r="O6" s="13">
        <v>246</v>
      </c>
      <c r="P6" s="13"/>
      <c r="Q6" s="13"/>
      <c r="R6" s="14"/>
      <c r="S6" s="14"/>
    </row>
    <row r="7" spans="1:19" s="3" customFormat="1" ht="10.15" customHeight="1" x14ac:dyDescent="0.2">
      <c r="A7" s="15" t="s">
        <v>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6"/>
      <c r="Q7" s="16"/>
      <c r="R7" s="16"/>
      <c r="S7" s="17"/>
    </row>
    <row r="8" spans="1:19" s="3" customFormat="1" ht="32.450000000000003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8" t="s">
        <v>6</v>
      </c>
      <c r="P8" s="18"/>
      <c r="Q8" s="18"/>
      <c r="R8" s="17"/>
      <c r="S8" s="17"/>
    </row>
    <row r="9" spans="1:19" s="3" customFormat="1" ht="13.9" customHeight="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 t="s">
        <v>7</v>
      </c>
      <c r="P9" s="20"/>
      <c r="Q9" s="20"/>
      <c r="R9" s="21"/>
      <c r="S9" s="21"/>
    </row>
    <row r="10" spans="1:19" s="3" customForma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2"/>
      <c r="P10" s="22"/>
      <c r="Q10" s="22"/>
      <c r="R10" s="21"/>
      <c r="S10" s="21"/>
    </row>
    <row r="11" spans="1:19" s="3" customFormat="1" ht="15.75" x14ac:dyDescent="0.2">
      <c r="A11" s="23" t="s">
        <v>8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8"/>
      <c r="S11" s="8"/>
    </row>
    <row r="12" spans="1:19" s="3" customFormat="1" x14ac:dyDescent="0.2">
      <c r="A12" s="24" t="s">
        <v>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8"/>
      <c r="S12" s="8"/>
    </row>
    <row r="13" spans="1:19" s="3" customForma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  <c r="P13" s="7"/>
      <c r="Q13" s="8"/>
      <c r="R13" s="8"/>
      <c r="S13" s="25" t="s">
        <v>10</v>
      </c>
    </row>
    <row r="14" spans="1:19" s="3" customFormat="1" ht="13.9" customHeight="1" x14ac:dyDescent="0.2">
      <c r="A14" s="26" t="s">
        <v>11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 t="s">
        <v>12</v>
      </c>
      <c r="P14" s="27" t="s">
        <v>13</v>
      </c>
      <c r="Q14" s="27" t="s">
        <v>14</v>
      </c>
      <c r="R14" s="27" t="s">
        <v>15</v>
      </c>
      <c r="S14" s="27" t="s">
        <v>16</v>
      </c>
    </row>
    <row r="15" spans="1:19" s="3" customFormat="1" ht="25.9" customHeight="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  <c r="P15" s="27"/>
      <c r="Q15" s="27"/>
      <c r="R15" s="27"/>
      <c r="S15" s="27"/>
    </row>
    <row r="16" spans="1:19" s="3" customFormat="1" ht="12" customHeight="1" x14ac:dyDescent="0.2">
      <c r="A16" s="28" t="s">
        <v>17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>
        <v>500000000</v>
      </c>
      <c r="P16" s="29">
        <v>4676882000</v>
      </c>
      <c r="Q16" s="29">
        <v>-7357458000</v>
      </c>
      <c r="R16" s="29">
        <f>O16+P16+Q16</f>
        <v>-2180576000</v>
      </c>
      <c r="S16" s="29">
        <f t="shared" ref="S16:S23" si="0">R16</f>
        <v>-2180576000</v>
      </c>
    </row>
    <row r="17" spans="1:20" s="3" customFormat="1" ht="12" customHeight="1" x14ac:dyDescent="0.2">
      <c r="A17" s="30" t="s">
        <v>18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1" t="s">
        <v>19</v>
      </c>
      <c r="P17" s="31"/>
      <c r="Q17" s="31">
        <f>-788659000</f>
        <v>-788659000</v>
      </c>
      <c r="R17" s="31">
        <f>Q17</f>
        <v>-788659000</v>
      </c>
      <c r="S17" s="31">
        <f t="shared" si="0"/>
        <v>-788659000</v>
      </c>
    </row>
    <row r="18" spans="1:20" s="3" customFormat="1" ht="12" customHeight="1" x14ac:dyDescent="0.2">
      <c r="A18" s="30" t="s">
        <v>20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1">
        <v>952879000</v>
      </c>
      <c r="P18" s="31">
        <v>6899714000</v>
      </c>
      <c r="Q18" s="31" t="s">
        <v>19</v>
      </c>
      <c r="R18" s="31">
        <f>O18+P18</f>
        <v>7852593000</v>
      </c>
      <c r="S18" s="31">
        <f t="shared" si="0"/>
        <v>7852593000</v>
      </c>
      <c r="T18" s="32"/>
    </row>
    <row r="19" spans="1:20" s="3" customFormat="1" ht="12" customHeight="1" x14ac:dyDescent="0.2">
      <c r="A19" s="28" t="s">
        <v>21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>
        <f>O16+O18</f>
        <v>1452879000</v>
      </c>
      <c r="P19" s="29">
        <f t="shared" ref="P19" si="1">P16+P18</f>
        <v>11576596000</v>
      </c>
      <c r="Q19" s="29">
        <f>Q16+Q17</f>
        <v>-8146117000</v>
      </c>
      <c r="R19" s="29">
        <f>SUM(O19:Q19)</f>
        <v>4883358000</v>
      </c>
      <c r="S19" s="29">
        <f t="shared" si="0"/>
        <v>4883358000</v>
      </c>
    </row>
    <row r="20" spans="1:20" ht="12" customHeight="1" x14ac:dyDescent="0.2">
      <c r="A20" s="28" t="s">
        <v>22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9">
        <v>250364000</v>
      </c>
      <c r="P20" s="29">
        <v>1610494000</v>
      </c>
      <c r="Q20" s="29">
        <v>-4727951000</v>
      </c>
      <c r="R20" s="29">
        <v>-2867093000</v>
      </c>
      <c r="S20" s="29">
        <f t="shared" si="0"/>
        <v>-2867093000</v>
      </c>
    </row>
    <row r="21" spans="1:20" s="6" customFormat="1" ht="12" customHeight="1" x14ac:dyDescent="0.2">
      <c r="A21" s="30" t="s">
        <v>18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9" t="s">
        <v>19</v>
      </c>
      <c r="P21" s="29"/>
      <c r="Q21" s="31">
        <f>-1757521000</f>
        <v>-1757521000</v>
      </c>
      <c r="R21" s="31">
        <f>Q21</f>
        <v>-1757521000</v>
      </c>
      <c r="S21" s="31">
        <f t="shared" si="0"/>
        <v>-1757521000</v>
      </c>
      <c r="T21" s="3"/>
    </row>
    <row r="22" spans="1:20" s="6" customFormat="1" ht="13.15" customHeight="1" x14ac:dyDescent="0.2">
      <c r="A22" s="30" t="s">
        <v>20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>
        <v>249636000</v>
      </c>
      <c r="P22" s="31">
        <v>3013155000</v>
      </c>
      <c r="Q22" s="34" t="s">
        <v>19</v>
      </c>
      <c r="R22" s="31">
        <f>O22+P22</f>
        <v>3262791000</v>
      </c>
      <c r="S22" s="31">
        <f t="shared" si="0"/>
        <v>3262791000</v>
      </c>
      <c r="T22" s="3"/>
    </row>
    <row r="23" spans="1:20" ht="12" customHeight="1" x14ac:dyDescent="0.2">
      <c r="A23" s="28" t="s">
        <v>23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35">
        <f>O20+O22</f>
        <v>500000000</v>
      </c>
      <c r="P23" s="35">
        <f>P20+P22</f>
        <v>4623649000</v>
      </c>
      <c r="Q23" s="35">
        <f>Q20+Q21</f>
        <v>-6485472000</v>
      </c>
      <c r="R23" s="35">
        <f>SUM(O23:Q23)</f>
        <v>-1361823000</v>
      </c>
      <c r="S23" s="35">
        <f t="shared" si="0"/>
        <v>-1361823000</v>
      </c>
    </row>
    <row r="24" spans="1:20" s="6" customFormat="1" ht="12" customHeight="1" x14ac:dyDescent="0.2">
      <c r="O24" s="7"/>
      <c r="P24" s="7"/>
      <c r="Q24" s="8"/>
      <c r="R24" s="8"/>
      <c r="S24" s="8"/>
      <c r="T24" s="3"/>
    </row>
    <row r="25" spans="1:20" s="6" customFormat="1" ht="18" customHeight="1" x14ac:dyDescent="0.2">
      <c r="O25" s="7"/>
      <c r="P25" s="7"/>
      <c r="Q25" s="8"/>
      <c r="R25" s="8"/>
      <c r="S25" s="8"/>
      <c r="T25" s="3"/>
    </row>
    <row r="26" spans="1:20" s="6" customFormat="1" ht="18" customHeight="1" x14ac:dyDescent="0.2">
      <c r="O26" s="7"/>
      <c r="P26" s="7"/>
      <c r="Q26" s="8"/>
      <c r="R26" s="8"/>
      <c r="S26" s="8"/>
      <c r="T26" s="3"/>
    </row>
    <row r="27" spans="1:20" s="6" customFormat="1" ht="12.75" customHeight="1" x14ac:dyDescent="0.2">
      <c r="A27" s="36" t="s">
        <v>24</v>
      </c>
      <c r="H27" s="37" t="s">
        <v>25</v>
      </c>
      <c r="I27" s="37"/>
      <c r="J27" s="37"/>
      <c r="K27" s="37"/>
      <c r="L27" s="37"/>
      <c r="M27" s="37"/>
      <c r="N27" s="37"/>
      <c r="O27" s="37"/>
      <c r="P27" s="37"/>
      <c r="Q27" s="38"/>
      <c r="R27" s="8"/>
      <c r="S27" s="8"/>
      <c r="T27" s="3"/>
    </row>
    <row r="28" spans="1:20" s="6" customFormat="1" ht="10.5" customHeight="1" x14ac:dyDescent="0.2">
      <c r="H28" s="39" t="s">
        <v>26</v>
      </c>
      <c r="I28" s="39"/>
      <c r="J28" s="39"/>
      <c r="K28" s="39"/>
      <c r="L28" s="39"/>
      <c r="M28" s="39"/>
      <c r="N28" s="39"/>
      <c r="O28" s="39"/>
      <c r="P28" s="39"/>
      <c r="Q28" s="40" t="s">
        <v>27</v>
      </c>
      <c r="R28" s="8"/>
      <c r="S28" s="8"/>
      <c r="T28" s="3"/>
    </row>
    <row r="29" spans="1:20" s="6" customFormat="1" ht="10.5" customHeight="1" x14ac:dyDescent="0.2">
      <c r="H29" s="41"/>
      <c r="I29" s="41"/>
      <c r="J29" s="41"/>
      <c r="K29" s="41"/>
      <c r="L29" s="41"/>
      <c r="M29" s="41"/>
      <c r="N29" s="41"/>
      <c r="O29" s="41"/>
      <c r="P29" s="41"/>
      <c r="Q29" s="8"/>
      <c r="R29" s="8"/>
      <c r="S29" s="8"/>
      <c r="T29" s="3"/>
    </row>
    <row r="30" spans="1:20" s="6" customFormat="1" ht="12.75" customHeight="1" x14ac:dyDescent="0.2">
      <c r="A30" s="36" t="s">
        <v>28</v>
      </c>
      <c r="H30" s="37" t="s">
        <v>29</v>
      </c>
      <c r="I30" s="37"/>
      <c r="J30" s="37"/>
      <c r="K30" s="37"/>
      <c r="L30" s="37"/>
      <c r="M30" s="37"/>
      <c r="N30" s="37"/>
      <c r="O30" s="37"/>
      <c r="P30" s="37"/>
      <c r="Q30" s="38"/>
      <c r="R30" s="8"/>
      <c r="S30" s="8"/>
      <c r="T30" s="3"/>
    </row>
    <row r="31" spans="1:20" s="6" customFormat="1" ht="9.75" customHeight="1" x14ac:dyDescent="0.2">
      <c r="H31" s="39" t="s">
        <v>26</v>
      </c>
      <c r="I31" s="39"/>
      <c r="J31" s="39"/>
      <c r="K31" s="39"/>
      <c r="L31" s="39"/>
      <c r="M31" s="39"/>
      <c r="N31" s="39"/>
      <c r="O31" s="39"/>
      <c r="P31" s="39"/>
      <c r="Q31" s="40" t="s">
        <v>27</v>
      </c>
      <c r="R31" s="8"/>
      <c r="S31" s="8"/>
      <c r="T31" s="3"/>
    </row>
  </sheetData>
  <mergeCells count="27">
    <mergeCell ref="H30:P30"/>
    <mergeCell ref="H31:P31"/>
    <mergeCell ref="A20:N20"/>
    <mergeCell ref="A21:N21"/>
    <mergeCell ref="A22:N22"/>
    <mergeCell ref="A23:N23"/>
    <mergeCell ref="H27:P27"/>
    <mergeCell ref="H28:P28"/>
    <mergeCell ref="R14:R15"/>
    <mergeCell ref="S14:S15"/>
    <mergeCell ref="A16:N16"/>
    <mergeCell ref="A17:N17"/>
    <mergeCell ref="A18:N18"/>
    <mergeCell ref="A19:N19"/>
    <mergeCell ref="O9:Q9"/>
    <mergeCell ref="A11:Q11"/>
    <mergeCell ref="A12:Q12"/>
    <mergeCell ref="A14:N15"/>
    <mergeCell ref="O14:O15"/>
    <mergeCell ref="P14:P15"/>
    <mergeCell ref="Q14:Q15"/>
    <mergeCell ref="H1:S2"/>
    <mergeCell ref="H4:S4"/>
    <mergeCell ref="O6:Q6"/>
    <mergeCell ref="R6:S6"/>
    <mergeCell ref="A7:N8"/>
    <mergeCell ref="O8:Q8"/>
  </mergeCells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ОПиУ</vt:lpstr>
      <vt:lpstr>ДДС</vt:lpstr>
      <vt:lpstr>Капитал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User08</cp:lastModifiedBy>
  <cp:lastPrinted>2021-11-09T11:55:30Z</cp:lastPrinted>
  <dcterms:created xsi:type="dcterms:W3CDTF">2021-11-09T11:49:39Z</dcterms:created>
  <dcterms:modified xsi:type="dcterms:W3CDTF">2021-11-09T11:55:48Z</dcterms:modified>
</cp:coreProperties>
</file>