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ность ФО 3 квартал\"/>
    </mc:Choice>
  </mc:AlternateContent>
  <bookViews>
    <workbookView xWindow="0" yWindow="0" windowWidth="23040" windowHeight="11268" activeTab="1"/>
  </bookViews>
  <sheets>
    <sheet name="BS" sheetId="1" r:id="rId1"/>
    <sheet name="PL" sheetId="2" r:id="rId2"/>
    <sheet name="Equity" sheetId="3" r:id="rId3"/>
    <sheet name="CFS" sheetId="4" r:id="rId4"/>
  </sheets>
  <definedNames>
    <definedName name="_xlnm.Print_Area" localSheetId="0">BS!$A$1:$F$63</definedName>
    <definedName name="_xlnm.Print_Area" localSheetId="3">CFS!$A$1:$F$44</definedName>
    <definedName name="_xlnm.Print_Area" localSheetId="1">PL!$A$1:$G$40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C20" i="4"/>
  <c r="C31" i="4" l="1"/>
  <c r="C32" i="4"/>
  <c r="E12" i="3" l="1"/>
  <c r="I14" i="3"/>
  <c r="G14" i="3"/>
  <c r="E14" i="3"/>
  <c r="C14" i="3"/>
  <c r="I19" i="3"/>
  <c r="I17" i="3" s="1"/>
  <c r="G19" i="3"/>
  <c r="E19" i="3"/>
  <c r="C19" i="3"/>
  <c r="C16" i="3" l="1"/>
  <c r="E16" i="3"/>
  <c r="K14" i="3"/>
  <c r="K16" i="3" l="1"/>
  <c r="G17" i="3"/>
  <c r="G12" i="3"/>
  <c r="E33" i="1" l="1"/>
  <c r="E52" i="1" s="1"/>
  <c r="E24" i="1"/>
  <c r="E16" i="1"/>
  <c r="E27" i="4" l="1"/>
  <c r="C27" i="4"/>
  <c r="C14" i="4"/>
  <c r="E14" i="4"/>
  <c r="C12" i="3"/>
  <c r="K8" i="3"/>
  <c r="E10" i="2"/>
  <c r="C10" i="2"/>
  <c r="C15" i="2" s="1"/>
  <c r="C20" i="2" s="1"/>
  <c r="C23" i="2" s="1"/>
  <c r="C33" i="1" s="1"/>
  <c r="C52" i="1" s="1"/>
  <c r="E48" i="1"/>
  <c r="C48" i="1"/>
  <c r="E40" i="1"/>
  <c r="C40" i="1"/>
  <c r="C24" i="1"/>
  <c r="C16" i="1"/>
  <c r="E49" i="1" l="1"/>
  <c r="C49" i="1"/>
  <c r="E15" i="2"/>
  <c r="E20" i="2" s="1"/>
  <c r="E23" i="2" s="1"/>
  <c r="C29" i="4"/>
  <c r="C33" i="4" s="1"/>
  <c r="K17" i="3"/>
  <c r="C27" i="2"/>
  <c r="E29" i="4"/>
  <c r="C25" i="1"/>
  <c r="E25" i="1"/>
  <c r="E32" i="4" l="1"/>
  <c r="E33" i="4" s="1"/>
  <c r="I10" i="3"/>
  <c r="C50" i="1"/>
  <c r="E50" i="1"/>
  <c r="E27" i="2"/>
  <c r="K19" i="3"/>
  <c r="K10" i="3" l="1"/>
  <c r="K12" i="3" s="1"/>
  <c r="I12" i="3"/>
  <c r="K20" i="3"/>
</calcChain>
</file>

<file path=xl/sharedStrings.xml><?xml version="1.0" encoding="utf-8"?>
<sst xmlns="http://schemas.openxmlformats.org/spreadsheetml/2006/main" count="138" uniqueCount="95">
  <si>
    <t>АО БАСТ</t>
  </si>
  <si>
    <t>Отчет о финансовом положении</t>
  </si>
  <si>
    <t>(в тысячах тенге)</t>
  </si>
  <si>
    <t>Активы</t>
  </si>
  <si>
    <t>Основные средства</t>
  </si>
  <si>
    <t>Горнодобывающие активы</t>
  </si>
  <si>
    <t>Займы выданные</t>
  </si>
  <si>
    <t>НДС к возмещению</t>
  </si>
  <si>
    <t>Торговая и прочая дебиторская задолженность</t>
  </si>
  <si>
    <t>Капитал и обязательства</t>
  </si>
  <si>
    <t>Капитал</t>
  </si>
  <si>
    <t>Эмиссионный доход</t>
  </si>
  <si>
    <t>Итого капитал</t>
  </si>
  <si>
    <t>Долгосрочные обязательства</t>
  </si>
  <si>
    <t>Итого долгосрочные обязательства</t>
  </si>
  <si>
    <t>Торговая и прочая кредиторская задолженность</t>
  </si>
  <si>
    <t>Итого капитал и обязательства</t>
  </si>
  <si>
    <t>Балансовая стоимость одной акции</t>
  </si>
  <si>
    <t>Руководитель</t>
  </si>
  <si>
    <t>Оспанов Р. В.</t>
  </si>
  <si>
    <t>(фамилия, имя, отчество)</t>
  </si>
  <si>
    <t>(подпись)</t>
  </si>
  <si>
    <t>Отчет о совокупном доходе</t>
  </si>
  <si>
    <t>Валовый доход</t>
  </si>
  <si>
    <t>Общие и административные расходы</t>
  </si>
  <si>
    <t>Расходы на финансирование, нетто</t>
  </si>
  <si>
    <t>Убыток до налогообложения</t>
  </si>
  <si>
    <t>Экономия по подоходному налогу</t>
  </si>
  <si>
    <t>Прочий совокупный доход</t>
  </si>
  <si>
    <t>Отчет об изменениях в собственном капитале</t>
  </si>
  <si>
    <t>Акционерный капитал</t>
  </si>
  <si>
    <t>Выпуск акций</t>
  </si>
  <si>
    <t>Чистый убыток за период</t>
  </si>
  <si>
    <t>Отчет о движении денежных средств</t>
  </si>
  <si>
    <t>Денежные потоки от операционной деятельности</t>
  </si>
  <si>
    <t>Поступление денежных средств от покупателей</t>
  </si>
  <si>
    <t>Прочие поступления</t>
  </si>
  <si>
    <t>Денежные потоки от инвестиционной деятельности</t>
  </si>
  <si>
    <t>Приобретение основных средств</t>
  </si>
  <si>
    <t>Денежные потоки от финансовой деятельности</t>
  </si>
  <si>
    <t>Погашение займов</t>
  </si>
  <si>
    <t>Дополнительный оплаченный капитал</t>
  </si>
  <si>
    <t>30 сентября 
2017 г.</t>
  </si>
  <si>
    <t>31 декабря
2016 г.</t>
  </si>
  <si>
    <t>Отложенный налоговый актив</t>
  </si>
  <si>
    <t>Выпущенные долговые ценные бумаги</t>
  </si>
  <si>
    <t>Обязательства по финансовой аренде</t>
  </si>
  <si>
    <t>За 9 месяцев, закончившихся на 30 сентября 2017</t>
  </si>
  <si>
    <t>За 9 месяцев, закончившихся на 30 сентября 2016</t>
  </si>
  <si>
    <t>На 1 января 2016 г.</t>
  </si>
  <si>
    <t>На 30 сентября 2016 г.</t>
  </si>
  <si>
    <t>На 1 января 2017 г.</t>
  </si>
  <si>
    <t>На 30 сентября 2017 г.</t>
  </si>
  <si>
    <t>И.о. Главного бухгалтера</t>
  </si>
  <si>
    <t>Джакипова Н. С.</t>
  </si>
  <si>
    <t>Инвестиции в горнодобывающие активы</t>
  </si>
  <si>
    <t>Авансы выданные на приобретение долгосрочных активов</t>
  </si>
  <si>
    <t>Внеоборотные активы</t>
  </si>
  <si>
    <t>Текущие активы</t>
  </si>
  <si>
    <t>Авансы выданные и прочие текущие активы</t>
  </si>
  <si>
    <t>Запасы</t>
  </si>
  <si>
    <t>Денежные средства</t>
  </si>
  <si>
    <t>Накопленные убытки</t>
  </si>
  <si>
    <t>Провизии - обязательства по контракту на недропользование</t>
  </si>
  <si>
    <t>Займы</t>
  </si>
  <si>
    <t>Текущие обязательства</t>
  </si>
  <si>
    <t>Обязательства по налогам и социальным платежам</t>
  </si>
  <si>
    <t>Краткосрочные оценочные обязательства по вознаграждениям работников</t>
  </si>
  <si>
    <t>Итого активы</t>
  </si>
  <si>
    <t>Итого текущие активы</t>
  </si>
  <si>
    <t>Итого внеоборотные активы</t>
  </si>
  <si>
    <t>Итого текущие обязательства</t>
  </si>
  <si>
    <t>Доходы</t>
  </si>
  <si>
    <t>Себестоимость реализации</t>
  </si>
  <si>
    <t>Убытки от обесценения, нетто</t>
  </si>
  <si>
    <t>Расходы по реализации</t>
  </si>
  <si>
    <t>Операционный убыток</t>
  </si>
  <si>
    <t>(Убыток)/доход от курсовой разницы</t>
  </si>
  <si>
    <t>Прочие доходы, нетто</t>
  </si>
  <si>
    <t>Всего совокупный убыток</t>
  </si>
  <si>
    <t>Всего совокупный убыток за период</t>
  </si>
  <si>
    <t>Денежные средства уплаченные работникам</t>
  </si>
  <si>
    <t>Денежные средства уплаченные поставщикам</t>
  </si>
  <si>
    <t>Чистое увеличение денежных средств</t>
  </si>
  <si>
    <t>Влияние изменений обменных курсов на денежные средства</t>
  </si>
  <si>
    <t>Денежные средства на начало периода</t>
  </si>
  <si>
    <t>Денежные средства на конец периода</t>
  </si>
  <si>
    <t>Прочие налоги и социальные платежи уплаченные</t>
  </si>
  <si>
    <t>Чистые денежные средства от операционной деятельности</t>
  </si>
  <si>
    <t>Чистые денежные средства от инвестиционной деятельности</t>
  </si>
  <si>
    <t>Выпуск долговых ценных бумаг</t>
  </si>
  <si>
    <t>Поступления по займам</t>
  </si>
  <si>
    <t xml:space="preserve">Чистые денежные средства от финансовой деятельности </t>
  </si>
  <si>
    <t>Базовый и разводненный убыток на акцию, тенге</t>
  </si>
  <si>
    <t>Балансовая стоимость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</si>
</sst>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₽_-;\-* #,##0.00\ _₽_-;_-* &quot;-&quot;\ _₽_-;_-@_-"/>
    <numFmt numFmtId="165" formatCode="_-* #,##0.0000\ _₽_-;\-* #,##0.0000\ _₽_-;_-* &quot;-&quot;\ _₽_-;_-@_-"/>
    <numFmt numFmtId="166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B050"/>
      <name val="Verdana"/>
      <family val="2"/>
      <charset val="204"/>
    </font>
    <font>
      <sz val="10"/>
      <name val="Verdana"/>
      <family val="2"/>
      <charset val="204"/>
    </font>
    <font>
      <i/>
      <sz val="10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/>
    <xf numFmtId="41" fontId="3" fillId="0" borderId="0" xfId="0" applyNumberFormat="1" applyFont="1"/>
    <xf numFmtId="0" fontId="6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9" fillId="0" borderId="0" xfId="0" applyNumberFormat="1" applyFont="1" applyFill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41" fontId="12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41" fontId="2" fillId="0" borderId="0" xfId="0" applyNumberFormat="1" applyFont="1" applyFill="1" applyBorder="1"/>
    <xf numFmtId="41" fontId="2" fillId="0" borderId="0" xfId="0" applyNumberFormat="1" applyFont="1" applyFill="1"/>
    <xf numFmtId="41" fontId="3" fillId="0" borderId="1" xfId="0" applyNumberFormat="1" applyFont="1" applyFill="1" applyBorder="1"/>
    <xf numFmtId="41" fontId="3" fillId="0" borderId="0" xfId="0" applyNumberFormat="1" applyFont="1" applyFill="1"/>
    <xf numFmtId="41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10" fillId="0" borderId="0" xfId="0" applyNumberFormat="1" applyFont="1" applyFill="1"/>
    <xf numFmtId="41" fontId="10" fillId="0" borderId="0" xfId="0" applyNumberFormat="1" applyFont="1" applyFill="1"/>
    <xf numFmtId="0" fontId="3" fillId="0" borderId="0" xfId="0" applyFont="1" applyFill="1" applyAlignment="1"/>
    <xf numFmtId="41" fontId="3" fillId="0" borderId="0" xfId="1" applyNumberFormat="1" applyFont="1" applyFill="1"/>
    <xf numFmtId="0" fontId="3" fillId="0" borderId="1" xfId="0" applyFont="1" applyFill="1" applyBorder="1" applyAlignment="1"/>
    <xf numFmtId="41" fontId="3" fillId="0" borderId="1" xfId="1" applyNumberFormat="1" applyFont="1" applyFill="1" applyBorder="1"/>
    <xf numFmtId="0" fontId="2" fillId="0" borderId="0" xfId="0" applyFont="1" applyFill="1" applyAlignment="1"/>
    <xf numFmtId="0" fontId="3" fillId="0" borderId="0" xfId="0" applyFont="1" applyFill="1" applyBorder="1" applyAlignment="1"/>
    <xf numFmtId="43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7" fillId="0" borderId="0" xfId="0" applyFont="1" applyFill="1"/>
    <xf numFmtId="41" fontId="3" fillId="0" borderId="0" xfId="0" applyNumberFormat="1" applyFont="1" applyFill="1" applyAlignment="1">
      <alignment horizontal="left"/>
    </xf>
    <xf numFmtId="164" fontId="3" fillId="0" borderId="0" xfId="1" applyNumberFormat="1" applyFont="1" applyFill="1"/>
    <xf numFmtId="4" fontId="3" fillId="0" borderId="0" xfId="0" applyNumberFormat="1" applyFont="1" applyFill="1" applyAlignment="1"/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6" fontId="3" fillId="0" borderId="0" xfId="1" applyNumberFormat="1" applyFont="1" applyFill="1"/>
    <xf numFmtId="0" fontId="9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view="pageBreakPreview" topLeftCell="A25" zoomScaleNormal="80" zoomScaleSheetLayoutView="100" workbookViewId="0">
      <selection activeCell="E53" sqref="E53"/>
    </sheetView>
  </sheetViews>
  <sheetFormatPr defaultColWidth="9.109375" defaultRowHeight="12.6" x14ac:dyDescent="0.2"/>
  <cols>
    <col min="1" max="1" width="70.5546875" style="2" customWidth="1"/>
    <col min="2" max="2" width="1.33203125" style="2" customWidth="1"/>
    <col min="3" max="3" width="19.6640625" style="2" customWidth="1"/>
    <col min="4" max="4" width="1.33203125" style="2" customWidth="1"/>
    <col min="5" max="5" width="19.6640625" style="2" customWidth="1"/>
    <col min="6" max="6" width="1.33203125" style="2" customWidth="1"/>
    <col min="7" max="16384" width="9.109375" style="2"/>
  </cols>
  <sheetData>
    <row r="1" spans="1:10" x14ac:dyDescent="0.2">
      <c r="A1" s="1" t="s">
        <v>0</v>
      </c>
      <c r="D1" s="3"/>
    </row>
    <row r="2" spans="1:10" x14ac:dyDescent="0.2">
      <c r="A2" s="1" t="s">
        <v>1</v>
      </c>
      <c r="D2" s="3"/>
    </row>
    <row r="3" spans="1:10" x14ac:dyDescent="0.2">
      <c r="A3" s="1"/>
      <c r="D3" s="3"/>
    </row>
    <row r="4" spans="1:10" x14ac:dyDescent="0.2">
      <c r="A4" s="1"/>
      <c r="D4" s="3"/>
    </row>
    <row r="5" spans="1:10" x14ac:dyDescent="0.2">
      <c r="A5" s="50"/>
      <c r="B5" s="22"/>
      <c r="C5" s="50"/>
      <c r="D5" s="22"/>
      <c r="E5" s="50"/>
      <c r="F5" s="50"/>
      <c r="G5" s="50"/>
      <c r="H5" s="50"/>
      <c r="I5" s="50"/>
      <c r="J5" s="50"/>
    </row>
    <row r="6" spans="1:10" ht="35.25" customHeight="1" thickBot="1" x14ac:dyDescent="0.25">
      <c r="A6" s="4" t="s">
        <v>2</v>
      </c>
      <c r="B6" s="5"/>
      <c r="C6" s="6" t="s">
        <v>42</v>
      </c>
      <c r="D6" s="7"/>
      <c r="E6" s="6" t="s">
        <v>43</v>
      </c>
      <c r="F6" s="72"/>
      <c r="G6" s="50"/>
      <c r="H6" s="50"/>
      <c r="I6" s="50"/>
      <c r="J6" s="50"/>
    </row>
    <row r="7" spans="1:10" x14ac:dyDescent="0.2">
      <c r="A7" s="50"/>
      <c r="B7" s="22"/>
      <c r="C7" s="50"/>
      <c r="D7" s="22"/>
      <c r="E7" s="50"/>
      <c r="F7" s="50"/>
      <c r="G7" s="50"/>
      <c r="H7" s="50"/>
      <c r="I7" s="50"/>
      <c r="J7" s="50"/>
    </row>
    <row r="8" spans="1:10" x14ac:dyDescent="0.2">
      <c r="A8" s="8" t="s">
        <v>3</v>
      </c>
      <c r="B8" s="50"/>
      <c r="C8" s="50"/>
      <c r="D8" s="22"/>
      <c r="E8" s="50"/>
      <c r="F8" s="50"/>
      <c r="G8" s="50"/>
      <c r="H8" s="50"/>
      <c r="I8" s="50"/>
      <c r="J8" s="50"/>
    </row>
    <row r="9" spans="1:10" x14ac:dyDescent="0.2">
      <c r="A9" s="8" t="s">
        <v>57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9" t="s">
        <v>4</v>
      </c>
      <c r="B10" s="50"/>
      <c r="C10" s="66">
        <v>1177916</v>
      </c>
      <c r="D10" s="50"/>
      <c r="E10" s="66">
        <v>666817</v>
      </c>
      <c r="F10" s="73"/>
      <c r="G10" s="50"/>
      <c r="H10" s="50"/>
      <c r="I10" s="50"/>
      <c r="J10" s="50"/>
    </row>
    <row r="11" spans="1:10" x14ac:dyDescent="0.2">
      <c r="A11" s="65" t="s">
        <v>5</v>
      </c>
      <c r="B11" s="50"/>
      <c r="C11" s="66">
        <v>1080210</v>
      </c>
      <c r="D11" s="50"/>
      <c r="E11" s="59">
        <v>779267</v>
      </c>
      <c r="F11" s="73"/>
      <c r="G11" s="50"/>
      <c r="H11" s="50"/>
      <c r="I11" s="50"/>
      <c r="J11" s="50"/>
    </row>
    <row r="12" spans="1:10" x14ac:dyDescent="0.2">
      <c r="A12" s="65" t="s">
        <v>44</v>
      </c>
      <c r="B12" s="50"/>
      <c r="C12" s="66">
        <v>250393</v>
      </c>
      <c r="D12" s="50"/>
      <c r="E12" s="59">
        <v>160705</v>
      </c>
      <c r="F12" s="73"/>
      <c r="G12" s="50"/>
      <c r="H12" s="50"/>
      <c r="I12" s="50"/>
      <c r="J12" s="50"/>
    </row>
    <row r="13" spans="1:10" x14ac:dyDescent="0.2">
      <c r="A13" s="65" t="s">
        <v>56</v>
      </c>
      <c r="B13" s="50"/>
      <c r="C13" s="66">
        <v>295229</v>
      </c>
      <c r="D13" s="50"/>
      <c r="E13" s="59">
        <v>362497</v>
      </c>
      <c r="F13" s="73"/>
      <c r="G13" s="50"/>
      <c r="H13" s="50"/>
      <c r="I13" s="50"/>
      <c r="J13" s="50"/>
    </row>
    <row r="14" spans="1:10" x14ac:dyDescent="0.2">
      <c r="A14" s="65" t="s">
        <v>7</v>
      </c>
      <c r="B14" s="50"/>
      <c r="C14" s="66">
        <v>205670</v>
      </c>
      <c r="D14" s="50"/>
      <c r="E14" s="59">
        <v>91302</v>
      </c>
      <c r="F14" s="73"/>
      <c r="G14" s="50"/>
      <c r="H14" s="50"/>
      <c r="I14" s="50"/>
      <c r="J14" s="50"/>
    </row>
    <row r="15" spans="1:10" ht="6" customHeight="1" thickBot="1" x14ac:dyDescent="0.25">
      <c r="A15" s="12"/>
      <c r="B15" s="50"/>
      <c r="C15" s="68"/>
      <c r="D15" s="50"/>
      <c r="E15" s="58"/>
      <c r="F15" s="50"/>
      <c r="G15" s="50"/>
      <c r="H15" s="50"/>
      <c r="I15" s="50"/>
      <c r="J15" s="50"/>
    </row>
    <row r="16" spans="1:10" x14ac:dyDescent="0.2">
      <c r="A16" s="13" t="s">
        <v>70</v>
      </c>
      <c r="B16" s="50"/>
      <c r="C16" s="57">
        <f>SUM(C10:C15)</f>
        <v>3009418</v>
      </c>
      <c r="D16" s="50"/>
      <c r="E16" s="57">
        <f>SUM(E10:E15)</f>
        <v>2060588</v>
      </c>
      <c r="F16" s="50"/>
      <c r="G16" s="50"/>
      <c r="H16" s="50"/>
      <c r="I16" s="50"/>
      <c r="J16" s="50"/>
    </row>
    <row r="17" spans="1:10" x14ac:dyDescent="0.2">
      <c r="A17" s="50"/>
      <c r="B17" s="50"/>
      <c r="C17" s="57"/>
      <c r="D17" s="50"/>
      <c r="E17" s="59"/>
      <c r="F17" s="50"/>
      <c r="G17" s="50"/>
      <c r="H17" s="50"/>
      <c r="I17" s="50"/>
      <c r="J17" s="50"/>
    </row>
    <row r="18" spans="1:10" x14ac:dyDescent="0.2">
      <c r="A18" s="8" t="s">
        <v>58</v>
      </c>
      <c r="B18" s="50"/>
      <c r="C18" s="50"/>
      <c r="D18" s="50"/>
      <c r="E18" s="59"/>
      <c r="F18" s="50"/>
      <c r="G18" s="50"/>
      <c r="H18" s="50"/>
      <c r="I18" s="50"/>
      <c r="J18" s="50"/>
    </row>
    <row r="19" spans="1:10" x14ac:dyDescent="0.2">
      <c r="A19" s="65" t="s">
        <v>8</v>
      </c>
      <c r="B19" s="50"/>
      <c r="C19" s="66">
        <v>115852</v>
      </c>
      <c r="D19" s="50"/>
      <c r="E19" s="59">
        <v>26104</v>
      </c>
      <c r="F19" s="73"/>
      <c r="G19" s="50"/>
      <c r="H19" s="50"/>
      <c r="I19" s="50"/>
      <c r="J19" s="50"/>
    </row>
    <row r="20" spans="1:10" x14ac:dyDescent="0.2">
      <c r="A20" s="9" t="s">
        <v>59</v>
      </c>
      <c r="B20" s="50"/>
      <c r="C20" s="66">
        <v>0</v>
      </c>
      <c r="D20" s="50"/>
      <c r="E20" s="59">
        <v>57515</v>
      </c>
      <c r="F20" s="73"/>
      <c r="G20" s="50"/>
      <c r="H20" s="50"/>
      <c r="I20" s="50"/>
      <c r="J20" s="50"/>
    </row>
    <row r="21" spans="1:10" x14ac:dyDescent="0.2">
      <c r="A21" s="9" t="s">
        <v>6</v>
      </c>
      <c r="B21" s="50"/>
      <c r="C21" s="66">
        <v>19885</v>
      </c>
      <c r="D21" s="50"/>
      <c r="E21" s="74">
        <v>36440</v>
      </c>
      <c r="F21" s="73"/>
      <c r="G21" s="50"/>
      <c r="H21" s="50"/>
      <c r="I21" s="50"/>
      <c r="J21" s="50"/>
    </row>
    <row r="22" spans="1:10" x14ac:dyDescent="0.2">
      <c r="A22" s="9" t="s">
        <v>60</v>
      </c>
      <c r="B22" s="50"/>
      <c r="C22" s="66">
        <v>65457</v>
      </c>
      <c r="D22" s="50"/>
      <c r="E22" s="59">
        <v>38149</v>
      </c>
      <c r="F22" s="73"/>
      <c r="G22" s="50"/>
      <c r="H22" s="50"/>
      <c r="I22" s="50"/>
      <c r="J22" s="50"/>
    </row>
    <row r="23" spans="1:10" ht="13.2" thickBot="1" x14ac:dyDescent="0.25">
      <c r="A23" s="67" t="s">
        <v>61</v>
      </c>
      <c r="B23" s="50"/>
      <c r="C23" s="68">
        <v>103505</v>
      </c>
      <c r="D23" s="50"/>
      <c r="E23" s="58">
        <v>716</v>
      </c>
      <c r="F23" s="73"/>
      <c r="G23" s="50"/>
      <c r="H23" s="50"/>
      <c r="I23" s="50"/>
      <c r="J23" s="50"/>
    </row>
    <row r="24" spans="1:10" x14ac:dyDescent="0.2">
      <c r="A24" s="13" t="s">
        <v>69</v>
      </c>
      <c r="B24" s="50"/>
      <c r="C24" s="57">
        <f>SUM(C19:C23)</f>
        <v>304699</v>
      </c>
      <c r="D24" s="50"/>
      <c r="E24" s="57">
        <f>SUM(E19:E23)</f>
        <v>158924</v>
      </c>
      <c r="F24" s="50"/>
      <c r="G24" s="50"/>
      <c r="H24" s="50"/>
      <c r="I24" s="50"/>
      <c r="J24" s="50"/>
    </row>
    <row r="25" spans="1:10" x14ac:dyDescent="0.2">
      <c r="A25" s="13" t="s">
        <v>68</v>
      </c>
      <c r="B25" s="50"/>
      <c r="C25" s="57">
        <f>C24+C16</f>
        <v>3314117</v>
      </c>
      <c r="D25" s="50"/>
      <c r="E25" s="57">
        <f>E24+E16</f>
        <v>2219512</v>
      </c>
      <c r="F25" s="50"/>
      <c r="G25" s="50"/>
      <c r="H25" s="50"/>
      <c r="I25" s="50"/>
      <c r="J25" s="50"/>
    </row>
    <row r="26" spans="1:10" x14ac:dyDescent="0.2">
      <c r="A26" s="50"/>
      <c r="B26" s="50"/>
      <c r="C26" s="50"/>
      <c r="D26" s="50"/>
      <c r="E26" s="59"/>
      <c r="F26" s="50"/>
      <c r="G26" s="50"/>
      <c r="H26" s="50"/>
      <c r="I26" s="50"/>
      <c r="J26" s="50"/>
    </row>
    <row r="27" spans="1:10" x14ac:dyDescent="0.2">
      <c r="A27" s="8" t="s">
        <v>9</v>
      </c>
      <c r="B27" s="50"/>
      <c r="C27" s="50"/>
      <c r="D27" s="50"/>
      <c r="E27" s="59"/>
      <c r="F27" s="50"/>
      <c r="G27" s="50"/>
      <c r="H27" s="50"/>
      <c r="I27" s="50"/>
      <c r="J27" s="50"/>
    </row>
    <row r="28" spans="1:10" x14ac:dyDescent="0.2">
      <c r="A28" s="8" t="s">
        <v>10</v>
      </c>
      <c r="B28" s="50"/>
      <c r="C28" s="50"/>
      <c r="D28" s="50"/>
      <c r="E28" s="59"/>
      <c r="F28" s="50"/>
      <c r="G28" s="50"/>
      <c r="H28" s="50"/>
      <c r="I28" s="50"/>
      <c r="J28" s="50"/>
    </row>
    <row r="29" spans="1:10" x14ac:dyDescent="0.2">
      <c r="A29" s="9" t="s">
        <v>30</v>
      </c>
      <c r="B29" s="50"/>
      <c r="C29" s="66">
        <v>239837</v>
      </c>
      <c r="D29" s="50"/>
      <c r="E29" s="59">
        <v>202951</v>
      </c>
      <c r="F29" s="50"/>
      <c r="G29" s="50"/>
      <c r="H29" s="50"/>
      <c r="I29" s="50"/>
      <c r="J29" s="50"/>
    </row>
    <row r="30" spans="1:10" x14ac:dyDescent="0.2">
      <c r="A30" s="65" t="s">
        <v>11</v>
      </c>
      <c r="B30" s="50"/>
      <c r="C30" s="66">
        <v>1346437</v>
      </c>
      <c r="D30" s="50"/>
      <c r="E30" s="59">
        <v>258300</v>
      </c>
      <c r="F30" s="50"/>
      <c r="G30" s="50"/>
      <c r="H30" s="50"/>
      <c r="I30" s="50"/>
      <c r="J30" s="50"/>
    </row>
    <row r="31" spans="1:10" x14ac:dyDescent="0.2">
      <c r="A31" s="65" t="s">
        <v>41</v>
      </c>
      <c r="B31" s="50"/>
      <c r="C31" s="66">
        <v>16776</v>
      </c>
      <c r="D31" s="50"/>
      <c r="E31" s="59">
        <v>16776</v>
      </c>
      <c r="F31" s="50"/>
      <c r="G31" s="50"/>
      <c r="H31" s="50"/>
      <c r="I31" s="50"/>
      <c r="J31" s="50"/>
    </row>
    <row r="32" spans="1:10" ht="13.2" thickBot="1" x14ac:dyDescent="0.25">
      <c r="A32" s="12" t="s">
        <v>62</v>
      </c>
      <c r="B32" s="50"/>
      <c r="C32" s="68">
        <v>-1223949</v>
      </c>
      <c r="D32" s="50"/>
      <c r="E32" s="58">
        <v>-885698</v>
      </c>
      <c r="F32" s="59"/>
      <c r="G32" s="50"/>
      <c r="H32" s="50"/>
      <c r="I32" s="50"/>
      <c r="J32" s="50"/>
    </row>
    <row r="33" spans="1:10" x14ac:dyDescent="0.2">
      <c r="A33" s="8" t="s">
        <v>12</v>
      </c>
      <c r="B33" s="50"/>
      <c r="C33" s="57">
        <f>SUM(C29:C32)</f>
        <v>379101</v>
      </c>
      <c r="D33" s="50"/>
      <c r="E33" s="57">
        <f>SUM(E29:E32)</f>
        <v>-407671</v>
      </c>
      <c r="F33" s="50"/>
      <c r="G33" s="50"/>
      <c r="H33" s="50"/>
      <c r="I33" s="50"/>
      <c r="J33" s="50"/>
    </row>
    <row r="34" spans="1:10" x14ac:dyDescent="0.2">
      <c r="A34" s="50"/>
      <c r="B34" s="50"/>
      <c r="C34" s="50"/>
      <c r="D34" s="50"/>
      <c r="E34" s="59"/>
      <c r="F34" s="50"/>
      <c r="G34" s="50"/>
      <c r="H34" s="50"/>
      <c r="I34" s="50"/>
      <c r="J34" s="50"/>
    </row>
    <row r="35" spans="1:10" x14ac:dyDescent="0.2">
      <c r="A35" s="8" t="s">
        <v>13</v>
      </c>
      <c r="B35" s="50"/>
      <c r="C35" s="50"/>
      <c r="D35" s="50"/>
      <c r="E35" s="59"/>
      <c r="F35" s="50"/>
      <c r="G35" s="50"/>
      <c r="H35" s="50"/>
      <c r="I35" s="50"/>
      <c r="J35" s="50"/>
    </row>
    <row r="36" spans="1:10" x14ac:dyDescent="0.2">
      <c r="A36" s="14" t="s">
        <v>64</v>
      </c>
      <c r="B36" s="50"/>
      <c r="C36" s="66">
        <v>696499</v>
      </c>
      <c r="D36" s="50"/>
      <c r="E36" s="59">
        <v>645279</v>
      </c>
      <c r="F36" s="50"/>
      <c r="G36" s="50"/>
      <c r="H36" s="50"/>
      <c r="I36" s="50"/>
      <c r="J36" s="50"/>
    </row>
    <row r="37" spans="1:10" x14ac:dyDescent="0.2">
      <c r="A37" s="9" t="s">
        <v>63</v>
      </c>
      <c r="B37" s="50"/>
      <c r="C37" s="66">
        <v>157358</v>
      </c>
      <c r="D37" s="50"/>
      <c r="E37" s="59">
        <v>148361</v>
      </c>
      <c r="F37" s="50"/>
      <c r="G37" s="50"/>
      <c r="H37" s="50"/>
      <c r="I37" s="50"/>
      <c r="J37" s="50"/>
    </row>
    <row r="38" spans="1:10" x14ac:dyDescent="0.2">
      <c r="A38" s="9" t="s">
        <v>45</v>
      </c>
      <c r="B38" s="50"/>
      <c r="C38" s="66">
        <v>130670</v>
      </c>
      <c r="D38" s="50"/>
      <c r="E38" s="59">
        <v>0</v>
      </c>
      <c r="F38" s="50"/>
      <c r="G38" s="50"/>
      <c r="H38" s="50"/>
      <c r="I38" s="50"/>
      <c r="J38" s="50"/>
    </row>
    <row r="39" spans="1:10" ht="13.2" thickBot="1" x14ac:dyDescent="0.25">
      <c r="A39" s="12" t="s">
        <v>46</v>
      </c>
      <c r="B39" s="50"/>
      <c r="C39" s="68">
        <v>44226</v>
      </c>
      <c r="D39" s="50"/>
      <c r="E39" s="58">
        <v>0</v>
      </c>
      <c r="F39" s="50"/>
      <c r="G39" s="50"/>
      <c r="H39" s="50"/>
      <c r="I39" s="50"/>
      <c r="J39" s="50"/>
    </row>
    <row r="40" spans="1:10" x14ac:dyDescent="0.2">
      <c r="A40" s="13" t="s">
        <v>14</v>
      </c>
      <c r="B40" s="50"/>
      <c r="C40" s="57">
        <f>SUM(C36:C39)</f>
        <v>1028753</v>
      </c>
      <c r="D40" s="50"/>
      <c r="E40" s="57">
        <f>SUM(E36:E39)</f>
        <v>793640</v>
      </c>
      <c r="F40" s="50"/>
      <c r="G40" s="50"/>
      <c r="H40" s="50"/>
      <c r="I40" s="50"/>
      <c r="J40" s="50"/>
    </row>
    <row r="41" spans="1:10" x14ac:dyDescent="0.2">
      <c r="A41" s="9"/>
      <c r="B41" s="50"/>
      <c r="C41" s="50"/>
      <c r="D41" s="50"/>
      <c r="E41" s="59"/>
      <c r="F41" s="50"/>
      <c r="G41" s="50"/>
      <c r="H41" s="50"/>
      <c r="I41" s="50"/>
      <c r="J41" s="50"/>
    </row>
    <row r="42" spans="1:10" x14ac:dyDescent="0.2">
      <c r="A42" s="15" t="s">
        <v>65</v>
      </c>
      <c r="B42" s="50"/>
      <c r="C42" s="50"/>
      <c r="D42" s="50"/>
      <c r="E42" s="59"/>
      <c r="F42" s="50"/>
      <c r="G42" s="50"/>
      <c r="H42" s="50"/>
      <c r="I42" s="50"/>
      <c r="J42" s="50"/>
    </row>
    <row r="43" spans="1:10" x14ac:dyDescent="0.2">
      <c r="A43" s="14" t="s">
        <v>64</v>
      </c>
      <c r="B43" s="50"/>
      <c r="C43" s="66">
        <v>1291367</v>
      </c>
      <c r="D43" s="50"/>
      <c r="E43" s="59">
        <v>1228328</v>
      </c>
      <c r="F43" s="59"/>
      <c r="G43" s="50"/>
      <c r="H43" s="50"/>
      <c r="I43" s="50"/>
      <c r="J43" s="50"/>
    </row>
    <row r="44" spans="1:10" x14ac:dyDescent="0.2">
      <c r="A44" s="9" t="s">
        <v>63</v>
      </c>
      <c r="B44" s="50"/>
      <c r="C44" s="66">
        <v>110866</v>
      </c>
      <c r="D44" s="50"/>
      <c r="E44" s="59">
        <v>104527</v>
      </c>
      <c r="F44" s="59"/>
      <c r="G44" s="50"/>
      <c r="H44" s="50"/>
      <c r="I44" s="50"/>
      <c r="J44" s="50"/>
    </row>
    <row r="45" spans="1:10" x14ac:dyDescent="0.2">
      <c r="A45" s="14" t="s">
        <v>15</v>
      </c>
      <c r="B45" s="50"/>
      <c r="C45" s="66">
        <v>374141</v>
      </c>
      <c r="D45" s="50"/>
      <c r="E45" s="59">
        <v>370799</v>
      </c>
      <c r="F45" s="50"/>
      <c r="G45" s="50"/>
      <c r="H45" s="50"/>
      <c r="I45" s="50"/>
      <c r="J45" s="50"/>
    </row>
    <row r="46" spans="1:10" x14ac:dyDescent="0.2">
      <c r="A46" s="14" t="s">
        <v>66</v>
      </c>
      <c r="B46" s="50"/>
      <c r="C46" s="66">
        <v>112151</v>
      </c>
      <c r="D46" s="50"/>
      <c r="E46" s="59">
        <v>113477</v>
      </c>
      <c r="F46" s="50"/>
      <c r="G46" s="50"/>
      <c r="H46" s="50"/>
      <c r="I46" s="50"/>
      <c r="J46" s="50"/>
    </row>
    <row r="47" spans="1:10" ht="13.2" thickBot="1" x14ac:dyDescent="0.25">
      <c r="A47" s="16" t="s">
        <v>67</v>
      </c>
      <c r="B47" s="50"/>
      <c r="C47" s="68">
        <v>17738</v>
      </c>
      <c r="D47" s="50"/>
      <c r="E47" s="58">
        <v>16412</v>
      </c>
      <c r="F47" s="50"/>
      <c r="G47" s="50"/>
      <c r="H47" s="50"/>
      <c r="I47" s="50"/>
      <c r="J47" s="50"/>
    </row>
    <row r="48" spans="1:10" x14ac:dyDescent="0.2">
      <c r="A48" s="17" t="s">
        <v>71</v>
      </c>
      <c r="B48" s="22"/>
      <c r="C48" s="56">
        <f>SUM(C43:C47)</f>
        <v>1906263</v>
      </c>
      <c r="D48" s="50"/>
      <c r="E48" s="56">
        <f>SUM(E43:E47)</f>
        <v>1833543</v>
      </c>
      <c r="F48" s="50"/>
      <c r="G48" s="50"/>
      <c r="H48" s="50"/>
      <c r="I48" s="50"/>
      <c r="J48" s="50"/>
    </row>
    <row r="49" spans="1:10" x14ac:dyDescent="0.2">
      <c r="A49" s="17" t="s">
        <v>16</v>
      </c>
      <c r="B49" s="22"/>
      <c r="C49" s="56">
        <f>C48+C40+C33</f>
        <v>3314117</v>
      </c>
      <c r="D49" s="50"/>
      <c r="E49" s="56">
        <f>E48+E40+E33</f>
        <v>2219512</v>
      </c>
      <c r="F49" s="50"/>
      <c r="G49" s="50"/>
      <c r="H49" s="50"/>
      <c r="I49" s="50"/>
      <c r="J49" s="50"/>
    </row>
    <row r="50" spans="1:10" x14ac:dyDescent="0.2">
      <c r="A50" s="22"/>
      <c r="B50" s="22"/>
      <c r="C50" s="60">
        <f>C25-C49</f>
        <v>0</v>
      </c>
      <c r="D50" s="50"/>
      <c r="E50" s="60">
        <f>E25-E49</f>
        <v>0</v>
      </c>
      <c r="F50" s="50"/>
      <c r="G50" s="50"/>
      <c r="H50" s="50"/>
      <c r="I50" s="50"/>
      <c r="J50" s="50"/>
    </row>
    <row r="51" spans="1:10" x14ac:dyDescent="0.2">
      <c r="A51" s="22"/>
      <c r="B51" s="22"/>
      <c r="C51" s="22"/>
      <c r="D51" s="50"/>
      <c r="E51" s="59"/>
      <c r="F51" s="50"/>
      <c r="G51" s="50"/>
      <c r="H51" s="50"/>
      <c r="I51" s="50"/>
      <c r="J51" s="50"/>
    </row>
    <row r="52" spans="1:10" hidden="1" x14ac:dyDescent="0.2">
      <c r="A52" s="65" t="s">
        <v>17</v>
      </c>
      <c r="B52" s="50"/>
      <c r="C52" s="75" t="e">
        <f>C33/#REF!</f>
        <v>#REF!</v>
      </c>
      <c r="D52" s="50"/>
      <c r="E52" s="75" t="e">
        <f>E33/#REF!</f>
        <v>#REF!</v>
      </c>
      <c r="F52" s="50"/>
      <c r="G52" s="50"/>
      <c r="H52" s="50"/>
      <c r="I52" s="50"/>
      <c r="J52" s="50"/>
    </row>
    <row r="53" spans="1:10" x14ac:dyDescent="0.2">
      <c r="A53" s="65" t="s">
        <v>94</v>
      </c>
      <c r="B53" s="50"/>
      <c r="C53" s="59">
        <v>-1811</v>
      </c>
      <c r="D53" s="61"/>
      <c r="E53" s="59">
        <v>-5179</v>
      </c>
      <c r="F53" s="50"/>
      <c r="G53" s="50"/>
      <c r="H53" s="50"/>
      <c r="I53" s="50"/>
      <c r="J53" s="50"/>
    </row>
    <row r="54" spans="1:10" x14ac:dyDescent="0.2">
      <c r="A54" s="65"/>
      <c r="B54" s="50"/>
      <c r="C54" s="61"/>
      <c r="D54" s="50"/>
      <c r="E54" s="61"/>
      <c r="F54" s="50"/>
      <c r="G54" s="50"/>
      <c r="H54" s="50"/>
      <c r="I54" s="50"/>
      <c r="J54" s="50"/>
    </row>
    <row r="55" spans="1:10" x14ac:dyDescent="0.2">
      <c r="A55" s="65"/>
      <c r="B55" s="50"/>
      <c r="C55" s="61"/>
      <c r="D55" s="50"/>
      <c r="E55" s="61"/>
      <c r="F55" s="50"/>
      <c r="G55" s="50"/>
      <c r="H55" s="50"/>
      <c r="I55" s="50"/>
      <c r="J55" s="50"/>
    </row>
    <row r="56" spans="1:10" x14ac:dyDescent="0.2">
      <c r="A56" s="65"/>
      <c r="B56" s="50"/>
      <c r="C56" s="61"/>
      <c r="D56" s="50"/>
      <c r="E56" s="61"/>
      <c r="F56" s="50"/>
      <c r="G56" s="50"/>
      <c r="H56" s="50"/>
      <c r="I56" s="50"/>
      <c r="J56" s="50"/>
    </row>
    <row r="57" spans="1:10" x14ac:dyDescent="0.2">
      <c r="A57" s="65"/>
      <c r="B57" s="50"/>
      <c r="C57" s="61"/>
      <c r="D57" s="50"/>
      <c r="E57" s="61"/>
      <c r="F57" s="50"/>
      <c r="G57" s="50"/>
      <c r="H57" s="50"/>
      <c r="I57" s="50"/>
      <c r="J57" s="50"/>
    </row>
    <row r="58" spans="1:10" x14ac:dyDescent="0.2">
      <c r="A58" s="18" t="s">
        <v>18</v>
      </c>
      <c r="B58" s="50"/>
      <c r="C58" s="47" t="s">
        <v>19</v>
      </c>
      <c r="D58" s="19"/>
      <c r="E58" s="46"/>
      <c r="F58" s="19"/>
      <c r="G58" s="50"/>
      <c r="H58" s="50"/>
      <c r="I58" s="50"/>
      <c r="J58" s="50"/>
    </row>
    <row r="59" spans="1:10" x14ac:dyDescent="0.2">
      <c r="A59" s="19"/>
      <c r="B59" s="50"/>
      <c r="C59" s="20" t="s">
        <v>20</v>
      </c>
      <c r="D59" s="19"/>
      <c r="E59" s="45" t="s">
        <v>21</v>
      </c>
      <c r="F59" s="19"/>
      <c r="G59" s="50"/>
      <c r="H59" s="50"/>
      <c r="I59" s="50"/>
      <c r="J59" s="50"/>
    </row>
    <row r="60" spans="1:10" x14ac:dyDescent="0.2">
      <c r="A60" s="19"/>
      <c r="B60" s="50"/>
      <c r="C60" s="20"/>
      <c r="D60" s="19"/>
      <c r="E60" s="77"/>
      <c r="F60" s="19"/>
      <c r="G60" s="50"/>
      <c r="H60" s="50"/>
      <c r="I60" s="50"/>
      <c r="J60" s="50"/>
    </row>
    <row r="61" spans="1:10" x14ac:dyDescent="0.2">
      <c r="A61" s="19"/>
      <c r="B61" s="50"/>
      <c r="C61" s="20"/>
      <c r="D61" s="19"/>
      <c r="E61" s="77"/>
      <c r="F61" s="19"/>
      <c r="G61" s="50"/>
      <c r="H61" s="50"/>
      <c r="I61" s="50"/>
      <c r="J61" s="50"/>
    </row>
    <row r="62" spans="1:10" x14ac:dyDescent="0.2">
      <c r="A62" s="18" t="s">
        <v>53</v>
      </c>
      <c r="B62" s="50"/>
      <c r="C62" s="47" t="s">
        <v>54</v>
      </c>
      <c r="D62" s="19"/>
      <c r="E62" s="46"/>
      <c r="F62" s="19"/>
      <c r="G62" s="50"/>
      <c r="H62" s="50"/>
      <c r="I62" s="50"/>
      <c r="J62" s="50"/>
    </row>
    <row r="63" spans="1:10" x14ac:dyDescent="0.2">
      <c r="A63" s="19"/>
      <c r="B63" s="50"/>
      <c r="C63" s="20" t="s">
        <v>20</v>
      </c>
      <c r="D63" s="19"/>
      <c r="E63" s="45" t="s">
        <v>21</v>
      </c>
      <c r="F63" s="19"/>
      <c r="G63" s="50"/>
      <c r="H63" s="50"/>
      <c r="I63" s="50"/>
      <c r="J63" s="50"/>
    </row>
    <row r="64" spans="1:10" x14ac:dyDescent="0.2">
      <c r="A64" s="65"/>
      <c r="B64" s="50"/>
      <c r="C64" s="50"/>
      <c r="D64" s="50"/>
      <c r="E64" s="59"/>
      <c r="F64" s="50"/>
      <c r="G64" s="50"/>
      <c r="H64" s="50"/>
      <c r="I64" s="50"/>
      <c r="J64" s="50"/>
    </row>
    <row r="65" spans="1:10" x14ac:dyDescent="0.2">
      <c r="A65" s="65"/>
      <c r="B65" s="50"/>
      <c r="C65" s="50"/>
      <c r="D65" s="50"/>
      <c r="E65" s="59"/>
      <c r="F65" s="50"/>
      <c r="G65" s="50"/>
      <c r="H65" s="50"/>
      <c r="I65" s="50"/>
      <c r="J65" s="50"/>
    </row>
    <row r="66" spans="1:10" x14ac:dyDescent="0.2">
      <c r="A66" s="65"/>
      <c r="B66" s="50"/>
      <c r="C66" s="50"/>
      <c r="D66" s="50"/>
      <c r="E66" s="59"/>
      <c r="F66" s="50"/>
      <c r="G66" s="50"/>
      <c r="H66" s="50"/>
      <c r="I66" s="50"/>
      <c r="J66" s="50"/>
    </row>
    <row r="67" spans="1:10" x14ac:dyDescent="0.2">
      <c r="A67" s="65"/>
      <c r="B67" s="50"/>
      <c r="C67" s="50"/>
      <c r="D67" s="50"/>
      <c r="E67" s="59"/>
      <c r="F67" s="50"/>
      <c r="G67" s="50"/>
      <c r="H67" s="50"/>
      <c r="I67" s="50"/>
      <c r="J67" s="50"/>
    </row>
    <row r="68" spans="1:10" x14ac:dyDescent="0.2">
      <c r="A68" s="65"/>
      <c r="B68" s="50"/>
      <c r="C68" s="50"/>
      <c r="D68" s="50"/>
      <c r="E68" s="59"/>
      <c r="F68" s="50"/>
      <c r="G68" s="50"/>
      <c r="H68" s="50"/>
      <c r="I68" s="50"/>
      <c r="J68" s="50"/>
    </row>
    <row r="69" spans="1:10" x14ac:dyDescent="0.2">
      <c r="A69" s="65"/>
      <c r="B69" s="50"/>
      <c r="C69" s="50"/>
      <c r="D69" s="50"/>
      <c r="E69" s="59"/>
      <c r="F69" s="50"/>
      <c r="G69" s="50"/>
      <c r="H69" s="50"/>
      <c r="I69" s="50"/>
      <c r="J69" s="50"/>
    </row>
    <row r="70" spans="1:10" x14ac:dyDescent="0.2">
      <c r="A70" s="65"/>
      <c r="B70" s="50"/>
      <c r="C70" s="50"/>
      <c r="D70" s="50"/>
      <c r="E70" s="59"/>
      <c r="F70" s="50"/>
      <c r="G70" s="50"/>
      <c r="H70" s="50"/>
      <c r="I70" s="50"/>
      <c r="J70" s="50"/>
    </row>
    <row r="71" spans="1:10" x14ac:dyDescent="0.2">
      <c r="A71" s="65"/>
      <c r="B71" s="50"/>
      <c r="C71" s="50"/>
      <c r="D71" s="50"/>
      <c r="E71" s="59"/>
      <c r="F71" s="50"/>
      <c r="G71" s="50"/>
      <c r="H71" s="50"/>
      <c r="I71" s="50"/>
      <c r="J71" s="50"/>
    </row>
    <row r="72" spans="1:10" x14ac:dyDescent="0.2">
      <c r="A72" s="65"/>
      <c r="B72" s="50"/>
      <c r="C72" s="50"/>
      <c r="D72" s="50"/>
      <c r="E72" s="59"/>
      <c r="F72" s="50"/>
      <c r="G72" s="50"/>
      <c r="H72" s="50"/>
      <c r="I72" s="50"/>
      <c r="J72" s="50"/>
    </row>
    <row r="73" spans="1:10" x14ac:dyDescent="0.2">
      <c r="A73" s="65"/>
      <c r="B73" s="50"/>
      <c r="C73" s="50"/>
      <c r="D73" s="50"/>
      <c r="E73" s="59"/>
      <c r="F73" s="50"/>
      <c r="G73" s="50"/>
      <c r="H73" s="50"/>
      <c r="I73" s="50"/>
      <c r="J73" s="50"/>
    </row>
    <row r="74" spans="1:10" x14ac:dyDescent="0.2">
      <c r="A74" s="65"/>
      <c r="B74" s="50"/>
      <c r="C74" s="50"/>
      <c r="D74" s="50"/>
      <c r="E74" s="59"/>
      <c r="F74" s="50"/>
      <c r="G74" s="50"/>
      <c r="H74" s="50"/>
      <c r="I74" s="50"/>
      <c r="J74" s="50"/>
    </row>
    <row r="75" spans="1:10" x14ac:dyDescent="0.2">
      <c r="A75" s="65"/>
      <c r="B75" s="50"/>
      <c r="C75" s="50"/>
      <c r="D75" s="50"/>
      <c r="E75" s="59"/>
      <c r="F75" s="50"/>
      <c r="G75" s="50"/>
      <c r="H75" s="50"/>
      <c r="I75" s="50"/>
      <c r="J75" s="50"/>
    </row>
    <row r="76" spans="1:10" x14ac:dyDescent="0.2">
      <c r="A76" s="65"/>
      <c r="B76" s="50"/>
      <c r="C76" s="50"/>
      <c r="D76" s="50"/>
      <c r="E76" s="59"/>
      <c r="F76" s="50"/>
      <c r="G76" s="50"/>
      <c r="H76" s="50"/>
      <c r="I76" s="50"/>
      <c r="J76" s="50"/>
    </row>
    <row r="77" spans="1:10" x14ac:dyDescent="0.2">
      <c r="A77" s="65"/>
      <c r="B77" s="50"/>
      <c r="C77" s="50"/>
      <c r="D77" s="50"/>
      <c r="E77" s="59"/>
      <c r="F77" s="50"/>
      <c r="G77" s="50"/>
      <c r="H77" s="50"/>
      <c r="I77" s="50"/>
      <c r="J77" s="50"/>
    </row>
    <row r="78" spans="1:10" x14ac:dyDescent="0.2">
      <c r="A78" s="65"/>
      <c r="B78" s="50"/>
      <c r="C78" s="50"/>
      <c r="D78" s="50"/>
      <c r="E78" s="59"/>
      <c r="F78" s="50"/>
      <c r="G78" s="50"/>
      <c r="H78" s="50"/>
      <c r="I78" s="50"/>
      <c r="J78" s="50"/>
    </row>
    <row r="79" spans="1:10" x14ac:dyDescent="0.2">
      <c r="A79" s="65"/>
      <c r="B79" s="50"/>
      <c r="C79" s="50"/>
      <c r="D79" s="50"/>
      <c r="E79" s="59"/>
      <c r="F79" s="50"/>
      <c r="G79" s="50"/>
      <c r="H79" s="50"/>
      <c r="I79" s="50"/>
      <c r="J79" s="50"/>
    </row>
    <row r="80" spans="1:10" x14ac:dyDescent="0.2">
      <c r="A80" s="76"/>
      <c r="B80" s="50"/>
      <c r="C80" s="50"/>
      <c r="D80" s="50"/>
      <c r="E80" s="59"/>
      <c r="F80" s="50"/>
      <c r="G80" s="50"/>
      <c r="H80" s="50"/>
      <c r="I80" s="50"/>
      <c r="J80" s="50"/>
    </row>
    <row r="81" spans="1:10" x14ac:dyDescent="0.2">
      <c r="A81" s="76"/>
      <c r="B81" s="50"/>
      <c r="C81" s="50"/>
      <c r="D81" s="50"/>
      <c r="E81" s="59"/>
      <c r="F81" s="50"/>
      <c r="G81" s="50"/>
      <c r="H81" s="50"/>
      <c r="I81" s="50"/>
      <c r="J81" s="50"/>
    </row>
    <row r="82" spans="1:10" x14ac:dyDescent="0.2">
      <c r="A82" s="65"/>
      <c r="B82" s="50"/>
      <c r="C82" s="50"/>
      <c r="D82" s="50"/>
      <c r="E82" s="59"/>
      <c r="F82" s="50"/>
      <c r="G82" s="50"/>
      <c r="H82" s="50"/>
      <c r="I82" s="50"/>
      <c r="J82" s="50"/>
    </row>
    <row r="83" spans="1:10" x14ac:dyDescent="0.2">
      <c r="A83" s="65"/>
      <c r="B83" s="50"/>
      <c r="C83" s="50"/>
      <c r="D83" s="50"/>
      <c r="E83" s="59"/>
      <c r="F83" s="50"/>
      <c r="G83" s="50"/>
      <c r="H83" s="50"/>
      <c r="I83" s="50"/>
      <c r="J83" s="50"/>
    </row>
    <row r="84" spans="1:10" x14ac:dyDescent="0.2">
      <c r="A84" s="65"/>
      <c r="B84" s="50"/>
      <c r="C84" s="50"/>
      <c r="D84" s="50"/>
      <c r="E84" s="59"/>
      <c r="F84" s="50"/>
      <c r="G84" s="50"/>
      <c r="H84" s="50"/>
      <c r="I84" s="50"/>
      <c r="J84" s="50"/>
    </row>
    <row r="85" spans="1:10" x14ac:dyDescent="0.2">
      <c r="A85" s="65"/>
      <c r="B85" s="50"/>
      <c r="C85" s="50"/>
      <c r="D85" s="50"/>
      <c r="E85" s="59"/>
      <c r="F85" s="50"/>
      <c r="G85" s="50"/>
      <c r="H85" s="50"/>
      <c r="I85" s="50"/>
      <c r="J85" s="50"/>
    </row>
    <row r="86" spans="1:10" x14ac:dyDescent="0.2">
      <c r="A86" s="65"/>
      <c r="B86" s="50"/>
      <c r="C86" s="50"/>
      <c r="D86" s="50"/>
      <c r="E86" s="59"/>
      <c r="F86" s="50"/>
      <c r="G86" s="50"/>
      <c r="H86" s="50"/>
      <c r="I86" s="50"/>
      <c r="J86" s="50"/>
    </row>
    <row r="87" spans="1:10" x14ac:dyDescent="0.2">
      <c r="A87" s="10"/>
      <c r="E87" s="11"/>
    </row>
    <row r="88" spans="1:10" x14ac:dyDescent="0.2">
      <c r="A88" s="10"/>
      <c r="E88" s="11"/>
    </row>
    <row r="89" spans="1:10" x14ac:dyDescent="0.2">
      <c r="A89" s="10"/>
      <c r="E89" s="11"/>
    </row>
    <row r="90" spans="1:10" x14ac:dyDescent="0.2">
      <c r="A90" s="10"/>
      <c r="E90" s="11"/>
    </row>
    <row r="91" spans="1:10" x14ac:dyDescent="0.2">
      <c r="A91" s="10"/>
      <c r="E91" s="11"/>
    </row>
    <row r="92" spans="1:10" x14ac:dyDescent="0.2">
      <c r="E92" s="11"/>
    </row>
    <row r="93" spans="1:10" x14ac:dyDescent="0.2">
      <c r="E93" s="11"/>
    </row>
    <row r="94" spans="1:10" x14ac:dyDescent="0.2">
      <c r="E94" s="11"/>
    </row>
    <row r="95" spans="1:10" x14ac:dyDescent="0.2">
      <c r="E95" s="11"/>
    </row>
    <row r="96" spans="1:10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BreakPreview" zoomScaleNormal="80" zoomScaleSheetLayoutView="100" workbookViewId="0">
      <selection activeCell="C14" sqref="C14"/>
    </sheetView>
  </sheetViews>
  <sheetFormatPr defaultColWidth="9.109375" defaultRowHeight="12.6" x14ac:dyDescent="0.2"/>
  <cols>
    <col min="1" max="1" width="47.109375" style="2" customWidth="1"/>
    <col min="2" max="2" width="1.44140625" style="2" customWidth="1"/>
    <col min="3" max="3" width="20.5546875" style="2" customWidth="1"/>
    <col min="4" max="4" width="1.44140625" style="2" customWidth="1"/>
    <col min="5" max="5" width="20.5546875" style="2" customWidth="1"/>
    <col min="6" max="16384" width="9.109375" style="2"/>
  </cols>
  <sheetData>
    <row r="1" spans="1:9" x14ac:dyDescent="0.2">
      <c r="A1" s="1" t="s">
        <v>0</v>
      </c>
      <c r="B1" s="50"/>
      <c r="C1" s="50"/>
      <c r="D1" s="50"/>
      <c r="E1" s="50"/>
      <c r="F1" s="50"/>
      <c r="G1" s="50"/>
      <c r="H1" s="50"/>
      <c r="I1" s="50"/>
    </row>
    <row r="2" spans="1:9" x14ac:dyDescent="0.2">
      <c r="A2" s="1" t="s">
        <v>22</v>
      </c>
      <c r="B2" s="50"/>
      <c r="C2" s="50"/>
      <c r="D2" s="50"/>
      <c r="E2" s="50"/>
      <c r="F2" s="50"/>
      <c r="G2" s="50"/>
      <c r="H2" s="50"/>
      <c r="I2" s="50"/>
    </row>
    <row r="3" spans="1:9" x14ac:dyDescent="0.2">
      <c r="A3" s="1"/>
      <c r="B3" s="50"/>
      <c r="C3" s="50"/>
      <c r="D3" s="50"/>
      <c r="E3" s="50"/>
      <c r="F3" s="50"/>
      <c r="G3" s="50"/>
      <c r="H3" s="50"/>
      <c r="I3" s="50"/>
    </row>
    <row r="4" spans="1:9" x14ac:dyDescent="0.2">
      <c r="A4" s="1"/>
      <c r="B4" s="50"/>
      <c r="C4" s="50"/>
      <c r="D4" s="50"/>
      <c r="E4" s="50"/>
      <c r="F4" s="50"/>
      <c r="G4" s="50"/>
      <c r="H4" s="50"/>
      <c r="I4" s="50"/>
    </row>
    <row r="5" spans="1:9" x14ac:dyDescent="0.2">
      <c r="A5" s="50"/>
      <c r="B5" s="50"/>
      <c r="C5" s="50"/>
      <c r="D5" s="50"/>
      <c r="E5" s="50"/>
      <c r="F5" s="50"/>
      <c r="G5" s="50"/>
      <c r="H5" s="50"/>
      <c r="I5" s="50"/>
    </row>
    <row r="6" spans="1:9" s="27" customFormat="1" ht="55.5" customHeight="1" thickBot="1" x14ac:dyDescent="0.35">
      <c r="A6" s="4" t="s">
        <v>2</v>
      </c>
      <c r="B6" s="5"/>
      <c r="C6" s="42" t="s">
        <v>47</v>
      </c>
      <c r="D6" s="7"/>
      <c r="E6" s="42" t="s">
        <v>48</v>
      </c>
      <c r="F6" s="51"/>
      <c r="G6" s="51"/>
      <c r="H6" s="51"/>
      <c r="I6" s="51"/>
    </row>
    <row r="7" spans="1:9" x14ac:dyDescent="0.2">
      <c r="A7" s="50"/>
      <c r="B7" s="50"/>
      <c r="C7" s="50"/>
      <c r="D7" s="50"/>
      <c r="E7" s="50"/>
      <c r="F7" s="50"/>
      <c r="G7" s="50"/>
      <c r="H7" s="50"/>
      <c r="I7" s="50"/>
    </row>
    <row r="8" spans="1:9" x14ac:dyDescent="0.2">
      <c r="A8" s="65" t="s">
        <v>72</v>
      </c>
      <c r="B8" s="50"/>
      <c r="C8" s="66">
        <v>745201</v>
      </c>
      <c r="D8" s="50"/>
      <c r="E8" s="59">
        <v>0</v>
      </c>
      <c r="F8" s="50"/>
      <c r="G8" s="50"/>
      <c r="H8" s="50"/>
      <c r="I8" s="50"/>
    </row>
    <row r="9" spans="1:9" ht="13.2" thickBot="1" x14ac:dyDescent="0.25">
      <c r="A9" s="67" t="s">
        <v>73</v>
      </c>
      <c r="B9" s="50"/>
      <c r="C9" s="68">
        <v>-605719</v>
      </c>
      <c r="D9" s="50"/>
      <c r="E9" s="58">
        <v>0</v>
      </c>
      <c r="F9" s="50"/>
      <c r="G9" s="50"/>
      <c r="H9" s="50"/>
      <c r="I9" s="50"/>
    </row>
    <row r="10" spans="1:9" x14ac:dyDescent="0.2">
      <c r="A10" s="8" t="s">
        <v>23</v>
      </c>
      <c r="B10" s="50"/>
      <c r="C10" s="57">
        <f>SUM(C8:C9)</f>
        <v>139482</v>
      </c>
      <c r="D10" s="59"/>
      <c r="E10" s="57">
        <f>SUM(E8:E9)</f>
        <v>0</v>
      </c>
      <c r="F10" s="50"/>
      <c r="G10" s="50"/>
      <c r="H10" s="50"/>
      <c r="I10" s="50"/>
    </row>
    <row r="11" spans="1:9" x14ac:dyDescent="0.2">
      <c r="A11" s="65"/>
      <c r="B11" s="50"/>
      <c r="C11" s="66"/>
      <c r="D11" s="59"/>
      <c r="E11" s="59"/>
      <c r="F11" s="50"/>
      <c r="G11" s="50"/>
      <c r="H11" s="50"/>
      <c r="I11" s="50"/>
    </row>
    <row r="12" spans="1:9" x14ac:dyDescent="0.2">
      <c r="A12" s="65" t="s">
        <v>24</v>
      </c>
      <c r="B12" s="50"/>
      <c r="C12" s="66">
        <v>-347344</v>
      </c>
      <c r="D12" s="50"/>
      <c r="E12" s="59">
        <v>-153756</v>
      </c>
      <c r="F12" s="50"/>
      <c r="G12" s="50"/>
      <c r="H12" s="50"/>
      <c r="I12" s="50"/>
    </row>
    <row r="13" spans="1:9" x14ac:dyDescent="0.2">
      <c r="A13" s="65" t="s">
        <v>74</v>
      </c>
      <c r="B13" s="50"/>
      <c r="C13" s="66">
        <v>-17095</v>
      </c>
      <c r="D13" s="59"/>
      <c r="E13" s="59">
        <v>0</v>
      </c>
      <c r="F13" s="50"/>
      <c r="G13" s="50"/>
      <c r="H13" s="50"/>
      <c r="I13" s="50"/>
    </row>
    <row r="14" spans="1:9" ht="13.2" thickBot="1" x14ac:dyDescent="0.25">
      <c r="A14" s="67" t="s">
        <v>75</v>
      </c>
      <c r="B14" s="50"/>
      <c r="C14" s="68">
        <v>-48144</v>
      </c>
      <c r="D14" s="50"/>
      <c r="E14" s="58">
        <v>0</v>
      </c>
      <c r="F14" s="50"/>
      <c r="G14" s="50"/>
      <c r="H14" s="50"/>
      <c r="I14" s="50"/>
    </row>
    <row r="15" spans="1:9" x14ac:dyDescent="0.2">
      <c r="A15" s="69" t="s">
        <v>76</v>
      </c>
      <c r="B15" s="50"/>
      <c r="C15" s="57">
        <f>SUM(C10:C14)</f>
        <v>-273101</v>
      </c>
      <c r="D15" s="59"/>
      <c r="E15" s="57">
        <f>SUM(E10:E14)</f>
        <v>-153756</v>
      </c>
      <c r="F15" s="50"/>
      <c r="G15" s="50"/>
      <c r="H15" s="50"/>
      <c r="I15" s="50"/>
    </row>
    <row r="16" spans="1:9" x14ac:dyDescent="0.2">
      <c r="A16" s="65"/>
      <c r="B16" s="50"/>
      <c r="C16" s="66"/>
      <c r="D16" s="59"/>
      <c r="E16" s="59"/>
      <c r="F16" s="50"/>
      <c r="G16" s="50"/>
      <c r="H16" s="50"/>
      <c r="I16" s="50"/>
    </row>
    <row r="17" spans="1:9" x14ac:dyDescent="0.2">
      <c r="A17" s="65" t="s">
        <v>25</v>
      </c>
      <c r="B17" s="50"/>
      <c r="C17" s="66">
        <v>-131015</v>
      </c>
      <c r="D17" s="50"/>
      <c r="E17" s="59">
        <v>-107180</v>
      </c>
      <c r="F17" s="50"/>
      <c r="G17" s="50"/>
      <c r="H17" s="50"/>
      <c r="I17" s="50"/>
    </row>
    <row r="18" spans="1:9" x14ac:dyDescent="0.2">
      <c r="A18" s="65" t="s">
        <v>77</v>
      </c>
      <c r="B18" s="50"/>
      <c r="C18" s="66">
        <v>-25718</v>
      </c>
      <c r="D18" s="50"/>
      <c r="E18" s="59">
        <v>4432</v>
      </c>
      <c r="F18" s="50"/>
      <c r="G18" s="50"/>
      <c r="H18" s="50"/>
      <c r="I18" s="50"/>
    </row>
    <row r="19" spans="1:9" ht="13.2" thickBot="1" x14ac:dyDescent="0.25">
      <c r="A19" s="67" t="s">
        <v>78</v>
      </c>
      <c r="B19" s="50"/>
      <c r="C19" s="68">
        <v>1895</v>
      </c>
      <c r="D19" s="50"/>
      <c r="E19" s="58">
        <v>3242</v>
      </c>
      <c r="F19" s="50"/>
      <c r="G19" s="50"/>
      <c r="H19" s="50"/>
      <c r="I19" s="50"/>
    </row>
    <row r="20" spans="1:9" x14ac:dyDescent="0.2">
      <c r="A20" s="55" t="s">
        <v>26</v>
      </c>
      <c r="B20" s="50"/>
      <c r="C20" s="57">
        <f>SUM(C15:C19)</f>
        <v>-427939</v>
      </c>
      <c r="D20" s="59"/>
      <c r="E20" s="57">
        <f>SUM(E15:E19)</f>
        <v>-253262</v>
      </c>
      <c r="F20" s="50"/>
      <c r="G20" s="50"/>
      <c r="H20" s="50"/>
      <c r="I20" s="50"/>
    </row>
    <row r="21" spans="1:9" x14ac:dyDescent="0.2">
      <c r="A21" s="65"/>
      <c r="B21" s="50"/>
      <c r="C21" s="66"/>
      <c r="D21" s="59"/>
      <c r="E21" s="59"/>
      <c r="F21" s="50"/>
      <c r="G21" s="50"/>
      <c r="H21" s="50"/>
      <c r="I21" s="50"/>
    </row>
    <row r="22" spans="1:9" ht="13.2" thickBot="1" x14ac:dyDescent="0.25">
      <c r="A22" s="67" t="s">
        <v>27</v>
      </c>
      <c r="B22" s="50"/>
      <c r="C22" s="68">
        <v>89688</v>
      </c>
      <c r="D22" s="59"/>
      <c r="E22" s="58">
        <v>35631</v>
      </c>
      <c r="F22" s="50"/>
      <c r="G22" s="50"/>
      <c r="H22" s="50"/>
      <c r="I22" s="50"/>
    </row>
    <row r="23" spans="1:9" x14ac:dyDescent="0.2">
      <c r="A23" s="69" t="s">
        <v>32</v>
      </c>
      <c r="B23" s="50"/>
      <c r="C23" s="57">
        <f>SUM(C20:C22)</f>
        <v>-338251</v>
      </c>
      <c r="D23" s="59"/>
      <c r="E23" s="57">
        <f>SUM(E20:E22)</f>
        <v>-217631</v>
      </c>
      <c r="F23" s="50"/>
      <c r="G23" s="50"/>
      <c r="H23" s="50"/>
      <c r="I23" s="50"/>
    </row>
    <row r="24" spans="1:9" x14ac:dyDescent="0.2">
      <c r="A24" s="69"/>
      <c r="B24" s="50"/>
      <c r="C24" s="59"/>
      <c r="D24" s="59"/>
      <c r="E24" s="59"/>
      <c r="F24" s="50"/>
      <c r="G24" s="50"/>
      <c r="H24" s="50"/>
      <c r="I24" s="50"/>
    </row>
    <row r="25" spans="1:9" x14ac:dyDescent="0.2">
      <c r="A25" s="69" t="s">
        <v>28</v>
      </c>
      <c r="B25" s="50"/>
      <c r="C25" s="57">
        <v>0</v>
      </c>
      <c r="D25" s="59"/>
      <c r="E25" s="57">
        <v>0</v>
      </c>
      <c r="F25" s="50"/>
      <c r="G25" s="50"/>
      <c r="H25" s="50"/>
      <c r="I25" s="50"/>
    </row>
    <row r="26" spans="1:9" ht="13.2" thickBot="1" x14ac:dyDescent="0.25">
      <c r="A26" s="67"/>
      <c r="B26" s="50"/>
      <c r="C26" s="68"/>
      <c r="D26" s="59"/>
      <c r="E26" s="58"/>
      <c r="F26" s="50"/>
      <c r="G26" s="50"/>
      <c r="H26" s="50"/>
      <c r="I26" s="50"/>
    </row>
    <row r="27" spans="1:9" s="3" customFormat="1" x14ac:dyDescent="0.2">
      <c r="A27" s="69" t="s">
        <v>79</v>
      </c>
      <c r="B27" s="50"/>
      <c r="C27" s="57">
        <f>C23+C25</f>
        <v>-338251</v>
      </c>
      <c r="D27" s="59"/>
      <c r="E27" s="57">
        <f>E23+E25</f>
        <v>-217631</v>
      </c>
      <c r="F27" s="22"/>
      <c r="G27" s="22"/>
      <c r="H27" s="22"/>
      <c r="I27" s="22"/>
    </row>
    <row r="28" spans="1:9" s="3" customFormat="1" x14ac:dyDescent="0.2">
      <c r="A28" s="70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65" t="s">
        <v>93</v>
      </c>
      <c r="B29" s="50"/>
      <c r="C29" s="80">
        <v>-1466</v>
      </c>
      <c r="D29" s="71"/>
      <c r="E29" s="80">
        <v>-1072</v>
      </c>
      <c r="F29" s="50"/>
      <c r="G29" s="50"/>
      <c r="H29" s="50"/>
      <c r="I29" s="50"/>
    </row>
    <row r="30" spans="1:9" x14ac:dyDescent="0.2">
      <c r="A30" s="50"/>
      <c r="B30" s="50"/>
      <c r="C30" s="50"/>
      <c r="D30" s="50"/>
      <c r="E30" s="50"/>
      <c r="F30" s="50"/>
      <c r="G30" s="50"/>
      <c r="H30" s="50"/>
      <c r="I30" s="50"/>
    </row>
    <row r="31" spans="1:9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9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50"/>
      <c r="B33" s="50"/>
      <c r="C33" s="50"/>
      <c r="D33" s="50"/>
      <c r="E33" s="50"/>
      <c r="F33" s="50"/>
      <c r="G33" s="50"/>
      <c r="H33" s="50"/>
      <c r="I33" s="50"/>
    </row>
    <row r="34" spans="1:9" x14ac:dyDescent="0.2">
      <c r="A34" s="18" t="s">
        <v>18</v>
      </c>
      <c r="B34" s="19"/>
      <c r="C34" s="47" t="s">
        <v>19</v>
      </c>
      <c r="D34" s="22"/>
      <c r="E34" s="21"/>
      <c r="F34" s="50"/>
      <c r="G34" s="50"/>
      <c r="H34" s="50"/>
      <c r="I34" s="50"/>
    </row>
    <row r="35" spans="1:9" x14ac:dyDescent="0.2">
      <c r="A35" s="19"/>
      <c r="B35" s="19"/>
      <c r="C35" s="20" t="s">
        <v>20</v>
      </c>
      <c r="D35" s="22"/>
      <c r="E35" s="24" t="s">
        <v>21</v>
      </c>
      <c r="F35" s="50"/>
      <c r="G35" s="50"/>
      <c r="H35" s="50"/>
      <c r="I35" s="50"/>
    </row>
    <row r="36" spans="1:9" x14ac:dyDescent="0.2">
      <c r="A36" s="19"/>
      <c r="B36" s="19"/>
      <c r="C36" s="20"/>
      <c r="D36" s="22"/>
      <c r="E36" s="78"/>
      <c r="F36" s="50"/>
      <c r="G36" s="50"/>
      <c r="H36" s="50"/>
      <c r="I36" s="50"/>
    </row>
    <row r="37" spans="1:9" x14ac:dyDescent="0.2">
      <c r="A37" s="19"/>
      <c r="B37" s="19"/>
      <c r="C37" s="20"/>
      <c r="D37" s="22"/>
      <c r="E37" s="25"/>
      <c r="F37" s="50"/>
      <c r="G37" s="50"/>
      <c r="H37" s="50"/>
      <c r="I37" s="50"/>
    </row>
    <row r="38" spans="1:9" x14ac:dyDescent="0.2">
      <c r="A38" s="18" t="s">
        <v>53</v>
      </c>
      <c r="B38" s="19"/>
      <c r="C38" s="47" t="s">
        <v>54</v>
      </c>
      <c r="D38" s="22"/>
      <c r="E38" s="21"/>
      <c r="F38" s="50"/>
      <c r="G38" s="50"/>
      <c r="H38" s="50"/>
      <c r="I38" s="50"/>
    </row>
    <row r="39" spans="1:9" x14ac:dyDescent="0.2">
      <c r="A39" s="19"/>
      <c r="B39" s="19"/>
      <c r="C39" s="26" t="s">
        <v>20</v>
      </c>
      <c r="D39" s="22"/>
      <c r="E39" s="23" t="s">
        <v>21</v>
      </c>
      <c r="F39" s="50"/>
      <c r="G39" s="50"/>
      <c r="H39" s="50"/>
      <c r="I39" s="50"/>
    </row>
    <row r="40" spans="1:9" x14ac:dyDescent="0.2">
      <c r="A40" s="19"/>
      <c r="B40" s="19"/>
      <c r="C40" s="20"/>
      <c r="D40" s="22"/>
      <c r="E40" s="25"/>
      <c r="F40" s="50"/>
      <c r="G40" s="50"/>
      <c r="H40" s="50"/>
      <c r="I40" s="50"/>
    </row>
    <row r="41" spans="1:9" x14ac:dyDescent="0.2">
      <c r="A41" s="19"/>
      <c r="B41" s="19"/>
      <c r="C41" s="20"/>
      <c r="D41" s="22"/>
      <c r="E41" s="25"/>
      <c r="F41" s="50"/>
      <c r="G41" s="50"/>
      <c r="H41" s="50"/>
      <c r="I41" s="50"/>
    </row>
    <row r="42" spans="1:9" x14ac:dyDescent="0.2">
      <c r="A42" s="19"/>
      <c r="B42" s="19"/>
      <c r="C42" s="20"/>
      <c r="D42" s="22"/>
      <c r="E42" s="25"/>
      <c r="F42" s="50"/>
      <c r="G42" s="50"/>
      <c r="H42" s="50"/>
      <c r="I42" s="50"/>
    </row>
    <row r="43" spans="1:9" x14ac:dyDescent="0.2">
      <c r="A43" s="19"/>
      <c r="B43" s="19"/>
      <c r="C43" s="20"/>
      <c r="D43" s="22"/>
      <c r="E43" s="25"/>
      <c r="F43" s="50"/>
      <c r="G43" s="50"/>
      <c r="H43" s="50"/>
      <c r="I43" s="50"/>
    </row>
    <row r="44" spans="1:9" x14ac:dyDescent="0.2">
      <c r="A44" s="19"/>
      <c r="B44" s="19"/>
      <c r="C44" s="20"/>
      <c r="D44" s="22"/>
      <c r="E44" s="25"/>
    </row>
    <row r="45" spans="1:9" x14ac:dyDescent="0.2">
      <c r="A45" s="19"/>
      <c r="B45" s="19"/>
      <c r="C45" s="20"/>
      <c r="D45" s="22"/>
      <c r="E45" s="25"/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zoomScaleNormal="80" zoomScaleSheetLayoutView="100" workbookViewId="0">
      <selection activeCell="C16" sqref="C16"/>
    </sheetView>
  </sheetViews>
  <sheetFormatPr defaultColWidth="9.109375" defaultRowHeight="12.6" x14ac:dyDescent="0.2"/>
  <cols>
    <col min="1" max="1" width="28.33203125" style="2" customWidth="1"/>
    <col min="2" max="2" width="1.44140625" style="2" customWidth="1"/>
    <col min="3" max="3" width="17.6640625" style="2" customWidth="1"/>
    <col min="4" max="4" width="1.44140625" style="2" customWidth="1"/>
    <col min="5" max="5" width="17.6640625" style="2" customWidth="1"/>
    <col min="6" max="6" width="1.44140625" style="3" customWidth="1"/>
    <col min="7" max="7" width="19.6640625" style="2" customWidth="1"/>
    <col min="8" max="8" width="1.44140625" style="3" customWidth="1"/>
    <col min="9" max="9" width="17.6640625" style="2" customWidth="1"/>
    <col min="10" max="10" width="1.44140625" style="2" customWidth="1"/>
    <col min="11" max="11" width="17.6640625" style="2" customWidth="1"/>
    <col min="12" max="16384" width="9.109375" style="2"/>
  </cols>
  <sheetData>
    <row r="1" spans="1:15" x14ac:dyDescent="0.2">
      <c r="A1" s="1" t="s">
        <v>0</v>
      </c>
      <c r="B1" s="50"/>
      <c r="C1" s="50"/>
      <c r="D1" s="50"/>
      <c r="E1" s="50"/>
      <c r="F1" s="22"/>
      <c r="G1" s="50"/>
      <c r="H1" s="22"/>
      <c r="I1" s="50"/>
      <c r="J1" s="50"/>
      <c r="K1" s="50"/>
      <c r="L1" s="50"/>
      <c r="M1" s="50"/>
      <c r="N1" s="50"/>
    </row>
    <row r="2" spans="1:15" x14ac:dyDescent="0.2">
      <c r="A2" s="1" t="s">
        <v>29</v>
      </c>
      <c r="B2" s="50"/>
      <c r="C2" s="50"/>
      <c r="D2" s="50"/>
      <c r="E2" s="50"/>
      <c r="F2" s="22"/>
      <c r="G2" s="50"/>
      <c r="H2" s="22"/>
      <c r="I2" s="50"/>
      <c r="J2" s="50"/>
      <c r="K2" s="50"/>
      <c r="L2" s="50"/>
      <c r="M2" s="50"/>
      <c r="N2" s="50"/>
    </row>
    <row r="3" spans="1:15" x14ac:dyDescent="0.2">
      <c r="A3" s="1"/>
      <c r="B3" s="50"/>
      <c r="C3" s="50"/>
      <c r="D3" s="50"/>
      <c r="E3" s="50"/>
      <c r="F3" s="22"/>
      <c r="G3" s="50"/>
      <c r="H3" s="22"/>
      <c r="I3" s="50"/>
      <c r="J3" s="50"/>
      <c r="K3" s="50"/>
      <c r="L3" s="50"/>
      <c r="M3" s="50"/>
      <c r="N3" s="50"/>
    </row>
    <row r="4" spans="1:15" x14ac:dyDescent="0.2">
      <c r="A4" s="1"/>
      <c r="B4" s="50"/>
      <c r="C4" s="50"/>
      <c r="D4" s="50"/>
      <c r="E4" s="50"/>
      <c r="F4" s="22"/>
      <c r="G4" s="50"/>
      <c r="H4" s="22"/>
      <c r="I4" s="50"/>
      <c r="J4" s="50"/>
      <c r="K4" s="50"/>
      <c r="L4" s="50"/>
      <c r="M4" s="50"/>
      <c r="N4" s="50"/>
    </row>
    <row r="5" spans="1:15" x14ac:dyDescent="0.2">
      <c r="A5" s="1"/>
      <c r="B5" s="50"/>
      <c r="C5" s="50"/>
      <c r="D5" s="50"/>
      <c r="E5" s="50"/>
      <c r="F5" s="22"/>
      <c r="G5" s="50"/>
      <c r="H5" s="22"/>
      <c r="I5" s="50"/>
      <c r="J5" s="50"/>
      <c r="K5" s="50"/>
      <c r="L5" s="50"/>
      <c r="M5" s="50"/>
      <c r="N5" s="50"/>
    </row>
    <row r="6" spans="1:15" ht="38.4" thickBot="1" x14ac:dyDescent="0.25">
      <c r="A6" s="48" t="s">
        <v>2</v>
      </c>
      <c r="B6" s="51"/>
      <c r="C6" s="52" t="s">
        <v>30</v>
      </c>
      <c r="D6" s="53"/>
      <c r="E6" s="52" t="s">
        <v>11</v>
      </c>
      <c r="F6" s="54"/>
      <c r="G6" s="6" t="s">
        <v>41</v>
      </c>
      <c r="H6" s="7"/>
      <c r="I6" s="6" t="s">
        <v>62</v>
      </c>
      <c r="J6" s="53"/>
      <c r="K6" s="52" t="s">
        <v>12</v>
      </c>
      <c r="L6" s="51"/>
      <c r="M6" s="50"/>
      <c r="N6" s="50"/>
    </row>
    <row r="7" spans="1:15" x14ac:dyDescent="0.2">
      <c r="A7" s="50"/>
      <c r="B7" s="50"/>
      <c r="C7" s="50"/>
      <c r="D7" s="50"/>
      <c r="E7" s="50"/>
      <c r="F7" s="22"/>
      <c r="G7" s="50"/>
      <c r="H7" s="22"/>
      <c r="I7" s="50"/>
      <c r="J7" s="50"/>
      <c r="K7" s="50"/>
      <c r="L7" s="50"/>
      <c r="M7" s="50"/>
      <c r="N7" s="50"/>
    </row>
    <row r="8" spans="1:15" x14ac:dyDescent="0.2">
      <c r="A8" s="1" t="s">
        <v>49</v>
      </c>
      <c r="B8" s="55"/>
      <c r="C8" s="56">
        <v>202951</v>
      </c>
      <c r="D8" s="57"/>
      <c r="E8" s="56">
        <v>258300</v>
      </c>
      <c r="F8" s="56"/>
      <c r="G8" s="56">
        <v>0</v>
      </c>
      <c r="H8" s="56"/>
      <c r="I8" s="56">
        <v>-626655</v>
      </c>
      <c r="J8" s="57"/>
      <c r="K8" s="56">
        <f>SUM(C8:I8)</f>
        <v>-165404</v>
      </c>
      <c r="L8" s="50"/>
      <c r="M8" s="50"/>
      <c r="N8" s="50"/>
    </row>
    <row r="9" spans="1:15" ht="6" customHeight="1" x14ac:dyDescent="0.2">
      <c r="A9" s="1"/>
      <c r="B9" s="55"/>
      <c r="C9" s="56"/>
      <c r="D9" s="57"/>
      <c r="E9" s="56"/>
      <c r="F9" s="56"/>
      <c r="G9" s="56"/>
      <c r="H9" s="56"/>
      <c r="I9" s="56"/>
      <c r="J9" s="57"/>
      <c r="K9" s="56"/>
      <c r="L9" s="50"/>
      <c r="M9" s="50"/>
      <c r="N9" s="50"/>
    </row>
    <row r="10" spans="1:15" ht="25.8" thickBot="1" x14ac:dyDescent="0.25">
      <c r="A10" s="79" t="s">
        <v>80</v>
      </c>
      <c r="B10" s="50"/>
      <c r="C10" s="58">
        <v>0</v>
      </c>
      <c r="D10" s="59"/>
      <c r="E10" s="58">
        <v>0</v>
      </c>
      <c r="F10" s="60"/>
      <c r="G10" s="58">
        <v>0</v>
      </c>
      <c r="H10" s="60"/>
      <c r="I10" s="58">
        <f>PL!E23</f>
        <v>-217631</v>
      </c>
      <c r="J10" s="59"/>
      <c r="K10" s="58">
        <f>SUM(C10:I10)</f>
        <v>-217631</v>
      </c>
      <c r="L10" s="50"/>
      <c r="M10" s="50"/>
      <c r="N10" s="50"/>
    </row>
    <row r="11" spans="1:15" ht="6" customHeight="1" x14ac:dyDescent="0.2">
      <c r="A11" s="22"/>
      <c r="B11" s="50"/>
      <c r="C11" s="60"/>
      <c r="D11" s="59"/>
      <c r="E11" s="60"/>
      <c r="F11" s="60"/>
      <c r="G11" s="60"/>
      <c r="H11" s="60"/>
      <c r="I11" s="60"/>
      <c r="J11" s="59"/>
      <c r="K11" s="60"/>
      <c r="L11" s="50"/>
      <c r="M11" s="50"/>
      <c r="N11" s="50"/>
    </row>
    <row r="12" spans="1:15" x14ac:dyDescent="0.2">
      <c r="A12" s="1" t="s">
        <v>50</v>
      </c>
      <c r="B12" s="50"/>
      <c r="C12" s="57">
        <f>SUM(C8:C10)</f>
        <v>202951</v>
      </c>
      <c r="D12" s="59"/>
      <c r="E12" s="57">
        <f>SUM(E8:E10)</f>
        <v>258300</v>
      </c>
      <c r="F12" s="56"/>
      <c r="G12" s="57">
        <f>SUM(G8:G10)</f>
        <v>0</v>
      </c>
      <c r="H12" s="56"/>
      <c r="I12" s="57">
        <f>SUM(I8:I10)</f>
        <v>-844286</v>
      </c>
      <c r="J12" s="59"/>
      <c r="K12" s="57">
        <f>SUM(K8:K10)</f>
        <v>-383035</v>
      </c>
      <c r="L12" s="50"/>
      <c r="M12" s="50"/>
      <c r="N12" s="50"/>
    </row>
    <row r="13" spans="1:15" ht="9" customHeight="1" x14ac:dyDescent="0.2">
      <c r="A13" s="1"/>
      <c r="B13" s="50"/>
      <c r="C13" s="57"/>
      <c r="D13" s="59"/>
      <c r="E13" s="57"/>
      <c r="F13" s="56"/>
      <c r="G13" s="57"/>
      <c r="H13" s="56"/>
      <c r="I13" s="57"/>
      <c r="J13" s="59"/>
      <c r="K13" s="57"/>
      <c r="L13" s="50"/>
      <c r="M13" s="50"/>
      <c r="N13" s="50"/>
    </row>
    <row r="14" spans="1:15" x14ac:dyDescent="0.2">
      <c r="A14" s="1" t="s">
        <v>51</v>
      </c>
      <c r="B14" s="22"/>
      <c r="C14" s="56">
        <f>BS!E29</f>
        <v>202951</v>
      </c>
      <c r="D14" s="60"/>
      <c r="E14" s="56">
        <f>BS!E30</f>
        <v>258300</v>
      </c>
      <c r="F14" s="56"/>
      <c r="G14" s="56">
        <f>BS!E31</f>
        <v>16776</v>
      </c>
      <c r="H14" s="56"/>
      <c r="I14" s="56">
        <f>BS!E32</f>
        <v>-885698</v>
      </c>
      <c r="J14" s="60"/>
      <c r="K14" s="56">
        <f>SUM(C14:I14)</f>
        <v>-407671</v>
      </c>
      <c r="L14" s="22"/>
      <c r="M14" s="22"/>
      <c r="N14" s="22"/>
      <c r="O14" s="3"/>
    </row>
    <row r="15" spans="1:15" ht="6" customHeight="1" x14ac:dyDescent="0.2">
      <c r="A15" s="1"/>
      <c r="B15" s="22"/>
      <c r="C15" s="56"/>
      <c r="D15" s="60"/>
      <c r="E15" s="56"/>
      <c r="F15" s="56"/>
      <c r="G15" s="56"/>
      <c r="H15" s="56"/>
      <c r="I15" s="56"/>
      <c r="J15" s="60"/>
      <c r="K15" s="56"/>
      <c r="L15" s="22"/>
      <c r="M15" s="22"/>
      <c r="N15" s="22"/>
      <c r="O15" s="3"/>
    </row>
    <row r="16" spans="1:15" x14ac:dyDescent="0.2">
      <c r="A16" s="22" t="s">
        <v>31</v>
      </c>
      <c r="B16" s="50"/>
      <c r="C16" s="59">
        <f>C19-C14</f>
        <v>36886</v>
      </c>
      <c r="D16" s="59"/>
      <c r="E16" s="59">
        <f>E19-E14</f>
        <v>1088137</v>
      </c>
      <c r="F16" s="60"/>
      <c r="G16" s="59">
        <v>0</v>
      </c>
      <c r="H16" s="60"/>
      <c r="I16" s="59">
        <v>0</v>
      </c>
      <c r="J16" s="59"/>
      <c r="K16" s="59">
        <f>SUM(C16:I16)</f>
        <v>1125023</v>
      </c>
      <c r="L16" s="50"/>
      <c r="M16" s="50"/>
      <c r="N16" s="50"/>
    </row>
    <row r="17" spans="1:14" ht="25.8" thickBot="1" x14ac:dyDescent="0.25">
      <c r="A17" s="79" t="s">
        <v>80</v>
      </c>
      <c r="B17" s="50"/>
      <c r="C17" s="58">
        <v>0</v>
      </c>
      <c r="D17" s="59"/>
      <c r="E17" s="58">
        <v>0</v>
      </c>
      <c r="F17" s="60"/>
      <c r="G17" s="58">
        <f>PL!B23</f>
        <v>0</v>
      </c>
      <c r="H17" s="60"/>
      <c r="I17" s="58">
        <f>I19-I14</f>
        <v>-338251</v>
      </c>
      <c r="J17" s="59"/>
      <c r="K17" s="58">
        <f>SUM(C17:I17)</f>
        <v>-338251</v>
      </c>
      <c r="L17" s="50"/>
      <c r="M17" s="50"/>
      <c r="N17" s="50"/>
    </row>
    <row r="18" spans="1:14" ht="6" customHeight="1" x14ac:dyDescent="0.2">
      <c r="A18" s="22"/>
      <c r="B18" s="50"/>
      <c r="C18" s="60"/>
      <c r="D18" s="59"/>
      <c r="E18" s="60"/>
      <c r="F18" s="60"/>
      <c r="G18" s="60"/>
      <c r="H18" s="60"/>
      <c r="I18" s="60"/>
      <c r="J18" s="59"/>
      <c r="K18" s="60"/>
      <c r="L18" s="50"/>
      <c r="M18" s="50"/>
      <c r="N18" s="50"/>
    </row>
    <row r="19" spans="1:14" x14ac:dyDescent="0.2">
      <c r="A19" s="1" t="s">
        <v>52</v>
      </c>
      <c r="B19" s="50"/>
      <c r="C19" s="57">
        <f>BS!C29</f>
        <v>239837</v>
      </c>
      <c r="D19" s="59"/>
      <c r="E19" s="57">
        <f>BS!C30</f>
        <v>1346437</v>
      </c>
      <c r="F19" s="56"/>
      <c r="G19" s="57">
        <f>BS!C31</f>
        <v>16776</v>
      </c>
      <c r="H19" s="56"/>
      <c r="I19" s="57">
        <f>BS!C32</f>
        <v>-1223949</v>
      </c>
      <c r="J19" s="59"/>
      <c r="K19" s="57">
        <f>SUM(K14:K17)</f>
        <v>379101</v>
      </c>
      <c r="L19" s="50"/>
      <c r="M19" s="50"/>
      <c r="N19" s="50"/>
    </row>
    <row r="20" spans="1:14" ht="12" hidden="1" customHeight="1" x14ac:dyDescent="0.2">
      <c r="A20" s="22"/>
      <c r="B20" s="50"/>
      <c r="C20" s="61"/>
      <c r="D20" s="61"/>
      <c r="E20" s="61"/>
      <c r="F20" s="62"/>
      <c r="G20" s="61"/>
      <c r="H20" s="62"/>
      <c r="I20" s="61"/>
      <c r="J20" s="61"/>
      <c r="K20" s="63">
        <f>K19-BS!C33</f>
        <v>0</v>
      </c>
      <c r="L20" s="50"/>
      <c r="M20" s="50"/>
      <c r="N20" s="50"/>
    </row>
    <row r="21" spans="1:14" x14ac:dyDescent="0.2">
      <c r="A21" s="22"/>
      <c r="B21" s="50"/>
      <c r="C21" s="59"/>
      <c r="D21" s="59"/>
      <c r="E21" s="59"/>
      <c r="F21" s="60"/>
      <c r="G21" s="59"/>
      <c r="H21" s="60"/>
      <c r="I21" s="59"/>
      <c r="J21" s="59"/>
      <c r="K21" s="64"/>
      <c r="L21" s="50"/>
      <c r="M21" s="50"/>
      <c r="N21" s="50"/>
    </row>
    <row r="22" spans="1:14" x14ac:dyDescent="0.2">
      <c r="A22" s="22"/>
      <c r="B22" s="50"/>
      <c r="C22" s="59"/>
      <c r="D22" s="59"/>
      <c r="E22" s="59"/>
      <c r="F22" s="60"/>
      <c r="G22" s="59"/>
      <c r="H22" s="60"/>
      <c r="I22" s="59"/>
      <c r="J22" s="59"/>
      <c r="K22" s="64"/>
      <c r="L22" s="50"/>
      <c r="M22" s="50"/>
      <c r="N22" s="50"/>
    </row>
    <row r="23" spans="1:14" x14ac:dyDescent="0.2">
      <c r="A23" s="22"/>
      <c r="B23" s="50"/>
      <c r="C23" s="59"/>
      <c r="D23" s="59"/>
      <c r="E23" s="59"/>
      <c r="F23" s="60"/>
      <c r="G23" s="59"/>
      <c r="H23" s="60"/>
      <c r="I23" s="59"/>
      <c r="J23" s="59"/>
      <c r="K23" s="64"/>
      <c r="L23" s="50"/>
      <c r="M23" s="50"/>
      <c r="N23" s="50"/>
    </row>
    <row r="24" spans="1:14" x14ac:dyDescent="0.2">
      <c r="A24" s="22"/>
      <c r="B24" s="50"/>
      <c r="C24" s="59"/>
      <c r="D24" s="59"/>
      <c r="E24" s="59"/>
      <c r="F24" s="60"/>
      <c r="G24" s="59"/>
      <c r="H24" s="60"/>
      <c r="I24" s="59"/>
      <c r="J24" s="59"/>
      <c r="K24" s="64"/>
      <c r="L24" s="50"/>
      <c r="M24" s="50"/>
      <c r="N24" s="50"/>
    </row>
    <row r="25" spans="1:14" x14ac:dyDescent="0.2">
      <c r="A25" s="18" t="s">
        <v>18</v>
      </c>
      <c r="B25" s="19"/>
      <c r="C25" s="83" t="s">
        <v>19</v>
      </c>
      <c r="D25" s="83"/>
      <c r="E25" s="83"/>
      <c r="F25" s="49"/>
      <c r="G25" s="22"/>
      <c r="H25" s="22"/>
      <c r="I25" s="84"/>
      <c r="J25" s="84"/>
      <c r="K25" s="84"/>
      <c r="L25" s="50"/>
      <c r="M25" s="50"/>
      <c r="N25" s="50"/>
    </row>
    <row r="26" spans="1:14" x14ac:dyDescent="0.2">
      <c r="A26" s="19"/>
      <c r="B26" s="19"/>
      <c r="C26" s="82" t="s">
        <v>20</v>
      </c>
      <c r="D26" s="82"/>
      <c r="E26" s="82"/>
      <c r="F26" s="25"/>
      <c r="G26" s="22"/>
      <c r="H26" s="22"/>
      <c r="I26" s="81" t="s">
        <v>21</v>
      </c>
      <c r="J26" s="81"/>
      <c r="K26" s="81"/>
      <c r="L26" s="50"/>
      <c r="M26" s="50"/>
      <c r="N26" s="50"/>
    </row>
    <row r="27" spans="1:14" x14ac:dyDescent="0.2">
      <c r="A27" s="19"/>
      <c r="B27" s="19"/>
      <c r="C27" s="45"/>
      <c r="D27" s="45"/>
      <c r="E27" s="45"/>
      <c r="F27" s="25"/>
      <c r="G27" s="22"/>
      <c r="H27" s="22"/>
      <c r="I27" s="25"/>
      <c r="J27" s="25"/>
      <c r="K27" s="25"/>
      <c r="L27" s="50"/>
      <c r="M27" s="50"/>
      <c r="N27" s="50"/>
    </row>
    <row r="28" spans="1:14" x14ac:dyDescent="0.2">
      <c r="A28" s="19"/>
      <c r="B28" s="19"/>
      <c r="C28" s="77"/>
      <c r="D28" s="77"/>
      <c r="E28" s="77"/>
      <c r="F28" s="25"/>
      <c r="G28" s="22"/>
      <c r="H28" s="22"/>
      <c r="I28" s="25"/>
      <c r="J28" s="25"/>
      <c r="K28" s="25"/>
      <c r="L28" s="50"/>
      <c r="M28" s="50"/>
      <c r="N28" s="50"/>
    </row>
    <row r="29" spans="1:14" x14ac:dyDescent="0.2">
      <c r="A29" s="18" t="s">
        <v>53</v>
      </c>
      <c r="B29" s="19"/>
      <c r="C29" s="83" t="s">
        <v>54</v>
      </c>
      <c r="D29" s="83"/>
      <c r="E29" s="83"/>
      <c r="F29" s="49"/>
      <c r="G29" s="22"/>
      <c r="H29" s="22"/>
      <c r="I29" s="84"/>
      <c r="J29" s="84"/>
      <c r="K29" s="84"/>
      <c r="L29" s="50"/>
      <c r="M29" s="50"/>
      <c r="N29" s="50"/>
    </row>
    <row r="30" spans="1:14" x14ac:dyDescent="0.2">
      <c r="A30" s="19"/>
      <c r="B30" s="19"/>
      <c r="C30" s="81" t="s">
        <v>20</v>
      </c>
      <c r="D30" s="81"/>
      <c r="E30" s="81"/>
      <c r="F30" s="25"/>
      <c r="G30" s="22"/>
      <c r="H30" s="22"/>
      <c r="I30" s="82" t="s">
        <v>21</v>
      </c>
      <c r="J30" s="82"/>
      <c r="K30" s="82"/>
      <c r="L30" s="50"/>
      <c r="M30" s="50"/>
      <c r="N30" s="50"/>
    </row>
    <row r="31" spans="1:14" x14ac:dyDescent="0.2">
      <c r="A31" s="50"/>
      <c r="B31" s="50"/>
      <c r="C31" s="50"/>
      <c r="D31" s="50"/>
      <c r="E31" s="50"/>
      <c r="F31" s="22"/>
      <c r="G31" s="50"/>
      <c r="H31" s="22"/>
      <c r="I31" s="50"/>
      <c r="J31" s="50"/>
      <c r="K31" s="50"/>
      <c r="L31" s="50"/>
      <c r="M31" s="50"/>
      <c r="N31" s="50"/>
    </row>
    <row r="32" spans="1:14" x14ac:dyDescent="0.2">
      <c r="A32" s="50"/>
      <c r="B32" s="50"/>
      <c r="C32" s="50"/>
      <c r="D32" s="50"/>
      <c r="E32" s="50"/>
      <c r="F32" s="22"/>
      <c r="G32" s="50"/>
      <c r="H32" s="22"/>
      <c r="I32" s="50"/>
      <c r="J32" s="50"/>
      <c r="K32" s="50"/>
      <c r="L32" s="50"/>
      <c r="M32" s="50"/>
      <c r="N32" s="50"/>
    </row>
    <row r="33" spans="1:14" x14ac:dyDescent="0.2">
      <c r="A33" s="50"/>
      <c r="B33" s="50"/>
      <c r="C33" s="50"/>
      <c r="D33" s="50"/>
      <c r="E33" s="50"/>
      <c r="F33" s="22"/>
      <c r="G33" s="50"/>
      <c r="H33" s="22"/>
      <c r="I33" s="50"/>
      <c r="J33" s="50"/>
      <c r="K33" s="50"/>
      <c r="L33" s="50"/>
      <c r="M33" s="50"/>
      <c r="N33" s="50"/>
    </row>
    <row r="34" spans="1:14" x14ac:dyDescent="0.2">
      <c r="A34" s="50"/>
      <c r="B34" s="50"/>
      <c r="C34" s="50"/>
      <c r="D34" s="50"/>
      <c r="E34" s="50"/>
      <c r="F34" s="22"/>
      <c r="G34" s="50"/>
      <c r="H34" s="22"/>
      <c r="I34" s="50"/>
      <c r="J34" s="50"/>
      <c r="K34" s="50"/>
      <c r="L34" s="50"/>
      <c r="M34" s="50"/>
      <c r="N34" s="50"/>
    </row>
    <row r="35" spans="1:14" x14ac:dyDescent="0.2">
      <c r="A35" s="50"/>
      <c r="B35" s="50"/>
      <c r="C35" s="59"/>
      <c r="D35" s="50"/>
      <c r="E35" s="50"/>
      <c r="F35" s="22"/>
      <c r="G35" s="50"/>
      <c r="H35" s="22"/>
      <c r="I35" s="50"/>
      <c r="J35" s="50"/>
      <c r="K35" s="50"/>
      <c r="L35" s="50"/>
      <c r="M35" s="50"/>
      <c r="N35" s="50"/>
    </row>
  </sheetData>
  <mergeCells count="8">
    <mergeCell ref="C30:E30"/>
    <mergeCell ref="I30:K30"/>
    <mergeCell ref="C25:E25"/>
    <mergeCell ref="I25:K25"/>
    <mergeCell ref="C26:E26"/>
    <mergeCell ref="I26:K26"/>
    <mergeCell ref="C29:E29"/>
    <mergeCell ref="I29:K2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view="pageBreakPreview" zoomScale="90" zoomScaleNormal="80" zoomScaleSheetLayoutView="90" workbookViewId="0">
      <selection activeCell="A3" sqref="A3"/>
    </sheetView>
  </sheetViews>
  <sheetFormatPr defaultColWidth="9.109375" defaultRowHeight="12" customHeight="1" x14ac:dyDescent="0.2"/>
  <cols>
    <col min="1" max="1" width="73.5546875" style="22" customWidth="1"/>
    <col min="2" max="2" width="1.44140625" style="22" customWidth="1"/>
    <col min="3" max="3" width="20.6640625" style="22" customWidth="1"/>
    <col min="4" max="4" width="1.44140625" style="22" customWidth="1"/>
    <col min="5" max="5" width="20.6640625" style="22" customWidth="1"/>
    <col min="6" max="16384" width="9.109375" style="22"/>
  </cols>
  <sheetData>
    <row r="1" spans="1:5" ht="12" customHeight="1" x14ac:dyDescent="0.2">
      <c r="A1" s="1" t="s">
        <v>0</v>
      </c>
    </row>
    <row r="2" spans="1:5" ht="12" customHeight="1" x14ac:dyDescent="0.2">
      <c r="A2" s="1" t="s">
        <v>33</v>
      </c>
    </row>
    <row r="3" spans="1:5" ht="12" customHeight="1" x14ac:dyDescent="0.2">
      <c r="A3" s="1"/>
    </row>
    <row r="4" spans="1:5" ht="12" customHeight="1" x14ac:dyDescent="0.2">
      <c r="A4" s="1"/>
    </row>
    <row r="6" spans="1:5" s="43" customFormat="1" ht="51" thickBot="1" x14ac:dyDescent="0.35">
      <c r="A6" s="4" t="s">
        <v>2</v>
      </c>
      <c r="B6" s="28"/>
      <c r="C6" s="42" t="s">
        <v>47</v>
      </c>
      <c r="D6" s="7"/>
      <c r="E6" s="42" t="s">
        <v>48</v>
      </c>
    </row>
    <row r="7" spans="1:5" ht="12" customHeight="1" x14ac:dyDescent="0.2">
      <c r="A7" s="29"/>
      <c r="B7" s="29"/>
      <c r="C7" s="29"/>
      <c r="D7" s="29"/>
    </row>
    <row r="8" spans="1:5" ht="12" customHeight="1" x14ac:dyDescent="0.2">
      <c r="A8" s="29" t="s">
        <v>34</v>
      </c>
      <c r="B8" s="30"/>
      <c r="C8" s="30"/>
      <c r="D8" s="30"/>
    </row>
    <row r="9" spans="1:5" ht="12" customHeight="1" x14ac:dyDescent="0.2">
      <c r="A9" s="32" t="s">
        <v>35</v>
      </c>
      <c r="B9" s="33"/>
      <c r="C9" s="34">
        <v>654849</v>
      </c>
      <c r="D9" s="33"/>
      <c r="E9" s="34">
        <v>0</v>
      </c>
    </row>
    <row r="10" spans="1:5" ht="12" customHeight="1" x14ac:dyDescent="0.2">
      <c r="A10" s="32" t="s">
        <v>36</v>
      </c>
      <c r="B10" s="33"/>
      <c r="C10" s="34">
        <v>141338</v>
      </c>
      <c r="D10" s="33"/>
      <c r="E10" s="34">
        <v>0</v>
      </c>
    </row>
    <row r="11" spans="1:5" ht="12" customHeight="1" x14ac:dyDescent="0.2">
      <c r="A11" s="32" t="s">
        <v>82</v>
      </c>
      <c r="B11" s="33"/>
      <c r="C11" s="34">
        <v>-657822</v>
      </c>
      <c r="D11" s="33"/>
      <c r="E11" s="34">
        <v>-36494</v>
      </c>
    </row>
    <row r="12" spans="1:5" ht="12" customHeight="1" x14ac:dyDescent="0.2">
      <c r="A12" s="32" t="s">
        <v>81</v>
      </c>
      <c r="B12" s="33"/>
      <c r="C12" s="34">
        <v>-329136</v>
      </c>
      <c r="D12" s="33"/>
      <c r="E12" s="34">
        <v>-95075</v>
      </c>
    </row>
    <row r="13" spans="1:5" ht="12" customHeight="1" thickBot="1" x14ac:dyDescent="0.25">
      <c r="A13" s="35" t="s">
        <v>87</v>
      </c>
      <c r="B13" s="33"/>
      <c r="C13" s="36">
        <v>-10135</v>
      </c>
      <c r="D13" s="33"/>
      <c r="E13" s="36">
        <v>-15747</v>
      </c>
    </row>
    <row r="14" spans="1:5" ht="12.6" x14ac:dyDescent="0.2">
      <c r="A14" s="37" t="s">
        <v>88</v>
      </c>
      <c r="B14" s="30"/>
      <c r="C14" s="31">
        <f>SUM(C9:C13)</f>
        <v>-200906</v>
      </c>
      <c r="D14" s="30"/>
      <c r="E14" s="31">
        <f>SUM(E9:E13)</f>
        <v>-147316</v>
      </c>
    </row>
    <row r="15" spans="1:5" ht="12" customHeight="1" x14ac:dyDescent="0.2">
      <c r="A15" s="37"/>
      <c r="B15" s="30"/>
      <c r="C15" s="30"/>
      <c r="D15" s="30"/>
      <c r="E15" s="34"/>
    </row>
    <row r="16" spans="1:5" ht="12" customHeight="1" x14ac:dyDescent="0.2">
      <c r="A16" s="29" t="s">
        <v>37</v>
      </c>
      <c r="B16" s="29"/>
      <c r="C16" s="29"/>
      <c r="D16" s="29"/>
      <c r="E16" s="34"/>
    </row>
    <row r="17" spans="1:5" ht="12" customHeight="1" x14ac:dyDescent="0.2">
      <c r="A17" s="32" t="s">
        <v>55</v>
      </c>
      <c r="B17" s="29"/>
      <c r="C17" s="34">
        <v>-295715</v>
      </c>
      <c r="D17" s="33"/>
      <c r="E17" s="34">
        <v>-281234</v>
      </c>
    </row>
    <row r="18" spans="1:5" ht="12" customHeight="1" x14ac:dyDescent="0.2">
      <c r="A18" s="32" t="s">
        <v>38</v>
      </c>
      <c r="B18" s="33"/>
      <c r="C18" s="34">
        <v>-615293</v>
      </c>
      <c r="D18" s="33"/>
      <c r="E18" s="34">
        <v>-30845</v>
      </c>
    </row>
    <row r="19" spans="1:5" ht="2.25" customHeight="1" thickBot="1" x14ac:dyDescent="0.25">
      <c r="A19" s="35"/>
      <c r="B19" s="33"/>
      <c r="C19" s="36"/>
      <c r="D19" s="33"/>
      <c r="E19" s="36"/>
    </row>
    <row r="20" spans="1:5" ht="12" customHeight="1" x14ac:dyDescent="0.2">
      <c r="A20" s="37" t="s">
        <v>89</v>
      </c>
      <c r="B20" s="30"/>
      <c r="C20" s="31">
        <f>SUM(C17:C19)</f>
        <v>-911008</v>
      </c>
      <c r="D20" s="30"/>
      <c r="E20" s="31">
        <f>SUM(E17:E19)</f>
        <v>-312079</v>
      </c>
    </row>
    <row r="21" spans="1:5" ht="12" customHeight="1" x14ac:dyDescent="0.2">
      <c r="A21" s="37"/>
      <c r="B21" s="30"/>
      <c r="C21" s="30"/>
      <c r="D21" s="30"/>
      <c r="E21" s="34"/>
    </row>
    <row r="22" spans="1:5" ht="12" customHeight="1" x14ac:dyDescent="0.2">
      <c r="A22" s="29" t="s">
        <v>39</v>
      </c>
      <c r="B22" s="29"/>
      <c r="C22" s="29"/>
      <c r="D22" s="29"/>
      <c r="E22" s="34"/>
    </row>
    <row r="23" spans="1:5" ht="12" customHeight="1" x14ac:dyDescent="0.2">
      <c r="A23" s="32" t="s">
        <v>31</v>
      </c>
      <c r="B23" s="29"/>
      <c r="C23" s="34">
        <v>1125023</v>
      </c>
      <c r="D23" s="29"/>
      <c r="E23" s="34">
        <v>0</v>
      </c>
    </row>
    <row r="24" spans="1:5" ht="12" customHeight="1" x14ac:dyDescent="0.2">
      <c r="A24" s="32" t="s">
        <v>90</v>
      </c>
      <c r="B24" s="29"/>
      <c r="C24" s="34">
        <v>130490</v>
      </c>
      <c r="D24" s="29"/>
      <c r="E24" s="34">
        <v>0</v>
      </c>
    </row>
    <row r="25" spans="1:5" ht="12" customHeight="1" x14ac:dyDescent="0.2">
      <c r="A25" s="32" t="s">
        <v>91</v>
      </c>
      <c r="B25" s="33"/>
      <c r="C25" s="34">
        <v>863874</v>
      </c>
      <c r="D25" s="33"/>
      <c r="E25" s="34">
        <v>467770</v>
      </c>
    </row>
    <row r="26" spans="1:5" ht="12" customHeight="1" thickBot="1" x14ac:dyDescent="0.25">
      <c r="A26" s="35" t="s">
        <v>40</v>
      </c>
      <c r="B26" s="33"/>
      <c r="C26" s="36">
        <v>-901086</v>
      </c>
      <c r="D26" s="33"/>
      <c r="E26" s="36">
        <v>0</v>
      </c>
    </row>
    <row r="27" spans="1:5" ht="12" customHeight="1" x14ac:dyDescent="0.2">
      <c r="A27" s="37" t="s">
        <v>92</v>
      </c>
      <c r="B27" s="30"/>
      <c r="C27" s="31">
        <f>SUM(C23:C26)</f>
        <v>1218301</v>
      </c>
      <c r="D27" s="30"/>
      <c r="E27" s="31">
        <f>SUM(E23:E26)</f>
        <v>467770</v>
      </c>
    </row>
    <row r="28" spans="1:5" ht="12" customHeight="1" x14ac:dyDescent="0.2">
      <c r="A28" s="37"/>
      <c r="B28" s="30"/>
      <c r="C28" s="31"/>
      <c r="D28" s="30"/>
      <c r="E28" s="31"/>
    </row>
    <row r="29" spans="1:5" ht="12" customHeight="1" x14ac:dyDescent="0.2">
      <c r="A29" s="38" t="s">
        <v>83</v>
      </c>
      <c r="B29" s="33"/>
      <c r="C29" s="34">
        <f>C27+C20+C14</f>
        <v>106387</v>
      </c>
      <c r="D29" s="33"/>
      <c r="E29" s="34">
        <f>E27+E20+E14</f>
        <v>8375</v>
      </c>
    </row>
    <row r="30" spans="1:5" ht="12" customHeight="1" x14ac:dyDescent="0.2">
      <c r="A30" s="38" t="s">
        <v>84</v>
      </c>
      <c r="B30" s="33"/>
      <c r="C30" s="34">
        <v>-3598</v>
      </c>
      <c r="D30" s="33"/>
      <c r="E30" s="34">
        <v>-8116</v>
      </c>
    </row>
    <row r="31" spans="1:5" ht="12" customHeight="1" x14ac:dyDescent="0.2">
      <c r="A31" s="38" t="s">
        <v>85</v>
      </c>
      <c r="B31" s="33"/>
      <c r="C31" s="34">
        <f>BS!E23</f>
        <v>716</v>
      </c>
      <c r="D31" s="33"/>
      <c r="E31" s="34">
        <v>1193</v>
      </c>
    </row>
    <row r="32" spans="1:5" ht="12" customHeight="1" x14ac:dyDescent="0.2">
      <c r="A32" s="37" t="s">
        <v>86</v>
      </c>
      <c r="B32" s="30"/>
      <c r="C32" s="31">
        <f>BS!C23</f>
        <v>103505</v>
      </c>
      <c r="D32" s="30"/>
      <c r="E32" s="31">
        <f>E29+E31+E30</f>
        <v>1452</v>
      </c>
    </row>
    <row r="33" spans="1:5" ht="12" customHeight="1" x14ac:dyDescent="0.2">
      <c r="A33" s="39"/>
      <c r="B33" s="39"/>
      <c r="C33" s="40">
        <f>C32-C31-C29-C30</f>
        <v>0</v>
      </c>
      <c r="D33" s="39"/>
      <c r="E33" s="40">
        <f>E32-E31-E29-E30</f>
        <v>0</v>
      </c>
    </row>
    <row r="34" spans="1:5" ht="12" customHeight="1" x14ac:dyDescent="0.2">
      <c r="A34" s="39"/>
      <c r="B34" s="39"/>
      <c r="C34" s="40"/>
      <c r="D34" s="39"/>
      <c r="E34" s="40"/>
    </row>
    <row r="35" spans="1:5" ht="12" customHeight="1" x14ac:dyDescent="0.2">
      <c r="A35" s="39"/>
      <c r="B35" s="39"/>
      <c r="C35" s="40"/>
      <c r="D35" s="39"/>
      <c r="E35" s="40"/>
    </row>
    <row r="36" spans="1:5" ht="12" customHeight="1" x14ac:dyDescent="0.2">
      <c r="A36" s="39"/>
      <c r="B36" s="39"/>
      <c r="C36" s="40"/>
      <c r="D36" s="39"/>
      <c r="E36" s="40"/>
    </row>
    <row r="37" spans="1:5" ht="12" customHeight="1" x14ac:dyDescent="0.2">
      <c r="A37" s="39"/>
      <c r="B37" s="39"/>
      <c r="C37" s="39"/>
      <c r="D37" s="39"/>
      <c r="E37" s="41"/>
    </row>
    <row r="38" spans="1:5" ht="12" customHeight="1" x14ac:dyDescent="0.2">
      <c r="A38" s="18" t="s">
        <v>18</v>
      </c>
      <c r="B38" s="19"/>
      <c r="C38" s="47" t="s">
        <v>19</v>
      </c>
      <c r="D38" s="46"/>
      <c r="E38" s="21"/>
    </row>
    <row r="39" spans="1:5" ht="12" customHeight="1" x14ac:dyDescent="0.2">
      <c r="A39" s="19"/>
      <c r="B39" s="19"/>
      <c r="C39" s="45" t="s">
        <v>20</v>
      </c>
      <c r="D39" s="45"/>
      <c r="E39" s="24" t="s">
        <v>21</v>
      </c>
    </row>
    <row r="40" spans="1:5" ht="12" customHeight="1" x14ac:dyDescent="0.2">
      <c r="A40" s="19"/>
      <c r="B40" s="19"/>
      <c r="C40" s="19"/>
      <c r="D40" s="19"/>
    </row>
    <row r="41" spans="1:5" ht="12" customHeight="1" x14ac:dyDescent="0.2">
      <c r="A41" s="19"/>
      <c r="B41" s="19"/>
      <c r="C41" s="19"/>
      <c r="D41" s="19"/>
    </row>
    <row r="42" spans="1:5" ht="12" customHeight="1" x14ac:dyDescent="0.2">
      <c r="A42" s="18" t="s">
        <v>53</v>
      </c>
      <c r="B42" s="19"/>
      <c r="C42" s="47" t="s">
        <v>54</v>
      </c>
      <c r="D42" s="46"/>
      <c r="E42" s="21"/>
    </row>
    <row r="43" spans="1:5" ht="12" customHeight="1" x14ac:dyDescent="0.2">
      <c r="A43" s="19"/>
      <c r="B43" s="19"/>
      <c r="C43" s="44" t="s">
        <v>20</v>
      </c>
      <c r="D43" s="44"/>
      <c r="E43" s="24" t="s">
        <v>21</v>
      </c>
    </row>
    <row r="44" spans="1:5" ht="12" customHeight="1" x14ac:dyDescent="0.2">
      <c r="A44" s="39"/>
      <c r="B44" s="39"/>
      <c r="C44" s="39"/>
      <c r="D44" s="39"/>
      <c r="E44" s="34"/>
    </row>
    <row r="45" spans="1:5" ht="12" customHeight="1" x14ac:dyDescent="0.2">
      <c r="E45" s="34"/>
    </row>
    <row r="46" spans="1:5" ht="12" customHeight="1" x14ac:dyDescent="0.2">
      <c r="E46" s="34"/>
    </row>
    <row r="47" spans="1:5" ht="12" customHeight="1" x14ac:dyDescent="0.2">
      <c r="E47" s="34"/>
    </row>
    <row r="48" spans="1:5" ht="12" customHeight="1" x14ac:dyDescent="0.2">
      <c r="E48" s="34"/>
    </row>
  </sheetData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BS</vt:lpstr>
      <vt:lpstr>PL</vt:lpstr>
      <vt:lpstr>Equity</vt:lpstr>
      <vt:lpstr>CFS</vt:lpstr>
      <vt:lpstr>BS!Область_печати</vt:lpstr>
      <vt:lpstr>CFS!Область_печати</vt:lpstr>
      <vt:lpstr>PL!Область_печати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 Yedigeyev</dc:creator>
  <cp:lastModifiedBy>Макарская Юлия</cp:lastModifiedBy>
  <cp:lastPrinted>2017-10-30T15:09:02Z</cp:lastPrinted>
  <dcterms:created xsi:type="dcterms:W3CDTF">2017-04-28T09:18:26Z</dcterms:created>
  <dcterms:modified xsi:type="dcterms:W3CDTF">2017-10-31T04:28:53Z</dcterms:modified>
</cp:coreProperties>
</file>