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9BR2NZZN\"/>
    </mc:Choice>
  </mc:AlternateContent>
  <xr:revisionPtr revIDLastSave="0" documentId="13_ncr:1_{6BD93EC5-89AE-414E-AF47-A1FE225BD073}" xr6:coauthVersionLast="45" xr6:coauthVersionMax="47" xr10:uidLastSave="{00000000-0000-0000-0000-000000000000}"/>
  <bookViews>
    <workbookView xWindow="-120" yWindow="-120" windowWidth="29040" windowHeight="15840" activeTab="3" xr2:uid="{4BC7F8D1-F0F0-4AA3-8673-1D6A251A375B}"/>
  </bookViews>
  <sheets>
    <sheet name="ОФП тыс" sheetId="1" r:id="rId1"/>
    <sheet name="ОПиУ тыс" sheetId="2" r:id="rId2"/>
    <sheet name="ОДД тыс" sheetId="3" r:id="rId3"/>
    <sheet name="Капитал ты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xlnm.Print_Area_1">#N/A</definedName>
    <definedName name="____xlnm.Print_Area_1">#N/A</definedName>
    <definedName name="___xlnm.Print_Area_1">#N/A</definedName>
    <definedName name="__isk11" localSheetId="3">'[1]Hast Mek Icmal '!#REF!</definedName>
    <definedName name="__isk11" localSheetId="2">'[1]Hast Mek Icmal '!#REF!</definedName>
    <definedName name="__isk11">'[1]Hast Mek Icmal '!#REF!</definedName>
    <definedName name="__isk12" localSheetId="3">'[1]Hast Mek Icmal '!#REF!</definedName>
    <definedName name="__isk12" localSheetId="2">'[1]Hast Mek Icmal '!#REF!</definedName>
    <definedName name="__isk12">'[1]Hast Mek Icmal '!#REF!</definedName>
    <definedName name="__isk13" localSheetId="3">'[1]Hast Mek Icmal '!#REF!</definedName>
    <definedName name="__isk13" localSheetId="2">'[1]Hast Mek Icmal '!#REF!</definedName>
    <definedName name="__isk13">'[1]Hast Mek Icmal '!#REF!</definedName>
    <definedName name="__isk14" localSheetId="3">'[1]Hast Mek Icmal '!#REF!</definedName>
    <definedName name="__isk14" localSheetId="2">'[1]Hast Mek Icmal '!#REF!</definedName>
    <definedName name="__isk14">'[1]Hast Mek Icmal '!#REF!</definedName>
    <definedName name="__isk15" localSheetId="3">'[1]Hast Mek Icmal '!#REF!</definedName>
    <definedName name="__isk15" localSheetId="2">'[1]Hast Mek Icmal '!#REF!</definedName>
    <definedName name="__isk15">'[1]Hast Mek Icmal '!#REF!</definedName>
    <definedName name="__isk16">'[1]Hast Mek Icmal '!#REF!</definedName>
    <definedName name="__isk17">'[1]Hast Mek Icmal '!#REF!</definedName>
    <definedName name="__isk18">'[1]Hast Mek Icmal '!#REF!</definedName>
    <definedName name="__isk19">'[1]Hast Mek Icmal '!#REF!</definedName>
    <definedName name="__isk2">'[1]Hast Mek Icmal '!#REF!</definedName>
    <definedName name="__isk20">'[1]Hast Mek Icmal '!#REF!</definedName>
    <definedName name="__isk24">'[1]Hast Mek Icmal '!#REF!</definedName>
    <definedName name="__isk25">'[1]Hast Mek Icmal '!#REF!</definedName>
    <definedName name="__isk26">'[1]Hast Mek Icmal '!#REF!</definedName>
    <definedName name="__isk27">'[1]Hast Mek Icmal '!#REF!</definedName>
    <definedName name="__isk28">'[1]Hast Mek Icmal '!#REF!</definedName>
    <definedName name="__isk29">'[1]Hast Mek Icmal '!#REF!</definedName>
    <definedName name="__isk3">'[1]Hast Mek Icmal '!#REF!</definedName>
    <definedName name="__isk30">'[1]Hast Mek Icmal '!#REF!</definedName>
    <definedName name="__isk7">'[1]Hast Mek Icmal '!#REF!</definedName>
    <definedName name="__isk8">'[1]Hast Mek Icmal '!#REF!</definedName>
    <definedName name="__isk9">'[1]Hast Mek Icmal '!#REF!</definedName>
    <definedName name="__xlnm.Print_Area_1">#N/A</definedName>
    <definedName name="_1__123Graph_AChart_1A" hidden="1">#REF!</definedName>
    <definedName name="_2__123Graph_BChart_1A" hidden="1">#REF!</definedName>
    <definedName name="_DVZ1">#REF!</definedName>
    <definedName name="_DVZ2">#REF!</definedName>
    <definedName name="_Fill" hidden="1">#REF!</definedName>
    <definedName name="_FKT1">#REF!</definedName>
    <definedName name="_isk1">'[1]Hast Mek Icmal '!#REF!</definedName>
    <definedName name="_isk10">'[1]Hast Mek Icmal '!#REF!</definedName>
    <definedName name="_isk11">'[1]Hast Mek Icmal '!#REF!</definedName>
    <definedName name="_isk12">'[1]Hast Mek Icmal '!#REF!</definedName>
    <definedName name="_isk13">'[1]Hast Mek Icmal '!#REF!</definedName>
    <definedName name="_isk14">'[1]Hast Mek Icmal '!#REF!</definedName>
    <definedName name="_isk15">'[1]Hast Mek Icmal '!#REF!</definedName>
    <definedName name="_isk16">'[1]Hast Mek Icmal '!#REF!</definedName>
    <definedName name="_isk17">'[1]Hast Mek Icmal '!#REF!</definedName>
    <definedName name="_isk18">'[1]Hast Mek Icmal '!#REF!</definedName>
    <definedName name="_isk19">'[1]Hast Mek Icmal '!#REF!</definedName>
    <definedName name="_isk2">'[1]Hast Mek Icmal '!#REF!</definedName>
    <definedName name="_isk20">'[1]Hast Mek Icmal '!#REF!</definedName>
    <definedName name="_isk21">'[1]Hast Mek Icmal '!#REF!</definedName>
    <definedName name="_isk22">'[1]Hast Mek Icmal '!#REF!</definedName>
    <definedName name="_isk23">'[1]Hast Mek Icmal '!#REF!</definedName>
    <definedName name="_isk24">'[1]Hast Mek Icmal '!#REF!</definedName>
    <definedName name="_isk25">'[1]Hast Mek Icmal '!#REF!</definedName>
    <definedName name="_isk26">'[1]Hast Mek Icmal '!#REF!</definedName>
    <definedName name="_isk27">'[1]Hast Mek Icmal '!#REF!</definedName>
    <definedName name="_isk28">'[1]Hast Mek Icmal '!#REF!</definedName>
    <definedName name="_isk29">'[1]Hast Mek Icmal '!#REF!</definedName>
    <definedName name="_isk3">'[1]Hast Mek Icmal '!#REF!</definedName>
    <definedName name="_isk30">'[1]Hast Mek Icmal '!#REF!</definedName>
    <definedName name="_isk4">'[1]Hast Mek Icmal '!#REF!</definedName>
    <definedName name="_isk5">'[1]Hast Mek Icmal '!#REF!</definedName>
    <definedName name="_isk6">'[1]Hast Mek Icmal '!#REF!</definedName>
    <definedName name="_isk7">'[1]Hast Mek Icmal '!#REF!</definedName>
    <definedName name="_isk8">'[1]Hast Mek Icmal '!#REF!</definedName>
    <definedName name="_isk9">'[1]Hast Mek Icmal '!#REF!</definedName>
    <definedName name="_SUB2" localSheetId="0">'ОФП тыс'!#REF!</definedName>
    <definedName name="_SUB3" localSheetId="1">'ОПиУ тыс'!#REF!</definedName>
    <definedName name="_SUB4" localSheetId="2">'ОДД тыс'!#REF!</definedName>
    <definedName name="_SUB6" localSheetId="3">'Капитал тыс'!#REF!</definedName>
    <definedName name="ABAY_BUTCE_ALTUG" localSheetId="3">#REF!</definedName>
    <definedName name="ABAY_BUTCE_ALTUG" localSheetId="2">#REF!</definedName>
    <definedName name="ABAY_BUTCE_ALTUG">#REF!</definedName>
    <definedName name="ali" localSheetId="3" hidden="1">#REF!</definedName>
    <definedName name="ali" localSheetId="2" hidden="1">#REF!</definedName>
    <definedName name="ali" hidden="1">#REF!</definedName>
    <definedName name="Appliance_Standard_Package">[2]Appliances!$B$20</definedName>
    <definedName name="b" localSheetId="3">#REF!</definedName>
    <definedName name="b" localSheetId="2">#REF!</definedName>
    <definedName name="b">#REF!</definedName>
    <definedName name="bb" localSheetId="3">#REF!</definedName>
    <definedName name="bb" localSheetId="2">#REF!</definedName>
    <definedName name="bb">#REF!</definedName>
    <definedName name="BB_FIYAT" localSheetId="3">#REF!</definedName>
    <definedName name="BB_FIYAT" localSheetId="2">#REF!</definedName>
    <definedName name="BB_FIYAT">#REF!</definedName>
    <definedName name="BB_FIYAT_2">#REF!</definedName>
    <definedName name="bbb">#REF!</definedName>
    <definedName name="bbbb">#REF!</definedName>
    <definedName name="BF">#REF!</definedName>
    <definedName name="BFR">#REF!</definedName>
    <definedName name="bölüm" localSheetId="3">'[1]Hast Mek Icmal '!#REF!</definedName>
    <definedName name="bölüm" localSheetId="2">'[1]Hast Mek Icmal '!#REF!</definedName>
    <definedName name="bölüm" localSheetId="1">'[1]Hast Mek Icmal '!#REF!</definedName>
    <definedName name="bölüm" localSheetId="0">'[1]Hast Mek Icmal '!#REF!</definedName>
    <definedName name="bölüm">'[1]Hast Mek Icmal '!#REF!</definedName>
    <definedName name="branże">[3]wsp!$D$8</definedName>
    <definedName name="Bulding_1_Revinue">'[2]Job #'!$G$63</definedName>
    <definedName name="Bulding_2_Revinue">'[2]Job #'!$G$122</definedName>
    <definedName name="Bulding_3_Revinue">'[2]Job #'!$G$182</definedName>
    <definedName name="Bulding_4_Revinue">'[2]Job #'!$G$242</definedName>
    <definedName name="CGM" localSheetId="3">#REF!</definedName>
    <definedName name="CGM" localSheetId="2">#REF!</definedName>
    <definedName name="CGM">#REF!</definedName>
    <definedName name="df" localSheetId="3">#REF!</definedName>
    <definedName name="df" localSheetId="2">#REF!</definedName>
    <definedName name="df">#REF!</definedName>
    <definedName name="DM" localSheetId="3">#REF!</definedName>
    <definedName name="DM" localSheetId="2">#REF!</definedName>
    <definedName name="DM">#REF!</definedName>
    <definedName name="dömly" localSheetId="3">'[1]Hast Mek Icmal '!#REF!</definedName>
    <definedName name="dömly" localSheetId="2">'[1]Hast Mek Icmal '!#REF!</definedName>
    <definedName name="dömly" localSheetId="1">'[1]Hast Mek Icmal '!#REF!</definedName>
    <definedName name="dömly" localSheetId="0">'[1]Hast Mek Icmal '!#REF!</definedName>
    <definedName name="dömly">'[1]Hast Mek Icmal '!#REF!</definedName>
    <definedName name="döviz1" localSheetId="3">'[1]Hast Mek Icmal '!#REF!</definedName>
    <definedName name="döviz1" localSheetId="2">'[1]Hast Mek Icmal '!#REF!</definedName>
    <definedName name="döviz1">'[1]Hast Mek Icmal '!#REF!</definedName>
    <definedName name="drogi">[3]wsp!$D$3</definedName>
    <definedName name="DVZYERI" localSheetId="3">#REF!</definedName>
    <definedName name="DVZYERI" localSheetId="2">#REF!</definedName>
    <definedName name="DVZYERI">#REF!</definedName>
    <definedName name="DVZYERI0" localSheetId="3">#REF!</definedName>
    <definedName name="DVZYERI0" localSheetId="2">#REF!</definedName>
    <definedName name="DVZYERI0">#REF!</definedName>
    <definedName name="e" localSheetId="3">#REF!</definedName>
    <definedName name="e" localSheetId="2">#REF!</definedName>
    <definedName name="e">#REF!</definedName>
    <definedName name="ECE">#REF!</definedName>
    <definedName name="ee">#REF!</definedName>
    <definedName name="EGKB">#REF!</definedName>
    <definedName name="EIKBU">#REF!</definedName>
    <definedName name="EIKN">#REF!</definedName>
    <definedName name="EIKNOG">#REF!</definedName>
    <definedName name="EIŞKN">#REF!</definedName>
    <definedName name="EMHRM">#REF!</definedName>
    <definedName name="EMKBU">#REF!</definedName>
    <definedName name="EMKKU">#REF!</definedName>
    <definedName name="EMKN">#REF!</definedName>
    <definedName name="EMKNOG">#REF!</definedName>
    <definedName name="EMKNU">#REF!</definedName>
    <definedName name="EU">#REF!</definedName>
    <definedName name="euro" localSheetId="3">'[1]Hast Mek Icmal '!#REF!</definedName>
    <definedName name="euro" localSheetId="2">'[1]Hast Mek Icmal '!#REF!</definedName>
    <definedName name="euro" localSheetId="1">'[1]Hast Mek Icmal '!#REF!</definedName>
    <definedName name="euro" localSheetId="0">'[1]Hast Mek Icmal '!#REF!</definedName>
    <definedName name="euro">'[1]Hast Mek Icmal '!#REF!</definedName>
    <definedName name="eurom" localSheetId="3">'[1]Hast Mek Icmal '!#REF!</definedName>
    <definedName name="eurom" localSheetId="2">'[1]Hast Mek Icmal '!#REF!</definedName>
    <definedName name="eurom">'[1]Hast Mek Icmal '!#REF!</definedName>
    <definedName name="Excel_BuiltIn__FilterDatabase_1" localSheetId="3">#REF!</definedName>
    <definedName name="Excel_BuiltIn__FilterDatabase_1" localSheetId="2">#REF!</definedName>
    <definedName name="Excel_BuiltIn__FilterDatabase_1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Print_Area_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3">#REF!</definedName>
    <definedName name="Excel_BuiltIn_Print_Area_6">#REF!</definedName>
    <definedName name="EY">#REF!</definedName>
    <definedName name="fdfgbvb">#REF!</definedName>
    <definedName name="FF">#REF!</definedName>
    <definedName name="FMHRM">#REF!</definedName>
    <definedName name="formül" localSheetId="3">'[1]Hast Mek'!#REF!</definedName>
    <definedName name="formül" localSheetId="2">'[1]Hast Mek'!#REF!</definedName>
    <definedName name="formül" localSheetId="1">'[1]Hast Mek'!#REF!</definedName>
    <definedName name="formül" localSheetId="0">'[1]Hast Mek'!#REF!</definedName>
    <definedName name="formül">'[1]Hast Mek'!#REF!</definedName>
    <definedName name="formülkopya" localSheetId="3">'[1]Otel Mek 1'!#REF!</definedName>
    <definedName name="formülkopya" localSheetId="2">'[1]Otel Mek 1'!#REF!</definedName>
    <definedName name="formülkopya">'[1]Otel Mek 1'!#REF!</definedName>
    <definedName name="GBP" localSheetId="3">#REF!</definedName>
    <definedName name="GBP" localSheetId="2">#REF!</definedName>
    <definedName name="GBP">#REF!</definedName>
    <definedName name="gbpm" localSheetId="3">'[1]Hast Mek Icmal '!#REF!</definedName>
    <definedName name="gbpm" localSheetId="2">'[1]Hast Mek Icmal '!#REF!</definedName>
    <definedName name="gbpm" localSheetId="1">'[1]Hast Mek Icmal '!#REF!</definedName>
    <definedName name="gbpm" localSheetId="0">'[1]Hast Mek Icmal '!#REF!</definedName>
    <definedName name="gbpm">'[1]Hast Mek Icmal '!#REF!</definedName>
    <definedName name="gg" localSheetId="3">#REF!</definedName>
    <definedName name="gg" localSheetId="2">#REF!</definedName>
    <definedName name="gg">#REF!</definedName>
    <definedName name="ghff" localSheetId="3">'[1]Hast Mek Icmal '!#REF!</definedName>
    <definedName name="ghff" localSheetId="2">'[1]Hast Mek Icmal '!#REF!</definedName>
    <definedName name="ghff" localSheetId="1">'[1]Hast Mek Icmal '!#REF!</definedName>
    <definedName name="ghff" localSheetId="0">'[1]Hast Mek Icmal '!#REF!</definedName>
    <definedName name="ghff">'[1]Hast Mek Icmal '!#REF!</definedName>
    <definedName name="gk">#REF!</definedName>
    <definedName name="gkontrol" localSheetId="3">'[1]Otel Mek 1'!#REF!</definedName>
    <definedName name="gkontrol" localSheetId="2">'[1]Otel Mek 1'!#REF!</definedName>
    <definedName name="gkontrol" localSheetId="1">'[1]Otel Mek 1'!#REF!</definedName>
    <definedName name="gkontrol" localSheetId="0">'[1]Otel Mek 1'!#REF!</definedName>
    <definedName name="gkontrol">'[1]Otel Mek 1'!#REF!</definedName>
    <definedName name="HFL" localSheetId="3">#REF!</definedName>
    <definedName name="HFL" localSheetId="2">#REF!</definedName>
    <definedName name="HFL">#REF!</definedName>
    <definedName name="hformüller" localSheetId="3">'[1]Hast Mek'!#REF!</definedName>
    <definedName name="hformüller" localSheetId="2">'[1]Hast Mek'!#REF!</definedName>
    <definedName name="hformüller" localSheetId="1">'[1]Hast Mek'!#REF!</definedName>
    <definedName name="hformüller" localSheetId="0">'[1]Hast Mek'!#REF!</definedName>
    <definedName name="hformüller">'[1]Hast Mek'!#REF!</definedName>
    <definedName name="him">'[1]Hast Mek'!#REF!</definedName>
    <definedName name="hişçilik">'[1]Hast Mek'!#REF!</definedName>
    <definedName name="hjnh">'[1]Hast Mek'!#REF!</definedName>
    <definedName name="hmalzeme">'[1]Hast Mek'!#REF!</definedName>
    <definedName name="hnh" localSheetId="3">#REF!</definedName>
    <definedName name="hnh" localSheetId="2">#REF!</definedName>
    <definedName name="hnh">#REF!</definedName>
    <definedName name="hson" localSheetId="3">'[1]Hast Mek'!#REF!</definedName>
    <definedName name="hson" localSheetId="2">'[1]Hast Mek'!#REF!</definedName>
    <definedName name="hson" localSheetId="1">'[1]Hast Mek'!#REF!</definedName>
    <definedName name="hson" localSheetId="0">'[1]Hast Mek'!#REF!</definedName>
    <definedName name="hson">'[1]Hast Mek'!#REF!</definedName>
    <definedName name="ibir">'[1]Hast Mek Icmal '!#REF!</definedName>
    <definedName name="iboru">'[1]Hast Mek Icmal '!#REF!</definedName>
    <definedName name="icihaz">'[1]Hast Mek Icmal '!#REF!</definedName>
    <definedName name="IIKB">#REF!</definedName>
    <definedName name="IIKK">#REF!</definedName>
    <definedName name="IIKN">#REF!</definedName>
    <definedName name="iilave1" localSheetId="3">'[1]Hast Mek Icmal '!#REF!</definedName>
    <definedName name="iilave1" localSheetId="2">'[1]Hast Mek Icmal '!#REF!</definedName>
    <definedName name="iilave1" localSheetId="1">'[1]Hast Mek Icmal '!#REF!</definedName>
    <definedName name="iilave1" localSheetId="0">'[1]Hast Mek Icmal '!#REF!</definedName>
    <definedName name="iilave1">'[1]Hast Mek Icmal '!#REF!</definedName>
    <definedName name="iilave2" localSheetId="3">'[1]Hast Mek Icmal '!#REF!</definedName>
    <definedName name="iilave2" localSheetId="2">'[1]Hast Mek Icmal '!#REF!</definedName>
    <definedName name="iilave2">'[1]Hast Mek Icmal '!#REF!</definedName>
    <definedName name="iilave3" localSheetId="3">'[1]Hast Mek Icmal '!#REF!</definedName>
    <definedName name="iilave3" localSheetId="2">'[1]Hast Mek Icmal '!#REF!</definedName>
    <definedName name="iilave3">'[1]Hast Mek Icmal '!#REF!</definedName>
    <definedName name="iilave4">'[1]Hast Mek Icmal '!#REF!</definedName>
    <definedName name="iilave5">'[1]Hast Mek Icmal '!#REF!</definedName>
    <definedName name="iizole">'[1]Hast Mek Icmal '!#REF!</definedName>
    <definedName name="ik">#REF!</definedName>
    <definedName name="ikanal" localSheetId="3">'[1]Hast Mek Icmal '!#REF!</definedName>
    <definedName name="ikanal" localSheetId="2">'[1]Hast Mek Icmal '!#REF!</definedName>
    <definedName name="ikanal" localSheetId="1">'[1]Hast Mek Icmal '!#REF!</definedName>
    <definedName name="ikanal" localSheetId="0">'[1]Hast Mek Icmal '!#REF!</definedName>
    <definedName name="ikanal">'[1]Hast Mek Icmal '!#REF!</definedName>
    <definedName name="IKN">#REF!</definedName>
    <definedName name="IL">#REF!</definedName>
    <definedName name="im" localSheetId="3">'[1]Hast Mek Icmal '!#REF!</definedName>
    <definedName name="im" localSheetId="2">'[1]Hast Mek Icmal '!#REF!</definedName>
    <definedName name="im" localSheetId="1">'[1]Hast Mek Icmal '!#REF!</definedName>
    <definedName name="im" localSheetId="0">'[1]Hast Mek Icmal '!#REF!</definedName>
    <definedName name="im">'[1]Hast Mek Icmal '!#REF!</definedName>
    <definedName name="imaliyet">'[1]Hast Mek Icmal '!#REF!</definedName>
    <definedName name="imenfez">'[1]Hast Mek Icmal '!#REF!</definedName>
    <definedName name="IMKB">#REF!</definedName>
    <definedName name="IMKN">#REF!</definedName>
    <definedName name="inne">[3]wsp!$D$9</definedName>
    <definedName name="ioto" localSheetId="3">'[1]Hast Mek Icmal '!#REF!</definedName>
    <definedName name="ioto" localSheetId="2">'[1]Hast Mek Icmal '!#REF!</definedName>
    <definedName name="ioto" localSheetId="1">'[1]Hast Mek Icmal '!#REF!</definedName>
    <definedName name="ioto" localSheetId="0">'[1]Hast Mek Icmal '!#REF!</definedName>
    <definedName name="ioto">'[1]Hast Mek Icmal '!#REF!</definedName>
    <definedName name="ipompa" localSheetId="3">'[1]Hast Mek Icmal '!#REF!</definedName>
    <definedName name="ipompa" localSheetId="2">'[1]Hast Mek Icmal '!#REF!</definedName>
    <definedName name="ipompa">'[1]Hast Mek Icmal '!#REF!</definedName>
    <definedName name="irad">'[1]Hast Mek Icmal '!#REF!</definedName>
    <definedName name="is">#REF!</definedName>
    <definedName name="ISCI">#REF!</definedName>
    <definedName name="işçilik" localSheetId="3">'[1]Hast Mek Icmal '!#REF!</definedName>
    <definedName name="işçilik" localSheetId="2">'[1]Hast Mek Icmal '!#REF!</definedName>
    <definedName name="işçilik" localSheetId="1">'[1]Hast Mek Icmal '!#REF!</definedName>
    <definedName name="işçilik" localSheetId="0">'[1]Hast Mek Icmal '!#REF!</definedName>
    <definedName name="işçilik">'[1]Hast Mek Icmal '!#REF!</definedName>
    <definedName name="iskon1">'[1]Hast Mek Icmal '!#REF!</definedName>
    <definedName name="iskon10">'[1]Hast Mek Icmal '!#REF!</definedName>
    <definedName name="iskon11">'[1]Hast Mek Icmal '!#REF!</definedName>
    <definedName name="iskon12">'[1]Hast Mek Icmal '!#REF!</definedName>
    <definedName name="iskon13">'[1]Hast Mek Icmal '!#REF!</definedName>
    <definedName name="iskon14">'[1]Hast Mek Icmal '!#REF!</definedName>
    <definedName name="iskon15">'[1]Hast Mek Icmal '!#REF!</definedName>
    <definedName name="iskon16">'[1]Hast Mek Icmal '!#REF!</definedName>
    <definedName name="iskon17">'[1]Hast Mek Icmal '!#REF!</definedName>
    <definedName name="iskon18">'[1]Hast Mek Icmal '!#REF!</definedName>
    <definedName name="iskon19">'[1]Hast Mek Icmal '!#REF!</definedName>
    <definedName name="iskon2">'[1]Hast Mek Icmal '!#REF!</definedName>
    <definedName name="iskon20">'[1]Hast Mek Icmal '!#REF!</definedName>
    <definedName name="iskon21">'[1]Hast Mek Icmal '!#REF!</definedName>
    <definedName name="iskon22">'[1]Hast Mek Icmal '!#REF!</definedName>
    <definedName name="iskon23">'[1]Hast Mek Icmal '!#REF!</definedName>
    <definedName name="iskon24">'[1]Hast Mek Icmal '!#REF!</definedName>
    <definedName name="iskon25">'[1]Hast Mek Icmal '!#REF!</definedName>
    <definedName name="iskon26">'[1]Hast Mek Icmal '!#REF!</definedName>
    <definedName name="iskon27">'[1]Hast Mek Icmal '!#REF!</definedName>
    <definedName name="iskon28">'[1]Hast Mek Icmal '!#REF!</definedName>
    <definedName name="iskon29">'[1]Hast Mek Icmal '!#REF!</definedName>
    <definedName name="iskon3">'[1]Hast Mek Icmal '!#REF!</definedName>
    <definedName name="iskon30">'[1]Hast Mek Icmal '!#REF!</definedName>
    <definedName name="iskon4">'[1]Hast Mek Icmal '!#REF!</definedName>
    <definedName name="iskon5">'[1]Hast Mek Icmal '!#REF!</definedName>
    <definedName name="iskon6">'[1]Hast Mek Icmal '!#REF!</definedName>
    <definedName name="iskon7">'[1]Hast Mek Icmal '!#REF!</definedName>
    <definedName name="iskon8">'[1]Hast Mek Icmal '!#REF!</definedName>
    <definedName name="iskon9">'[1]Hast Mek Icmal '!#REF!</definedName>
    <definedName name="itam">'[1]Hast Mek Icmal '!#REF!</definedName>
    <definedName name="ITL">#REF!</definedName>
    <definedName name="ivana" localSheetId="3">'[1]Hast Mek Icmal '!#REF!</definedName>
    <definedName name="ivana" localSheetId="2">'[1]Hast Mek Icmal '!#REF!</definedName>
    <definedName name="ivana" localSheetId="1">'[1]Hast Mek Icmal '!#REF!</definedName>
    <definedName name="ivana" localSheetId="0">'[1]Hast Mek Icmal '!#REF!</definedName>
    <definedName name="ivana">'[1]Hast Mek Icmal '!#REF!</definedName>
    <definedName name="ivitrifiye">'[1]Hast Mek Icmal '!#REF!</definedName>
    <definedName name="iyangın">'[1]Hast Mek Icmal '!#REF!</definedName>
    <definedName name="JPY">#REF!</definedName>
    <definedName name="k">#REF!</definedName>
    <definedName name="kar">#REF!</definedName>
    <definedName name="katsayı" localSheetId="3">'[1]Hast Mek'!#REF!</definedName>
    <definedName name="katsayı" localSheetId="2">'[1]Hast Mek'!#REF!</definedName>
    <definedName name="katsayı" localSheetId="1">'[1]Hast Mek'!#REF!</definedName>
    <definedName name="katsayı" localSheetId="0">'[1]Hast Mek'!#REF!</definedName>
    <definedName name="katsayı">'[1]Hast Mek'!#REF!</definedName>
    <definedName name="katsayı1">'[1]Hast Mek Icmal '!#REF!</definedName>
    <definedName name="katsayı10">'[1]Hast Mek Icmal '!#REF!</definedName>
    <definedName name="katsayı11">'[1]Hast Mek Icmal '!#REF!</definedName>
    <definedName name="katsayı12">'[1]Hast Mek Icmal '!#REF!</definedName>
    <definedName name="katsayı13">'[1]Hast Mek Icmal '!#REF!</definedName>
    <definedName name="katsayı14">'[1]Hast Mek Icmal '!#REF!</definedName>
    <definedName name="katsayı15">'[1]Hast Mek Icmal '!#REF!</definedName>
    <definedName name="katsayı16">'[1]Hast Mek Icmal '!#REF!</definedName>
    <definedName name="katsayı2">'[1]Hast Mek Icmal '!#REF!</definedName>
    <definedName name="katsayı3">'[1]Hast Mek Icmal '!#REF!</definedName>
    <definedName name="katsayı4">'[1]Hast Mek Icmal '!#REF!</definedName>
    <definedName name="katsayı5">'[1]Hast Mek Icmal '!#REF!</definedName>
    <definedName name="katsayı6">'[1]Hast Mek Icmal '!#REF!</definedName>
    <definedName name="katsayı7">'[1]Hast Mek Icmal '!#REF!</definedName>
    <definedName name="katsayı8">'[1]Hast Mek Icmal '!#REF!</definedName>
    <definedName name="katsayı9">'[1]Hast Mek Icmal '!#REF!</definedName>
    <definedName name="KBB">#REF!</definedName>
    <definedName name="KBK">#REF!</definedName>
    <definedName name="KBÜTCE">#REF!</definedName>
    <definedName name="kk">#REF!</definedName>
    <definedName name="klklkk" localSheetId="3">'[1]Hast Mek Icmal '!#REF!</definedName>
    <definedName name="klklkk" localSheetId="2">'[1]Hast Mek Icmal '!#REF!</definedName>
    <definedName name="klklkk" localSheetId="1">'[1]Hast Mek Icmal '!#REF!</definedName>
    <definedName name="klklkk" localSheetId="0">'[1]Hast Mek Icmal '!#REF!</definedName>
    <definedName name="klklkk">'[1]Hast Mek Icmal '!#REF!</definedName>
    <definedName name="KOMISYON" localSheetId="3">#REF!</definedName>
    <definedName name="KOMISYON" localSheetId="2">#REF!</definedName>
    <definedName name="KOMISYON">#REF!</definedName>
    <definedName name="LFLAGGV" localSheetId="3">#REF!</definedName>
    <definedName name="LFLAGGV" localSheetId="2">#REF!</definedName>
    <definedName name="LFLAGGV">#REF!</definedName>
    <definedName name="LFLAGIM">#REF!</definedName>
    <definedName name="LFLAGPUL">#REF!</definedName>
    <definedName name="LFLAGVERGI">#REF!</definedName>
    <definedName name="mal">#REF!</definedName>
    <definedName name="maliyetmarka" localSheetId="3">'[1]Hast Mek Icmal '!#REF!</definedName>
    <definedName name="maliyetmarka" localSheetId="2">'[1]Hast Mek Icmal '!#REF!</definedName>
    <definedName name="maliyetmarka" localSheetId="1">'[1]Hast Mek Icmal '!#REF!</definedName>
    <definedName name="maliyetmarka" localSheetId="0">'[1]Hast Mek Icmal '!#REF!</definedName>
    <definedName name="maliyetmarka">'[1]Hast Mek Icmal '!#REF!</definedName>
    <definedName name="maliyettablo" localSheetId="3">'[1]Hast Mek Icmal '!#REF!</definedName>
    <definedName name="maliyettablo" localSheetId="2">'[1]Hast Mek Icmal '!#REF!</definedName>
    <definedName name="maliyettablo">'[1]Hast Mek Icmal '!#REF!</definedName>
    <definedName name="MALTOP" localSheetId="3">#REF!</definedName>
    <definedName name="MALTOP" localSheetId="2">#REF!</definedName>
    <definedName name="MALTOP">#REF!</definedName>
    <definedName name="malzeme" localSheetId="3">'[1]Hast Mek Icmal '!#REF!</definedName>
    <definedName name="malzeme" localSheetId="2">'[1]Hast Mek Icmal '!#REF!</definedName>
    <definedName name="malzeme" localSheetId="1">'[1]Hast Mek Icmal '!#REF!</definedName>
    <definedName name="malzeme" localSheetId="0">'[1]Hast Mek Icmal '!#REF!</definedName>
    <definedName name="malzeme">'[1]Hast Mek Icmal '!#REF!</definedName>
    <definedName name="markalar">'[1]Hast Mek Icmal '!#REF!</definedName>
    <definedName name="MASRAFMUK">#REF!</definedName>
    <definedName name="MASRAFSIG">#REF!</definedName>
    <definedName name="MASRAFTEM">#REF!</definedName>
    <definedName name="MAXNOTER">#REF!</definedName>
    <definedName name="mbir" localSheetId="3">'[1]Hast Mek Icmal '!#REF!</definedName>
    <definedName name="mbir" localSheetId="2">'[1]Hast Mek Icmal '!#REF!</definedName>
    <definedName name="mbir" localSheetId="1">'[1]Hast Mek Icmal '!#REF!</definedName>
    <definedName name="mbir" localSheetId="0">'[1]Hast Mek Icmal '!#REF!</definedName>
    <definedName name="mbir">'[1]Hast Mek Icmal '!#REF!</definedName>
    <definedName name="mboru" localSheetId="3">'[1]Hast Mek Icmal '!#REF!</definedName>
    <definedName name="mboru" localSheetId="2">'[1]Hast Mek Icmal '!#REF!</definedName>
    <definedName name="mboru">'[1]Hast Mek Icmal '!#REF!</definedName>
    <definedName name="mcihaz">'[1]Hast Mek Icmal '!#REF!</definedName>
    <definedName name="MEKK">#REF!</definedName>
    <definedName name="MHR">#REF!</definedName>
    <definedName name="MHRM">#REF!</definedName>
    <definedName name="MIKN">#REF!</definedName>
    <definedName name="milave1" localSheetId="3">'[1]Hast Mek Icmal '!#REF!</definedName>
    <definedName name="milave1" localSheetId="2">'[1]Hast Mek Icmal '!#REF!</definedName>
    <definedName name="milave1" localSheetId="1">'[1]Hast Mek Icmal '!#REF!</definedName>
    <definedName name="milave1" localSheetId="0">'[1]Hast Mek Icmal '!#REF!</definedName>
    <definedName name="milave1">'[1]Hast Mek Icmal '!#REF!</definedName>
    <definedName name="milave2" localSheetId="3">'[1]Hast Mek Icmal '!#REF!</definedName>
    <definedName name="milave2" localSheetId="2">'[1]Hast Mek Icmal '!#REF!</definedName>
    <definedName name="milave2">'[1]Hast Mek Icmal '!#REF!</definedName>
    <definedName name="milave3">'[1]Hast Mek Icmal '!#REF!</definedName>
    <definedName name="milave4">'[1]Hast Mek Icmal '!#REF!</definedName>
    <definedName name="milave5">'[1]Hast Mek Icmal '!#REF!</definedName>
    <definedName name="misck">'[1]Hast Mek Icmal '!#REF!</definedName>
    <definedName name="mizole">'[1]Hast Mek Icmal '!#REF!</definedName>
    <definedName name="mk">#REF!</definedName>
    <definedName name="mkanal" localSheetId="3">'[1]Hast Mek Icmal '!#REF!</definedName>
    <definedName name="mkanal" localSheetId="2">'[1]Hast Mek Icmal '!#REF!</definedName>
    <definedName name="mkanal" localSheetId="1">'[1]Hast Mek Icmal '!#REF!</definedName>
    <definedName name="mkanal" localSheetId="0">'[1]Hast Mek Icmal '!#REF!</definedName>
    <definedName name="mkanal">'[1]Hast Mek Icmal '!#REF!</definedName>
    <definedName name="MKN">#REF!</definedName>
    <definedName name="mm" localSheetId="3">'[1]Hast Mek Icmal '!#REF!</definedName>
    <definedName name="mm" localSheetId="2">'[1]Hast Mek Icmal '!#REF!</definedName>
    <definedName name="mm" localSheetId="1">'[1]Hast Mek Icmal '!#REF!</definedName>
    <definedName name="mm" localSheetId="0">'[1]Hast Mek Icmal '!#REF!</definedName>
    <definedName name="mm">'[1]Hast Mek Icmal '!#REF!</definedName>
    <definedName name="mmaliyetmarka">'[1]Hast Mek Icmal '!#REF!</definedName>
    <definedName name="mmarka">'[1]Hast Mek Icmal '!#REF!</definedName>
    <definedName name="mmenfez">'[1]Hast Mek Icmal '!#REF!</definedName>
    <definedName name="mmk">'[1]Hast Mek Icmal '!#REF!</definedName>
    <definedName name="MMM_MIGROS">[4]KADIKES2!#REF!</definedName>
    <definedName name="moto">'[1]Hast Mek Icmal '!#REF!</definedName>
    <definedName name="mpompa">'[1]Hast Mek Icmal '!#REF!</definedName>
    <definedName name="mrad">'[1]Hast Mek Icmal '!#REF!</definedName>
    <definedName name="mtam">'[1]Hast Mek Icmal '!#REF!</definedName>
    <definedName name="mvana">'[1]Hast Mek Icmal '!#REF!</definedName>
    <definedName name="mvitrifiye">'[1]Hast Mek Icmal '!#REF!</definedName>
    <definedName name="myangın">'[1]Hast Mek Icmal '!#REF!</definedName>
    <definedName name="N">#REF!</definedName>
    <definedName name="ÖK">#REF!</definedName>
    <definedName name="P" localSheetId="3">#REF!</definedName>
    <definedName name="P" localSheetId="2">#REF!</definedName>
    <definedName name="P">#REF!</definedName>
    <definedName name="pifade" localSheetId="3">'[1]Hast Mek Icmal '!#REF!</definedName>
    <definedName name="pifade" localSheetId="2">'[1]Hast Mek Icmal '!#REF!</definedName>
    <definedName name="pifade" localSheetId="1">'[1]Hast Mek Icmal '!#REF!</definedName>
    <definedName name="pifade" localSheetId="0">'[1]Hast Mek Icmal '!#REF!</definedName>
    <definedName name="pifade">'[1]Hast Mek Icmal '!#REF!</definedName>
    <definedName name="pkontrol">'[1]Otel Mek 1'!#REF!</definedName>
    <definedName name="po" localSheetId="3">#REF!</definedName>
    <definedName name="po" localSheetId="2">#REF!</definedName>
    <definedName name="po">#REF!</definedName>
    <definedName name="pośrednie">[3]wsp!$D$2</definedName>
    <definedName name="reszta">[3]wsp!$D$7</definedName>
    <definedName name="rngformül" localSheetId="3">'[1]Hast Mek'!#REF!</definedName>
    <definedName name="rngformül" localSheetId="2">'[1]Hast Mek'!#REF!</definedName>
    <definedName name="rngformül" localSheetId="1">'[1]Hast Mek'!#REF!</definedName>
    <definedName name="rngformül" localSheetId="0">'[1]Hast Mek'!#REF!</definedName>
    <definedName name="rngformül">'[1]Hast Mek'!#REF!</definedName>
    <definedName name="rr" localSheetId="3">#REF!</definedName>
    <definedName name="rr" localSheetId="2">#REF!</definedName>
    <definedName name="rr">#REF!</definedName>
    <definedName name="s" localSheetId="3">#REF!</definedName>
    <definedName name="s" localSheetId="2">#REF!</definedName>
    <definedName name="s">#REF!</definedName>
    <definedName name="SFR" localSheetId="3">#REF!</definedName>
    <definedName name="SFR" localSheetId="2">#REF!</definedName>
    <definedName name="SFR">#REF!</definedName>
    <definedName name="sfrm" localSheetId="3">'[1]Hast Mek Icmal '!#REF!</definedName>
    <definedName name="sfrm" localSheetId="2">'[1]Hast Mek Icmal '!#REF!</definedName>
    <definedName name="sfrm" localSheetId="1">'[1]Hast Mek Icmal '!#REF!</definedName>
    <definedName name="sfrm" localSheetId="0">'[1]Hast Mek Icmal '!#REF!</definedName>
    <definedName name="sfrm">'[1]Hast Mek Icmal '!#REF!</definedName>
    <definedName name="st" localSheetId="3">'[1]Hast Mek'!#REF!</definedName>
    <definedName name="st" localSheetId="2">'[1]Hast Mek'!#REF!</definedName>
    <definedName name="st">'[1]Hast Mek'!#REF!</definedName>
    <definedName name="sub1001579235" localSheetId="0">'ОФП тыс'!#REF!</definedName>
    <definedName name="sub1001579236" localSheetId="1">'ОПиУ тыс'!#REF!</definedName>
    <definedName name="TAHTOP" localSheetId="3">#REF!</definedName>
    <definedName name="TAHTOP" localSheetId="2">#REF!</definedName>
    <definedName name="TAHTOP">#REF!</definedName>
    <definedName name="topmly" localSheetId="3">'[1]Hast Mek Icmal '!#REF!</definedName>
    <definedName name="topmly" localSheetId="2">'[1]Hast Mek Icmal '!#REF!</definedName>
    <definedName name="topmly" localSheetId="1">'[1]Hast Mek Icmal '!#REF!</definedName>
    <definedName name="topmly" localSheetId="0">'[1]Hast Mek Icmal '!#REF!</definedName>
    <definedName name="topmly">'[1]Hast Mek Icmal '!#REF!</definedName>
    <definedName name="TTF">#REF!</definedName>
    <definedName name="TTFEX">#REF!</definedName>
    <definedName name="TTFTOP">#REF!</definedName>
    <definedName name="tutaranl" localSheetId="3">'[1]Hast Mek Icmal '!#REF!</definedName>
    <definedName name="tutaranl" localSheetId="2">'[1]Hast Mek Icmal '!#REF!</definedName>
    <definedName name="tutaranl" localSheetId="1">'[1]Hast Mek Icmal '!#REF!</definedName>
    <definedName name="tutaranl" localSheetId="0">'[1]Hast Mek Icmal '!#REF!</definedName>
    <definedName name="tutaranl">'[1]Hast Mek Icmal '!#REF!</definedName>
    <definedName name="uk">#REF!</definedName>
    <definedName name="UMKB">#REF!</definedName>
    <definedName name="UMKK">#REF!</definedName>
    <definedName name="UMKN">#REF!</definedName>
    <definedName name="Unit_Count_B1">'[2]Job #'!$B$63</definedName>
    <definedName name="Unit_Count_B2">'[2]Job #'!$B$122</definedName>
    <definedName name="Unit_Count_B3">'[2]Job #'!$B$182</definedName>
    <definedName name="Unit_Count_B4">'[2]Job #'!$B$242</definedName>
    <definedName name="USD" localSheetId="3">#REF!</definedName>
    <definedName name="USD" localSheetId="2">#REF!</definedName>
    <definedName name="USD">#REF!</definedName>
    <definedName name="usdm">'[1]Hast Mek Icmal '!#REF!</definedName>
    <definedName name="USDY">#REF!</definedName>
    <definedName name="uu">#REF!</definedName>
    <definedName name="VILLA">#REF!</definedName>
    <definedName name="vur" hidden="1">#REF!</definedName>
    <definedName name="vural" hidden="1">#REF!</definedName>
    <definedName name="yas" hidden="1">#REF!</definedName>
    <definedName name="yasin" hidden="1">#REF!</definedName>
    <definedName name="zam1" localSheetId="3">'[1]Hast Mek Icmal '!#REF!</definedName>
    <definedName name="zam1" localSheetId="2">'[1]Hast Mek Icmal '!#REF!</definedName>
    <definedName name="zam1" localSheetId="1">'[1]Hast Mek Icmal '!#REF!</definedName>
    <definedName name="zam1" localSheetId="0">'[1]Hast Mek Icmal '!#REF!</definedName>
    <definedName name="zam1">'[1]Hast Mek Icmal '!#REF!</definedName>
    <definedName name="zam10" localSheetId="3">'[1]Hast Mek Icmal '!#REF!</definedName>
    <definedName name="zam10" localSheetId="2">'[1]Hast Mek Icmal '!#REF!</definedName>
    <definedName name="zam10">'[1]Hast Mek Icmal '!#REF!</definedName>
    <definedName name="zam11">'[1]Hast Mek Icmal '!#REF!</definedName>
    <definedName name="zam12">'[1]Hast Mek Icmal '!#REF!</definedName>
    <definedName name="zam13">'[1]Hast Mek Icmal '!#REF!</definedName>
    <definedName name="zam14">'[1]Hast Mek Icmal '!#REF!</definedName>
    <definedName name="zam15">'[1]Hast Mek Icmal '!#REF!</definedName>
    <definedName name="zam16">'[1]Hast Mek Icmal '!#REF!</definedName>
    <definedName name="zam17">'[1]Hast Mek Icmal '!#REF!</definedName>
    <definedName name="zam18">'[1]Hast Mek Icmal '!#REF!</definedName>
    <definedName name="zam19">'[1]Hast Mek Icmal '!#REF!</definedName>
    <definedName name="zam2">'[1]Hast Mek Icmal '!#REF!</definedName>
    <definedName name="zam20">'[1]Hast Mek Icmal '!#REF!</definedName>
    <definedName name="zam21">'[1]Hast Mek Icmal '!#REF!</definedName>
    <definedName name="zam22">'[1]Hast Mek Icmal '!#REF!</definedName>
    <definedName name="zam23">'[1]Hast Mek Icmal '!#REF!</definedName>
    <definedName name="zam24">'[1]Hast Mek Icmal '!#REF!</definedName>
    <definedName name="zam25">'[1]Hast Mek Icmal '!#REF!</definedName>
    <definedName name="zam26">'[1]Hast Mek Icmal '!#REF!</definedName>
    <definedName name="zam27">'[1]Hast Mek Icmal '!#REF!</definedName>
    <definedName name="zam28">'[1]Hast Mek Icmal '!#REF!</definedName>
    <definedName name="zam29">'[1]Hast Mek Icmal '!#REF!</definedName>
    <definedName name="zam3">'[1]Hast Mek Icmal '!#REF!</definedName>
    <definedName name="zam30">'[1]Hast Mek Icmal '!#REF!</definedName>
    <definedName name="zam4">'[1]Hast Mek Icmal '!#REF!</definedName>
    <definedName name="zam5">'[1]Hast Mek Icmal '!#REF!</definedName>
    <definedName name="zam6">'[1]Hast Mek Icmal '!#REF!</definedName>
    <definedName name="zam7">'[1]Hast Mek Icmal '!#REF!</definedName>
    <definedName name="zam8">'[1]Hast Mek Icmal '!#REF!</definedName>
    <definedName name="zam9">'[1]Hast Mek Icmal '!#REF!</definedName>
    <definedName name="żelbet7">[3]wsp!$D$4</definedName>
    <definedName name="żelbet8">[3]wsp!$D$5</definedName>
    <definedName name="żelbet9">[3]wsp!$D$6</definedName>
    <definedName name="_xlnm.Database" localSheetId="3">#REF!</definedName>
    <definedName name="_xlnm.Database" localSheetId="2">#REF!</definedName>
    <definedName name="_xlnm.Database">#REF!</definedName>
    <definedName name="допл.за.многосм.раб." localSheetId="3">#REF!</definedName>
    <definedName name="допл.за.многосм.раб." localSheetId="2">#REF!</definedName>
    <definedName name="допл.за.многосм.раб.">#REF!</definedName>
    <definedName name="допл.за.многосм.рук." localSheetId="3">[5]Руководители!#REF!</definedName>
    <definedName name="допл.за.многосм.рук." localSheetId="2">[5]Руководители!#REF!</definedName>
    <definedName name="допл.за.многосм.рук." localSheetId="1">[5]Руководители!#REF!</definedName>
    <definedName name="допл.за.многосм.рук." localSheetId="0">[5]Руководители!#REF!</definedName>
    <definedName name="допл.за.многосм.рук.">[5]Руководители!#REF!</definedName>
    <definedName name="допл.за.усл.раб." localSheetId="3">#REF!</definedName>
    <definedName name="допл.за.усл.раб." localSheetId="2">#REF!</definedName>
    <definedName name="допл.за.усл.раб.">#REF!</definedName>
    <definedName name="допл.за.усл.рук." localSheetId="3">[5]Руководители!#REF!</definedName>
    <definedName name="допл.за.усл.рук." localSheetId="2">[5]Руководители!#REF!</definedName>
    <definedName name="допл.за.усл.рук.">[5]Руководители!#REF!</definedName>
    <definedName name="Доходы" localSheetId="3">#REF!</definedName>
    <definedName name="Доходы" localSheetId="2">#REF!</definedName>
    <definedName name="Доходы">#REF!</definedName>
    <definedName name="_xlnm.Print_Titles" localSheetId="3">'Капитал тыс'!$8:$9</definedName>
    <definedName name="надбавка.рук." localSheetId="3">[5]Руководители!#REF!</definedName>
    <definedName name="надбавка.рук." localSheetId="2">[5]Руководители!#REF!</definedName>
    <definedName name="надбавка.рук." localSheetId="1">[5]Руководители!#REF!</definedName>
    <definedName name="надбавка.рук." localSheetId="0">[5]Руководители!#REF!</definedName>
    <definedName name="надбавка.рук.">[5]Руководители!#REF!</definedName>
    <definedName name="_xlnm.Print_Area" localSheetId="3">'Капитал тыс'!$A$1:$H$84</definedName>
    <definedName name="_xlnm.Print_Area" localSheetId="2">'ОДД тыс'!$A$1:$C$89</definedName>
    <definedName name="_xlnm.Print_Area" localSheetId="1">'ОПиУ тыс'!$A$1:$D$65</definedName>
    <definedName name="_xlnm.Print_Area" localSheetId="0">'ОФП тыс'!$A$1:$D$96</definedName>
    <definedName name="ооо" localSheetId="3">#REF!</definedName>
    <definedName name="ооо" localSheetId="2">#REF!</definedName>
    <definedName name="ооо">#REF!</definedName>
    <definedName name="оооо" localSheetId="3">#REF!</definedName>
    <definedName name="оооо" localSheetId="2">#REF!</definedName>
    <definedName name="оооо">#REF!</definedName>
    <definedName name="рай.кт.раб." localSheetId="3">#REF!</definedName>
    <definedName name="рай.кт.раб." localSheetId="2">#REF!</definedName>
    <definedName name="рай.кт.раб.">#REF!</definedName>
    <definedName name="рай.кт.рук." localSheetId="3">[5]Руководители!#REF!</definedName>
    <definedName name="рай.кт.рук." localSheetId="2">[5]Руководители!#REF!</definedName>
    <definedName name="рай.кт.рук." localSheetId="1">[5]Руководители!#REF!</definedName>
    <definedName name="рай.кт.рук." localSheetId="0">[5]Руководители!#REF!</definedName>
    <definedName name="рай.кт.рук.">[5]Руководители!#REF!</definedName>
    <definedName name="тарифн.ф.раб." localSheetId="3">#REF!</definedName>
    <definedName name="тарифн.ф.раб." localSheetId="2">#REF!</definedName>
    <definedName name="тарифн.ф.раб.">#REF!</definedName>
    <definedName name="тарифн.ф.рук." localSheetId="3">[5]Руководители!#REF!</definedName>
    <definedName name="тарифн.ф.рук." localSheetId="2">[5]Руководители!#REF!</definedName>
    <definedName name="тарифн.ф.рук.">[5]Руководители!#REF!</definedName>
    <definedName name="ФЗП.раб." localSheetId="3">#REF!</definedName>
    <definedName name="ФЗП.раб." localSheetId="2">#REF!</definedName>
    <definedName name="ФЗП.раб.">#REF!</definedName>
    <definedName name="числ.раб." localSheetId="3">#REF!</definedName>
    <definedName name="числ.раб." localSheetId="2">#REF!</definedName>
    <definedName name="числ.раб.">#REF!</definedName>
    <definedName name="Штатка" localSheetId="3">#REF!</definedName>
    <definedName name="Штатка" localSheetId="2">#REF!</definedName>
    <definedName name="Штатк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1" l="1"/>
  <c r="C20" i="3" l="1"/>
  <c r="B12" i="3"/>
  <c r="B16" i="3"/>
  <c r="B45" i="3"/>
  <c r="D69" i="2" l="1"/>
  <c r="D70" i="2" s="1"/>
  <c r="C69" i="2"/>
  <c r="C70" i="2" s="1"/>
  <c r="D104" i="1"/>
  <c r="D106" i="1" s="1"/>
  <c r="C104" i="1"/>
  <c r="C106" i="1" s="1"/>
  <c r="C105" i="1" l="1"/>
  <c r="D105" i="1"/>
  <c r="J43" i="4"/>
  <c r="B15" i="4" l="1"/>
  <c r="C15" i="4"/>
  <c r="D15" i="4"/>
  <c r="E15" i="4"/>
  <c r="F15" i="4"/>
  <c r="G15" i="4"/>
  <c r="H17" i="4"/>
  <c r="H18" i="4"/>
  <c r="H19" i="4"/>
  <c r="H20" i="4"/>
  <c r="H21" i="4"/>
  <c r="H22" i="4"/>
  <c r="H23" i="4"/>
  <c r="H24" i="4"/>
  <c r="H25" i="4"/>
  <c r="B26" i="4"/>
  <c r="C26" i="4"/>
  <c r="D26" i="4"/>
  <c r="E26" i="4"/>
  <c r="F26" i="4"/>
  <c r="G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26" i="4" l="1"/>
  <c r="H15" i="4"/>
  <c r="B78" i="3"/>
  <c r="D11" i="2" l="1"/>
  <c r="D14" i="2" s="1"/>
  <c r="D21" i="2" s="1"/>
  <c r="C11" i="2"/>
  <c r="C14" i="2" s="1"/>
  <c r="C21" i="2" s="1"/>
  <c r="C23" i="2" s="1"/>
  <c r="C25" i="2" s="1"/>
  <c r="F47" i="4" l="1"/>
  <c r="H47" i="4" s="1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G59" i="4"/>
  <c r="F59" i="4"/>
  <c r="E59" i="4"/>
  <c r="D59" i="4"/>
  <c r="C59" i="4"/>
  <c r="B59" i="4"/>
  <c r="H58" i="4"/>
  <c r="H57" i="4"/>
  <c r="H56" i="4"/>
  <c r="H55" i="4"/>
  <c r="H54" i="4"/>
  <c r="H53" i="4"/>
  <c r="H52" i="4"/>
  <c r="H51" i="4"/>
  <c r="H50" i="4"/>
  <c r="H49" i="4"/>
  <c r="G48" i="4"/>
  <c r="G46" i="4" s="1"/>
  <c r="F48" i="4"/>
  <c r="E48" i="4"/>
  <c r="E46" i="4" s="1"/>
  <c r="D48" i="4"/>
  <c r="D46" i="4" s="1"/>
  <c r="C48" i="4"/>
  <c r="C46" i="4" s="1"/>
  <c r="B48" i="4"/>
  <c r="H44" i="4"/>
  <c r="G13" i="4"/>
  <c r="E13" i="4"/>
  <c r="C13" i="4"/>
  <c r="B13" i="4"/>
  <c r="G12" i="4"/>
  <c r="G42" i="4" s="1"/>
  <c r="F12" i="4"/>
  <c r="E12" i="4"/>
  <c r="E42" i="4" s="1"/>
  <c r="D12" i="4"/>
  <c r="C12" i="4"/>
  <c r="B12" i="4"/>
  <c r="H10" i="4"/>
  <c r="H12" i="4" s="1"/>
  <c r="C66" i="3"/>
  <c r="B66" i="3"/>
  <c r="C60" i="3"/>
  <c r="B60" i="3"/>
  <c r="C43" i="3"/>
  <c r="B43" i="3"/>
  <c r="C29" i="3"/>
  <c r="B29" i="3"/>
  <c r="C18" i="3"/>
  <c r="B18" i="3"/>
  <c r="C10" i="3"/>
  <c r="B10" i="3"/>
  <c r="F46" i="4" l="1"/>
  <c r="F75" i="4" s="1"/>
  <c r="B42" i="4"/>
  <c r="C42" i="4"/>
  <c r="E43" i="4"/>
  <c r="E45" i="4" s="1"/>
  <c r="E75" i="4" s="1"/>
  <c r="H59" i="4"/>
  <c r="C27" i="3"/>
  <c r="B27" i="3"/>
  <c r="B58" i="3"/>
  <c r="C58" i="3"/>
  <c r="B74" i="3"/>
  <c r="C74" i="3"/>
  <c r="B45" i="4"/>
  <c r="C43" i="4"/>
  <c r="C45" i="4" s="1"/>
  <c r="C75" i="4" s="1"/>
  <c r="H48" i="4"/>
  <c r="G43" i="4"/>
  <c r="G45" i="4" s="1"/>
  <c r="G75" i="4" s="1"/>
  <c r="F45" i="4"/>
  <c r="D13" i="4"/>
  <c r="D43" i="4" s="1"/>
  <c r="D45" i="4" s="1"/>
  <c r="D75" i="4" s="1"/>
  <c r="B46" i="4"/>
  <c r="C39" i="2"/>
  <c r="C45" i="2"/>
  <c r="C52" i="2"/>
  <c r="C50" i="2" s="1"/>
  <c r="H46" i="4" l="1"/>
  <c r="D42" i="4"/>
  <c r="C28" i="2"/>
  <c r="C77" i="3"/>
  <c r="C80" i="3" s="1"/>
  <c r="B77" i="3"/>
  <c r="B80" i="3" s="1"/>
  <c r="H43" i="4"/>
  <c r="K43" i="4" s="1"/>
  <c r="B75" i="4"/>
  <c r="H75" i="4" s="1"/>
  <c r="C26" i="2"/>
  <c r="C46" i="2"/>
  <c r="C48" i="2" s="1"/>
  <c r="H45" i="4" l="1"/>
  <c r="D52" i="2" l="1"/>
  <c r="D50" i="2"/>
  <c r="D45" i="2"/>
  <c r="D39" i="2"/>
  <c r="D23" i="2"/>
  <c r="D25" i="2" s="1"/>
  <c r="F14" i="4" s="1"/>
  <c r="D84" i="1"/>
  <c r="D86" i="1" s="1"/>
  <c r="C84" i="1"/>
  <c r="C86" i="1" s="1"/>
  <c r="J75" i="4" s="1"/>
  <c r="K75" i="4" s="1"/>
  <c r="C76" i="1"/>
  <c r="D61" i="1"/>
  <c r="C61" i="1"/>
  <c r="C44" i="1"/>
  <c r="C23" i="1"/>
  <c r="F13" i="4" l="1"/>
  <c r="H14" i="4"/>
  <c r="D28" i="2"/>
  <c r="D46" i="2" s="1"/>
  <c r="D48" i="2" s="1"/>
  <c r="C45" i="1"/>
  <c r="D26" i="2"/>
  <c r="C87" i="1"/>
  <c r="D44" i="1"/>
  <c r="D23" i="1"/>
  <c r="D76" i="1"/>
  <c r="F42" i="4" l="1"/>
  <c r="H42" i="4" s="1"/>
  <c r="K42" i="4" s="1"/>
  <c r="H13" i="4"/>
  <c r="C88" i="1"/>
  <c r="D87" i="1"/>
  <c r="D45" i="1"/>
  <c r="D88" i="1" l="1"/>
</calcChain>
</file>

<file path=xl/sharedStrings.xml><?xml version="1.0" encoding="utf-8"?>
<sst xmlns="http://schemas.openxmlformats.org/spreadsheetml/2006/main" count="338" uniqueCount="241">
  <si>
    <t>ТОО «Авеста-Караганда»</t>
  </si>
  <si>
    <t>ОТЧЕТ О ФИНАНСОВОМ ПОЛОЖЕНИИ</t>
  </si>
  <si>
    <t>тыс. тенге</t>
  </si>
  <si>
    <t>Активы</t>
  </si>
  <si>
    <t>Прим.</t>
  </si>
  <si>
    <t>I. Краткосрочные активы:</t>
  </si>
  <si>
    <t>Денежные средства и их эквиваленты</t>
  </si>
  <si>
    <t>5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</si>
  <si>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</si>
  <si>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</si>
  <si>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оцениваемые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</si>
  <si>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</si>
  <si>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</si>
  <si>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6</t>
  </si>
  <si>
    <t>Краткосрочная дебиторская задолженность по аренде</t>
  </si>
  <si>
    <t>Краткосрочные активы по договорам с покупателями</t>
  </si>
  <si>
    <t>Запасы</t>
  </si>
  <si>
    <t>Биологические активы</t>
  </si>
  <si>
    <t>Прочие краткосрочные активы</t>
  </si>
  <si>
    <t>7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</si>
  <si>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</si>
  <si>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</si>
  <si>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</si>
  <si>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</si>
  <si>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8</t>
  </si>
  <si>
    <t>Долгосрочные финансовые активы, оцениваемые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</si>
  <si>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</si>
  <si>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</si>
  <si>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</si>
  <si>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</si>
  <si>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9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</si>
  <si>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</si>
  <si>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</si>
  <si>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</si>
  <si>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</si>
  <si>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</si>
  <si>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</si>
  <si>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</si>
  <si>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</si>
  <si>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</si>
  <si>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</si>
  <si>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</si>
  <si>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</si>
  <si>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</si>
  <si>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</si>
  <si>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Краткосрочные оценочные обязательства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</si>
  <si>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</si>
  <si>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</si>
  <si>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</si>
  <si>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с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</si>
  <si>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</si>
  <si>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</si>
  <si>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</si>
  <si>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</si>
  <si>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</si>
  <si>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</si>
  <si>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</si>
  <si>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</si>
  <si>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</si>
  <si>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</si>
  <si>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</si>
  <si>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</si>
  <si>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</si>
  <si>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</si>
  <si>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</si>
  <si>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</si>
  <si>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</si>
  <si>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</si>
  <si>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Прочий капитал</t>
  </si>
  <si>
    <t>Доля неконтролирующих собственников</t>
  </si>
  <si>
    <t>Директор</t>
  </si>
  <si>
    <t>Нефедов П. А._________________</t>
  </si>
  <si>
    <t xml:space="preserve">Гл. бухгалтер </t>
  </si>
  <si>
    <t>Разливаева А. Ю._________________</t>
  </si>
  <si>
    <t>Место печати</t>
  </si>
  <si>
    <t>ОТЧЕТ О СОВОКУПНОМ ДОХОДЕ</t>
  </si>
  <si>
    <t>Наименование показателей</t>
  </si>
  <si>
    <t>Выручка от реализации товаров, работ и услуг</t>
  </si>
  <si>
    <t>17</t>
  </si>
  <si>
    <t>Себестоимость реализованных товаров и услуг</t>
  </si>
  <si>
    <t>18</t>
  </si>
  <si>
    <t>Расходы по реализации</t>
  </si>
  <si>
    <t>Административные расходы</t>
  </si>
  <si>
    <t>19</t>
  </si>
  <si>
    <t>Финансовые доходы</t>
  </si>
  <si>
    <t>20</t>
  </si>
  <si>
    <t>Финансовые расходы</t>
  </si>
  <si>
    <t>21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</si>
  <si>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</si>
  <si>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</si>
  <si>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</si>
  <si>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Расходы (-) (доходы (+))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</si>
  <si>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</si>
  <si>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</si>
  <si>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</si>
  <si>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строк 420 и 440):</t>
  </si>
  <si>
    <t>в том числе:</t>
  </si>
  <si>
    <t>переоценка долговых финансовых инструметов,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</si>
  <si>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</si>
  <si>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</si>
  <si>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</si>
  <si>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</si>
  <si>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</si>
  <si>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</si>
  <si>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</si>
  <si>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</si>
  <si>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</si>
  <si>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</si>
  <si>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</si>
  <si>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</si>
  <si>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</si>
  <si>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доход, относимый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</si>
  <si>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</si>
  <si>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</si>
  <si>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</si>
  <si>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</si>
  <si>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</si>
  <si>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</si>
  <si>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 31 декабря 2023 г.</t>
  </si>
  <si>
    <t xml:space="preserve">ОТЧЕТ О ДВИЖЕНИИ ДЕНЕЖНЫХ СРЕДСТВ </t>
  </si>
  <si>
    <t>I. Движение денежных средств от операционной деятельности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</si>
  <si>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</si>
  <si>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</si>
  <si>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</si>
  <si>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</si>
  <si>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</si>
  <si>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</si>
  <si>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</si>
  <si>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</si>
  <si>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</si>
  <si>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</si>
  <si>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</si>
  <si>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</si>
  <si>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</si>
  <si>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</si>
  <si>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</si>
  <si>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</si>
  <si>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</si>
  <si>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</si>
  <si>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</si>
  <si>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</si>
  <si>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</si>
  <si>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</si>
  <si>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</si>
  <si>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нематериальных активов</t>
  </si>
  <si>
    <t>приобретение других долгосрочных активов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</si>
  <si>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</si>
  <si>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</si>
  <si>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</si>
  <si>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</si>
  <si>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</si>
  <si>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</si>
  <si>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III. 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</si>
  <si>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</si>
  <si>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</si>
  <si>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</si>
  <si>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</si>
  <si>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</si>
  <si>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</si>
  <si>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</si>
  <si>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</si>
  <si>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</si>
  <si>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ОТЧЕТ ОБ ИЗМЕНЕНИЯХ В КАПИТАЛЕ</t>
  </si>
  <si>
    <t>Наименование компонентов</t>
  </si>
  <si>
    <t>Капитал материнской организации</t>
  </si>
  <si>
    <t>Итого капитал</t>
  </si>
  <si>
    <t>Резервы</t>
  </si>
  <si>
    <t>Нераспределенная прибыль</t>
  </si>
  <si>
    <t>Изменение в учетной политике</t>
  </si>
  <si>
    <t>Прочий совокупный доход, всего (сумма строк с 221 по 229):</t>
  </si>
  <si>
    <t>переоценка долговых финансовых инструметов,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</si>
  <si>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инструметов, оцениваемых по справедливой стоимости через прочий совокупный доход 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</si>
  <si>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</si>
  <si>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</si>
  <si>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</si>
  <si>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</si>
  <si>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</si>
  <si>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</si>
  <si>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</si>
  <si>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</si>
  <si>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</si>
  <si>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</si>
  <si>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</si>
  <si>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</si>
  <si>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</si>
  <si>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</si>
  <si>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</si>
  <si>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 xml:space="preserve">Прочие операции  </t>
  </si>
  <si>
    <t>из ОФП</t>
  </si>
  <si>
    <t>Прибыль (убыток) за отчетный период</t>
  </si>
  <si>
    <t>Прочий совокупный доход, всего (сумма строк с 621 по 629):</t>
  </si>
  <si>
    <t>Операции с собственниками всего (сумма строк с 710 по 718)</t>
  </si>
  <si>
    <t>Прочие операции</t>
  </si>
  <si>
    <t>16</t>
  </si>
  <si>
    <t xml:space="preserve">Пересчитанное сальдо </t>
  </si>
  <si>
    <t xml:space="preserve">Общий совокупный доход всего </t>
  </si>
  <si>
    <t xml:space="preserve">Общий совокупный доход, всего </t>
  </si>
  <si>
    <t xml:space="preserve">Валовая прибыль (убыток) </t>
  </si>
  <si>
    <t xml:space="preserve">Итого операционная прибыль </t>
  </si>
  <si>
    <t xml:space="preserve">Прибыль (убыток) до налогообложения </t>
  </si>
  <si>
    <t xml:space="preserve">Общий совокупный доход </t>
  </si>
  <si>
    <t xml:space="preserve">Прибыль (убыток) после налогообложения от продолжающейся деятельности </t>
  </si>
  <si>
    <t>Итого краткосрочных активов</t>
  </si>
  <si>
    <t>Итого долгосрочных активов</t>
  </si>
  <si>
    <t>Баланс</t>
  </si>
  <si>
    <t>Итого краткосрочных обязательств</t>
  </si>
  <si>
    <t>Итого долгосрочных обязательств</t>
  </si>
  <si>
    <t>Итого капитал, относимый на собственников материнской организации</t>
  </si>
  <si>
    <t>Всего капитал</t>
  </si>
  <si>
    <t>1. Поступление денежных средств, всего</t>
  </si>
  <si>
    <t>2. Выбытие денежных средств, всего</t>
  </si>
  <si>
    <t>3. Чистая сумма денежных средств от операционной деятельности</t>
  </si>
  <si>
    <t>3. Чистая сумма денежных средств от инвестиционной деятельности</t>
  </si>
  <si>
    <t>3. Чистая сумма денежных средств от финансовой деятельности</t>
  </si>
  <si>
    <t>6. Увеличение +/- уменьшение денежных средств</t>
  </si>
  <si>
    <t>увеличение стоимости финансовых активов, оцениваемых по справедливой стоимости через прочий совокупный доход</t>
  </si>
  <si>
    <t>погашение вознаграждений по займам</t>
  </si>
  <si>
    <t>погашение купонного вознаграждения по облигациям</t>
  </si>
  <si>
    <t>Доходы/(расходы) от переоценки инвестиционной недвижимости</t>
  </si>
  <si>
    <t>15</t>
  </si>
  <si>
    <t>Краткосрочная дебиторская задолженность</t>
  </si>
  <si>
    <t>Корпоративный подоходный налог</t>
  </si>
  <si>
    <t>Выпущенные облигации</t>
  </si>
  <si>
    <t>Краткосрочная кредиторская задолженность</t>
  </si>
  <si>
    <t>Уставный капитал</t>
  </si>
  <si>
    <t xml:space="preserve">Прибыль (убыток) после налогообложения </t>
  </si>
  <si>
    <t>реализация инвестиционного имущества</t>
  </si>
  <si>
    <t>приобретение инвестиционного имущества</t>
  </si>
  <si>
    <t>размещение облигаций выпущенных</t>
  </si>
  <si>
    <t>полученные вознаграждения по банковским вкладам</t>
  </si>
  <si>
    <t>14</t>
  </si>
  <si>
    <t xml:space="preserve"> </t>
  </si>
  <si>
    <t>Сальдо на 01 января 2023 г.</t>
  </si>
  <si>
    <t xml:space="preserve">Сальдо на 01 января 2024 г. </t>
  </si>
  <si>
    <t>по состоянию на 30 сентября 2024 г.</t>
  </si>
  <si>
    <t>На 30 сентября 2024 г.</t>
  </si>
  <si>
    <t>за период, закончившийся 30 сентября 2024 года</t>
  </si>
  <si>
    <t>Сальдо на 30 сентября 2023 г.</t>
  </si>
  <si>
    <t xml:space="preserve">Сальдо на 30 сентября 2024 г. </t>
  </si>
  <si>
    <t>за 9 месяцев, закончившихся 30 сентября 2024 года</t>
  </si>
  <si>
    <t>за 9 месяцев, закончившихся 30 сентября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</si>
</sst>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_р_._-;\(#,##0\)_р_.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rgb="FFFF000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/>
    <xf numFmtId="4" fontId="5" fillId="0" borderId="0" xfId="1" applyNumberFormat="1" applyFont="1"/>
    <xf numFmtId="3" fontId="5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right" vertical="top" wrapText="1"/>
    </xf>
    <xf numFmtId="164" fontId="5" fillId="0" borderId="0" xfId="2" applyFont="1"/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4" fillId="0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49" fontId="2" fillId="0" borderId="1" xfId="1" applyNumberFormat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 wrapText="1"/>
    </xf>
    <xf numFmtId="165" fontId="3" fillId="0" borderId="1" xfId="2" applyNumberFormat="1" applyFont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 vertical="top" wrapText="1"/>
    </xf>
    <xf numFmtId="3" fontId="4" fillId="0" borderId="1" xfId="1" applyNumberFormat="1" applyFont="1" applyBorder="1" applyAlignment="1">
      <alignment horizontal="right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0" xfId="1" applyFont="1"/>
    <xf numFmtId="164" fontId="8" fillId="0" borderId="0" xfId="2" applyFont="1"/>
    <xf numFmtId="0" fontId="9" fillId="0" borderId="0" xfId="1" applyFont="1" applyAlignment="1">
      <alignment vertical="center" wrapText="1"/>
    </xf>
    <xf numFmtId="0" fontId="9" fillId="0" borderId="0" xfId="1" applyFont="1"/>
    <xf numFmtId="0" fontId="1" fillId="0" borderId="0" xfId="1"/>
    <xf numFmtId="0" fontId="10" fillId="0" borderId="0" xfId="1" applyFont="1" applyAlignment="1">
      <alignment horizontal="right"/>
    </xf>
    <xf numFmtId="0" fontId="11" fillId="0" borderId="1" xfId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165" fontId="12" fillId="2" borderId="1" xfId="2" applyNumberFormat="1" applyFont="1" applyFill="1" applyBorder="1" applyAlignment="1">
      <alignment horizontal="right" vertical="top" wrapText="1"/>
    </xf>
    <xf numFmtId="0" fontId="13" fillId="0" borderId="0" xfId="1" applyFont="1"/>
    <xf numFmtId="165" fontId="10" fillId="0" borderId="1" xfId="2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6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165" fontId="12" fillId="3" borderId="1" xfId="2" applyNumberFormat="1" applyFont="1" applyFill="1" applyBorder="1" applyAlignment="1">
      <alignment horizontal="right" vertical="top" wrapText="1"/>
    </xf>
    <xf numFmtId="165" fontId="12" fillId="3" borderId="1" xfId="1" applyNumberFormat="1" applyFont="1" applyFill="1" applyBorder="1" applyAlignment="1">
      <alignment horizontal="right" vertical="top" wrapText="1"/>
    </xf>
    <xf numFmtId="0" fontId="11" fillId="2" borderId="1" xfId="1" applyFont="1" applyFill="1" applyBorder="1" applyAlignment="1">
      <alignment vertical="top" wrapText="1"/>
    </xf>
    <xf numFmtId="0" fontId="11" fillId="2" borderId="1" xfId="1" applyFont="1" applyFill="1" applyBorder="1" applyAlignment="1">
      <alignment horizontal="center" vertical="top" wrapText="1"/>
    </xf>
    <xf numFmtId="165" fontId="10" fillId="2" borderId="1" xfId="2" applyNumberFormat="1" applyFont="1" applyFill="1" applyBorder="1" applyAlignment="1">
      <alignment horizontal="right" vertical="top" wrapText="1"/>
    </xf>
    <xf numFmtId="164" fontId="10" fillId="0" borderId="1" xfId="2" applyFont="1" applyBorder="1" applyAlignment="1">
      <alignment horizontal="right" vertical="top" wrapText="1"/>
    </xf>
    <xf numFmtId="3" fontId="10" fillId="0" borderId="1" xfId="1" applyNumberFormat="1" applyFont="1" applyBorder="1" applyAlignment="1">
      <alignment horizontal="right" vertical="top"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49" fontId="6" fillId="0" borderId="0" xfId="1" applyNumberFormat="1" applyFont="1" applyAlignment="1">
      <alignment horizontal="center" vertical="top" wrapText="1"/>
    </xf>
    <xf numFmtId="3" fontId="13" fillId="0" borderId="0" xfId="1" applyNumberFormat="1" applyFont="1"/>
    <xf numFmtId="0" fontId="10" fillId="0" borderId="1" xfId="1" applyFont="1" applyBorder="1" applyAlignment="1">
      <alignment vertical="top" wrapText="1"/>
    </xf>
    <xf numFmtId="49" fontId="11" fillId="0" borderId="0" xfId="1" applyNumberFormat="1" applyFont="1" applyAlignment="1">
      <alignment horizontal="center" vertical="top" wrapText="1"/>
    </xf>
    <xf numFmtId="0" fontId="12" fillId="3" borderId="1" xfId="1" applyFont="1" applyFill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65" fontId="10" fillId="0" borderId="3" xfId="2" applyNumberFormat="1" applyFont="1" applyBorder="1" applyAlignment="1">
      <alignment vertical="top" wrapText="1"/>
    </xf>
    <xf numFmtId="165" fontId="10" fillId="0" borderId="4" xfId="2" applyNumberFormat="1" applyFont="1" applyBorder="1" applyAlignment="1">
      <alignment vertical="top" wrapText="1"/>
    </xf>
    <xf numFmtId="3" fontId="1" fillId="0" borderId="0" xfId="1" applyNumberFormat="1"/>
    <xf numFmtId="0" fontId="15" fillId="0" borderId="0" xfId="3" applyFont="1" applyAlignment="1">
      <alignment horizontal="left" vertical="top" wrapText="1" indent="4"/>
    </xf>
    <xf numFmtId="0" fontId="16" fillId="0" borderId="0" xfId="3" applyFont="1" applyAlignment="1">
      <alignment horizontal="left" vertical="top" wrapText="1" indent="2"/>
    </xf>
    <xf numFmtId="0" fontId="17" fillId="0" borderId="0" xfId="3" applyFont="1" applyAlignment="1">
      <alignment horizontal="left" vertical="top" wrapText="1"/>
    </xf>
    <xf numFmtId="0" fontId="18" fillId="0" borderId="0" xfId="1" applyFont="1" applyAlignment="1">
      <alignment horizontal="center"/>
    </xf>
    <xf numFmtId="0" fontId="11" fillId="0" borderId="0" xfId="1" applyFont="1" applyAlignment="1">
      <alignment horizontal="justify"/>
    </xf>
    <xf numFmtId="0" fontId="11" fillId="0" borderId="1" xfId="1" applyFont="1" applyBorder="1" applyAlignment="1">
      <alignment horizontal="center" vertical="center" wrapText="1"/>
    </xf>
    <xf numFmtId="165" fontId="13" fillId="0" borderId="0" xfId="1" applyNumberFormat="1" applyFont="1"/>
    <xf numFmtId="3" fontId="13" fillId="5" borderId="0" xfId="1" applyNumberFormat="1" applyFont="1" applyFill="1"/>
    <xf numFmtId="3" fontId="1" fillId="5" borderId="0" xfId="1" applyNumberFormat="1" applyFill="1"/>
    <xf numFmtId="165" fontId="1" fillId="0" borderId="0" xfId="1" applyNumberFormat="1"/>
    <xf numFmtId="166" fontId="10" fillId="0" borderId="1" xfId="2" applyNumberFormat="1" applyFont="1" applyFill="1" applyBorder="1" applyAlignment="1">
      <alignment horizontal="right" vertical="top" wrapText="1"/>
    </xf>
    <xf numFmtId="166" fontId="10" fillId="0" borderId="1" xfId="1" applyNumberFormat="1" applyFont="1" applyBorder="1" applyAlignment="1">
      <alignment horizontal="right" vertical="top" wrapText="1"/>
    </xf>
    <xf numFmtId="166" fontId="6" fillId="3" borderId="1" xfId="2" applyNumberFormat="1" applyFont="1" applyFill="1" applyBorder="1" applyAlignment="1">
      <alignment horizontal="right" vertical="top" wrapText="1"/>
    </xf>
    <xf numFmtId="166" fontId="12" fillId="3" borderId="1" xfId="2" applyNumberFormat="1" applyFont="1" applyFill="1" applyBorder="1" applyAlignment="1">
      <alignment horizontal="right" vertical="top" wrapText="1"/>
    </xf>
    <xf numFmtId="166" fontId="19" fillId="0" borderId="1" xfId="2" applyNumberFormat="1" applyFont="1" applyBorder="1" applyAlignment="1">
      <alignment horizontal="right" vertical="top" wrapText="1"/>
    </xf>
    <xf numFmtId="166" fontId="11" fillId="0" borderId="1" xfId="2" applyNumberFormat="1" applyFont="1" applyBorder="1" applyAlignment="1">
      <alignment horizontal="right" vertical="top" wrapText="1"/>
    </xf>
    <xf numFmtId="166" fontId="6" fillId="2" borderId="1" xfId="2" applyNumberFormat="1" applyFont="1" applyFill="1" applyBorder="1" applyAlignment="1">
      <alignment horizontal="right" vertical="top" wrapText="1"/>
    </xf>
    <xf numFmtId="166" fontId="12" fillId="2" borderId="1" xfId="2" applyNumberFormat="1" applyFont="1" applyFill="1" applyBorder="1" applyAlignment="1">
      <alignment horizontal="right" vertical="top" wrapText="1"/>
    </xf>
    <xf numFmtId="165" fontId="6" fillId="3" borderId="1" xfId="2" applyNumberFormat="1" applyFont="1" applyFill="1" applyBorder="1" applyAlignment="1">
      <alignment horizontal="right" vertical="top" wrapText="1"/>
    </xf>
    <xf numFmtId="165" fontId="11" fillId="0" borderId="1" xfId="2" applyNumberFormat="1" applyFont="1" applyBorder="1" applyAlignment="1">
      <alignment horizontal="right" vertical="top" wrapText="1"/>
    </xf>
    <xf numFmtId="165" fontId="6" fillId="2" borderId="1" xfId="2" applyNumberFormat="1" applyFont="1" applyFill="1" applyBorder="1" applyAlignment="1">
      <alignment horizontal="right" vertical="top" wrapText="1"/>
    </xf>
    <xf numFmtId="165" fontId="6" fillId="0" borderId="1" xfId="2" applyNumberFormat="1" applyFont="1" applyBorder="1" applyAlignment="1">
      <alignment horizontal="right" vertical="top" wrapText="1"/>
    </xf>
    <xf numFmtId="165" fontId="11" fillId="2" borderId="1" xfId="2" applyNumberFormat="1" applyFont="1" applyFill="1" applyBorder="1" applyAlignment="1">
      <alignment horizontal="right" vertical="top" wrapText="1"/>
    </xf>
    <xf numFmtId="165" fontId="6" fillId="0" borderId="1" xfId="2" applyNumberFormat="1" applyFont="1" applyFill="1" applyBorder="1" applyAlignment="1">
      <alignment horizontal="right" vertical="top" wrapText="1"/>
    </xf>
    <xf numFmtId="165" fontId="19" fillId="0" borderId="1" xfId="2" applyNumberFormat="1" applyFont="1" applyBorder="1" applyAlignment="1">
      <alignment horizontal="right" vertical="top" wrapText="1"/>
    </xf>
    <xf numFmtId="165" fontId="11" fillId="0" borderId="1" xfId="2" applyNumberFormat="1" applyFont="1" applyFill="1" applyBorder="1" applyAlignment="1">
      <alignment horizontal="right" vertical="top" wrapText="1"/>
    </xf>
    <xf numFmtId="165" fontId="5" fillId="4" borderId="0" xfId="1" applyNumberFormat="1" applyFont="1" applyFill="1"/>
    <xf numFmtId="4" fontId="1" fillId="0" borderId="0" xfId="1" applyNumberForma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12 2 2" xfId="1" xr:uid="{464FDF21-4B4E-4FC4-BF1D-025CEFF6A6E8}"/>
    <cellStyle name="Обычный_ОДД" xfId="3" xr:uid="{5BB774B2-D09E-4D4F-A213-9A8BEE8B9BB4}"/>
    <cellStyle name="Финансовый 2" xfId="4" xr:uid="{749DAEDA-CF2B-414F-B7F8-397CCD4945B8}"/>
    <cellStyle name="Финансовый 2_АВАНСЫ в ДЕКАБРЕ арендаторы Костаная" xfId="2" xr:uid="{2BEE408E-9AB0-4A43-836F-8ED6EE044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88C8-168E-4C45-9171-C2E98C018644}">
  <sheetPr>
    <tabColor rgb="FFFF0000"/>
    <pageSetUpPr fitToPage="1"/>
  </sheetPr>
  <dimension ref="A1:F107"/>
  <sheetViews>
    <sheetView topLeftCell="A19" zoomScaleNormal="100" workbookViewId="0">
      <selection activeCell="A102" sqref="A102:XFD106"/>
    </sheetView>
  </sheetViews>
  <sheetFormatPr defaultColWidth="9.28515625" defaultRowHeight="12" outlineLevelRow="1" x14ac:dyDescent="0.2"/>
  <cols>
    <col min="1" max="1" width="73" style="3" customWidth="1"/>
    <col min="2" max="2" width="6.42578125" style="3" bestFit="1" customWidth="1"/>
    <col min="3" max="4" width="19.7109375" style="3" customWidth="1"/>
    <col min="5" max="5" width="17.5703125" style="3" bestFit="1" customWidth="1"/>
    <col min="6" max="6" width="9.28515625" style="4"/>
    <col min="7" max="16384" width="9.28515625" style="3"/>
  </cols>
  <sheetData>
    <row r="1" spans="1:5" x14ac:dyDescent="0.2">
      <c r="A1" s="9" t="s">
        <v>0</v>
      </c>
      <c r="B1" s="1"/>
      <c r="C1" s="2"/>
      <c r="D1" s="1"/>
    </row>
    <row r="2" spans="1:5" x14ac:dyDescent="0.2">
      <c r="A2" s="9"/>
      <c r="B2" s="1"/>
      <c r="C2" s="2"/>
      <c r="D2" s="1"/>
    </row>
    <row r="3" spans="1:5" x14ac:dyDescent="0.2">
      <c r="B3" s="6"/>
      <c r="C3" s="7"/>
      <c r="D3" s="8"/>
      <c r="E3" s="6"/>
    </row>
    <row r="4" spans="1:5" ht="12.75" x14ac:dyDescent="0.2">
      <c r="A4" s="104" t="s">
        <v>1</v>
      </c>
      <c r="B4" s="104"/>
      <c r="C4" s="104"/>
      <c r="D4" s="104"/>
    </row>
    <row r="5" spans="1:5" x14ac:dyDescent="0.2">
      <c r="A5" s="105" t="s">
        <v>234</v>
      </c>
      <c r="B5" s="105"/>
      <c r="C5" s="105"/>
      <c r="D5" s="105"/>
    </row>
    <row r="6" spans="1:5" x14ac:dyDescent="0.2">
      <c r="A6" s="10"/>
      <c r="B6" s="10"/>
      <c r="C6" s="10"/>
      <c r="D6" s="10"/>
    </row>
    <row r="7" spans="1:5" x14ac:dyDescent="0.2">
      <c r="A7" s="9"/>
      <c r="B7" s="10"/>
      <c r="C7" s="10"/>
      <c r="D7" s="11" t="s">
        <v>2</v>
      </c>
    </row>
    <row r="8" spans="1:5" ht="24" customHeight="1" x14ac:dyDescent="0.2">
      <c r="A8" s="12" t="s">
        <v>3</v>
      </c>
      <c r="B8" s="12" t="s">
        <v>4</v>
      </c>
      <c r="C8" s="12" t="s">
        <v>235</v>
      </c>
      <c r="D8" s="12" t="s">
        <v>118</v>
      </c>
    </row>
    <row r="9" spans="1:5" ht="12" customHeight="1" x14ac:dyDescent="0.2">
      <c r="A9" s="13" t="s">
        <v>5</v>
      </c>
      <c r="B9" s="14"/>
      <c r="C9" s="15"/>
      <c r="D9" s="15"/>
      <c r="E9" s="16"/>
    </row>
    <row r="10" spans="1:5" x14ac:dyDescent="0.2">
      <c r="A10" s="17" t="s">
        <v>6</v>
      </c>
      <c r="B10" s="18" t="s">
        <v>7</v>
      </c>
      <c r="C10" s="19">
        <v>96033</v>
      </c>
      <c r="D10" s="19">
        <v>58324</v>
      </c>
      <c r="E10" s="16"/>
    </row>
    <row r="11" spans="1:5" hidden="1" x14ac:dyDescent="0.2">
      <c r="A11" s="17" t="s">
        <v>8</v>
      </c>
      <c r="B11" s="18"/>
      <c r="C11" s="19"/>
      <c r="D11" s="19"/>
      <c r="E11" s="16"/>
    </row>
    <row r="12" spans="1:5" ht="24" hidden="1" x14ac:dyDescent="0.2">
      <c r="A12" s="17" t="s">
        <v>9</v>
      </c>
      <c r="B12" s="18"/>
      <c r="C12" s="19"/>
      <c r="D12" s="19"/>
      <c r="E12" s="16"/>
    </row>
    <row r="13" spans="1:5" ht="24" hidden="1" x14ac:dyDescent="0.2">
      <c r="A13" s="17" t="s">
        <v>10</v>
      </c>
      <c r="B13" s="18"/>
      <c r="C13" s="19"/>
      <c r="D13" s="19"/>
      <c r="E13" s="16"/>
    </row>
    <row r="14" spans="1:5" hidden="1" x14ac:dyDescent="0.2">
      <c r="A14" s="17" t="s">
        <v>11</v>
      </c>
      <c r="B14" s="18"/>
      <c r="C14" s="20"/>
      <c r="D14" s="20"/>
      <c r="E14" s="16"/>
    </row>
    <row r="15" spans="1:5" hidden="1" x14ac:dyDescent="0.2">
      <c r="A15" s="17" t="s">
        <v>12</v>
      </c>
      <c r="B15" s="18"/>
      <c r="C15" s="19"/>
      <c r="D15" s="19"/>
      <c r="E15" s="16"/>
    </row>
    <row r="16" spans="1:5" x14ac:dyDescent="0.2">
      <c r="A16" s="17" t="s">
        <v>220</v>
      </c>
      <c r="B16" s="18" t="s">
        <v>13</v>
      </c>
      <c r="C16" s="19">
        <v>251148</v>
      </c>
      <c r="D16" s="19">
        <v>102354</v>
      </c>
      <c r="E16" s="16"/>
    </row>
    <row r="17" spans="1:5" hidden="1" x14ac:dyDescent="0.2">
      <c r="A17" s="17" t="s">
        <v>14</v>
      </c>
      <c r="B17" s="18"/>
      <c r="C17" s="20"/>
      <c r="D17" s="20"/>
      <c r="E17" s="16"/>
    </row>
    <row r="18" spans="1:5" hidden="1" x14ac:dyDescent="0.2">
      <c r="A18" s="17" t="s">
        <v>15</v>
      </c>
      <c r="B18" s="18"/>
      <c r="C18" s="20"/>
      <c r="D18" s="20"/>
      <c r="E18" s="16"/>
    </row>
    <row r="19" spans="1:5" x14ac:dyDescent="0.2">
      <c r="A19" s="17" t="s">
        <v>221</v>
      </c>
      <c r="B19" s="18"/>
      <c r="C19" s="20">
        <v>19</v>
      </c>
      <c r="D19" s="20">
        <v>19</v>
      </c>
      <c r="E19" s="16"/>
    </row>
    <row r="20" spans="1:5" hidden="1" x14ac:dyDescent="0.2">
      <c r="A20" s="17" t="s">
        <v>16</v>
      </c>
      <c r="B20" s="18"/>
      <c r="C20" s="20"/>
      <c r="D20" s="20"/>
      <c r="E20" s="16"/>
    </row>
    <row r="21" spans="1:5" hidden="1" x14ac:dyDescent="0.2">
      <c r="A21" s="17" t="s">
        <v>17</v>
      </c>
      <c r="B21" s="18"/>
      <c r="C21" s="20"/>
      <c r="D21" s="20"/>
      <c r="E21" s="16"/>
    </row>
    <row r="22" spans="1:5" x14ac:dyDescent="0.2">
      <c r="A22" s="17" t="s">
        <v>18</v>
      </c>
      <c r="B22" s="18" t="s">
        <v>19</v>
      </c>
      <c r="C22" s="20">
        <v>119883</v>
      </c>
      <c r="D22" s="20">
        <v>11768</v>
      </c>
      <c r="E22" s="16"/>
    </row>
    <row r="23" spans="1:5" x14ac:dyDescent="0.2">
      <c r="A23" s="21" t="s">
        <v>202</v>
      </c>
      <c r="B23" s="22"/>
      <c r="C23" s="23">
        <f>SUM(C10:C22)</f>
        <v>467083</v>
      </c>
      <c r="D23" s="23">
        <f t="shared" ref="D23" si="0">SUM(D10:D22)</f>
        <v>172465</v>
      </c>
      <c r="E23" s="16"/>
    </row>
    <row r="24" spans="1:5" hidden="1" x14ac:dyDescent="0.2">
      <c r="A24" s="13" t="s">
        <v>20</v>
      </c>
      <c r="B24" s="24"/>
      <c r="C24" s="25"/>
      <c r="D24" s="25"/>
      <c r="E24" s="16"/>
    </row>
    <row r="25" spans="1:5" x14ac:dyDescent="0.2">
      <c r="A25" s="13" t="s">
        <v>21</v>
      </c>
      <c r="B25" s="24"/>
      <c r="C25" s="15"/>
      <c r="D25" s="15"/>
      <c r="E25" s="16"/>
    </row>
    <row r="26" spans="1:5" hidden="1" x14ac:dyDescent="0.2">
      <c r="A26" s="17" t="s">
        <v>22</v>
      </c>
      <c r="B26" s="18"/>
      <c r="C26" s="26"/>
      <c r="D26" s="26"/>
      <c r="E26" s="16"/>
    </row>
    <row r="27" spans="1:5" ht="24" x14ac:dyDescent="0.2">
      <c r="A27" s="17" t="s">
        <v>23</v>
      </c>
      <c r="B27" s="18" t="s">
        <v>24</v>
      </c>
      <c r="C27" s="27">
        <v>20500</v>
      </c>
      <c r="D27" s="27">
        <v>20500</v>
      </c>
      <c r="E27" s="16"/>
    </row>
    <row r="28" spans="1:5" ht="24" hidden="1" x14ac:dyDescent="0.2">
      <c r="A28" s="17" t="s">
        <v>25</v>
      </c>
      <c r="B28" s="18"/>
      <c r="C28" s="26"/>
      <c r="D28" s="26"/>
      <c r="E28" s="16"/>
    </row>
    <row r="29" spans="1:5" hidden="1" x14ac:dyDescent="0.2">
      <c r="A29" s="17" t="s">
        <v>26</v>
      </c>
      <c r="B29" s="18"/>
      <c r="C29" s="26"/>
      <c r="D29" s="26"/>
      <c r="E29" s="16"/>
    </row>
    <row r="30" spans="1:5" hidden="1" x14ac:dyDescent="0.2">
      <c r="A30" s="17" t="s">
        <v>27</v>
      </c>
      <c r="B30" s="18"/>
      <c r="C30" s="19"/>
      <c r="D30" s="19"/>
      <c r="E30" s="16"/>
    </row>
    <row r="31" spans="1:5" hidden="1" x14ac:dyDescent="0.2">
      <c r="A31" s="17" t="s">
        <v>28</v>
      </c>
      <c r="B31" s="18"/>
      <c r="C31" s="19"/>
      <c r="D31" s="19"/>
      <c r="E31" s="16"/>
    </row>
    <row r="32" spans="1:5" hidden="1" x14ac:dyDescent="0.2">
      <c r="A32" s="17" t="s">
        <v>29</v>
      </c>
      <c r="B32" s="18"/>
      <c r="C32" s="27"/>
      <c r="D32" s="19"/>
      <c r="E32" s="16"/>
    </row>
    <row r="33" spans="1:5" hidden="1" x14ac:dyDescent="0.2">
      <c r="A33" s="17" t="s">
        <v>31</v>
      </c>
      <c r="B33" s="18"/>
      <c r="C33" s="19"/>
      <c r="D33" s="19"/>
      <c r="E33" s="16"/>
    </row>
    <row r="34" spans="1:5" hidden="1" x14ac:dyDescent="0.2">
      <c r="A34" s="17" t="s">
        <v>32</v>
      </c>
      <c r="B34" s="18"/>
      <c r="C34" s="19"/>
      <c r="D34" s="19"/>
      <c r="E34" s="16"/>
    </row>
    <row r="35" spans="1:5" hidden="1" x14ac:dyDescent="0.2">
      <c r="A35" s="17" t="s">
        <v>33</v>
      </c>
      <c r="B35" s="18"/>
      <c r="C35" s="19"/>
      <c r="D35" s="19"/>
      <c r="E35" s="16"/>
    </row>
    <row r="36" spans="1:5" x14ac:dyDescent="0.2">
      <c r="A36" s="17" t="s">
        <v>34</v>
      </c>
      <c r="B36" s="18" t="s">
        <v>30</v>
      </c>
      <c r="C36" s="27">
        <v>4610473</v>
      </c>
      <c r="D36" s="27">
        <v>4457634</v>
      </c>
      <c r="E36" s="16"/>
    </row>
    <row r="37" spans="1:5" hidden="1" x14ac:dyDescent="0.2">
      <c r="A37" s="17" t="s">
        <v>35</v>
      </c>
      <c r="B37" s="18"/>
      <c r="C37" s="27"/>
      <c r="D37" s="27"/>
      <c r="E37" s="16"/>
    </row>
    <row r="38" spans="1:5" hidden="1" x14ac:dyDescent="0.2">
      <c r="A38" s="17" t="s">
        <v>36</v>
      </c>
      <c r="B38" s="18"/>
      <c r="C38" s="27"/>
      <c r="D38" s="27"/>
      <c r="E38" s="16"/>
    </row>
    <row r="39" spans="1:5" hidden="1" x14ac:dyDescent="0.2">
      <c r="A39" s="17" t="s">
        <v>17</v>
      </c>
      <c r="B39" s="18"/>
      <c r="C39" s="27"/>
      <c r="D39" s="27"/>
      <c r="E39" s="16"/>
    </row>
    <row r="40" spans="1:5" hidden="1" x14ac:dyDescent="0.2">
      <c r="A40" s="17" t="s">
        <v>37</v>
      </c>
      <c r="B40" s="18"/>
      <c r="C40" s="27"/>
      <c r="D40" s="27"/>
      <c r="E40" s="16"/>
    </row>
    <row r="41" spans="1:5" hidden="1" x14ac:dyDescent="0.2">
      <c r="A41" s="17" t="s">
        <v>38</v>
      </c>
      <c r="B41" s="18"/>
      <c r="C41" s="28"/>
      <c r="D41" s="28"/>
      <c r="E41" s="16"/>
    </row>
    <row r="42" spans="1:5" hidden="1" x14ac:dyDescent="0.2">
      <c r="A42" s="17" t="s">
        <v>39</v>
      </c>
      <c r="B42" s="18"/>
      <c r="C42" s="28"/>
      <c r="D42" s="28"/>
      <c r="E42" s="16"/>
    </row>
    <row r="43" spans="1:5" hidden="1" x14ac:dyDescent="0.2">
      <c r="A43" s="17" t="s">
        <v>40</v>
      </c>
      <c r="B43" s="18"/>
      <c r="C43" s="27"/>
      <c r="D43" s="19"/>
      <c r="E43" s="16"/>
    </row>
    <row r="44" spans="1:5" x14ac:dyDescent="0.2">
      <c r="A44" s="21" t="s">
        <v>203</v>
      </c>
      <c r="B44" s="22"/>
      <c r="C44" s="23">
        <f>SUM(C26:C43)</f>
        <v>4630973</v>
      </c>
      <c r="D44" s="23">
        <f t="shared" ref="D44" si="1">SUM(D26:D43)</f>
        <v>4478134</v>
      </c>
      <c r="E44" s="16"/>
    </row>
    <row r="45" spans="1:5" x14ac:dyDescent="0.2">
      <c r="A45" s="29" t="s">
        <v>204</v>
      </c>
      <c r="B45" s="30"/>
      <c r="C45" s="31">
        <f>C23+C24+C44</f>
        <v>5098056</v>
      </c>
      <c r="D45" s="31">
        <f>D23+D24+D44</f>
        <v>4650599</v>
      </c>
      <c r="E45" s="16"/>
    </row>
    <row r="46" spans="1:5" ht="24" customHeight="1" x14ac:dyDescent="0.2">
      <c r="A46" s="17" t="s">
        <v>41</v>
      </c>
      <c r="B46" s="12"/>
      <c r="C46" s="12" t="s">
        <v>235</v>
      </c>
      <c r="D46" s="12" t="s">
        <v>118</v>
      </c>
      <c r="E46" s="16"/>
    </row>
    <row r="47" spans="1:5" x14ac:dyDescent="0.2">
      <c r="A47" s="13" t="s">
        <v>42</v>
      </c>
      <c r="B47" s="14"/>
      <c r="C47" s="25"/>
      <c r="D47" s="25"/>
      <c r="E47" s="16"/>
    </row>
    <row r="48" spans="1:5" x14ac:dyDescent="0.2">
      <c r="A48" s="17" t="s">
        <v>222</v>
      </c>
      <c r="B48" s="12">
        <v>10</v>
      </c>
      <c r="C48" s="27">
        <v>75278</v>
      </c>
      <c r="D48" s="27">
        <v>65000</v>
      </c>
      <c r="E48" s="16"/>
    </row>
    <row r="49" spans="1:5" ht="24" hidden="1" x14ac:dyDescent="0.2">
      <c r="A49" s="17" t="s">
        <v>43</v>
      </c>
      <c r="B49" s="12"/>
      <c r="C49" s="26"/>
      <c r="D49" s="26"/>
      <c r="E49" s="16"/>
    </row>
    <row r="50" spans="1:5" hidden="1" x14ac:dyDescent="0.2">
      <c r="A50" s="17" t="s">
        <v>11</v>
      </c>
      <c r="B50" s="12"/>
      <c r="C50" s="26"/>
      <c r="D50" s="26"/>
      <c r="E50" s="16"/>
    </row>
    <row r="51" spans="1:5" hidden="1" x14ac:dyDescent="0.2">
      <c r="A51" s="17" t="s">
        <v>44</v>
      </c>
      <c r="B51" s="12"/>
      <c r="C51" s="27"/>
      <c r="D51" s="27"/>
      <c r="E51" s="16"/>
    </row>
    <row r="52" spans="1:5" x14ac:dyDescent="0.2">
      <c r="A52" s="17" t="s">
        <v>223</v>
      </c>
      <c r="B52" s="12"/>
      <c r="C52" s="27">
        <v>16332</v>
      </c>
      <c r="D52" s="27">
        <v>43</v>
      </c>
      <c r="E52" s="16"/>
    </row>
    <row r="53" spans="1:5" x14ac:dyDescent="0.2">
      <c r="A53" s="17" t="s">
        <v>45</v>
      </c>
      <c r="B53" s="12">
        <v>11</v>
      </c>
      <c r="C53" s="27">
        <v>904</v>
      </c>
      <c r="D53" s="27">
        <v>904</v>
      </c>
      <c r="E53" s="16"/>
    </row>
    <row r="54" spans="1:5" hidden="1" x14ac:dyDescent="0.2">
      <c r="A54" s="17" t="s">
        <v>46</v>
      </c>
      <c r="B54" s="12"/>
      <c r="C54" s="27"/>
      <c r="D54" s="27"/>
      <c r="E54" s="16"/>
    </row>
    <row r="55" spans="1:5" x14ac:dyDescent="0.2">
      <c r="A55" s="17" t="s">
        <v>47</v>
      </c>
      <c r="B55" s="12"/>
      <c r="C55" s="27">
        <v>292</v>
      </c>
      <c r="D55" s="27"/>
      <c r="E55" s="16"/>
    </row>
    <row r="56" spans="1:5" hidden="1" x14ac:dyDescent="0.2">
      <c r="A56" s="17" t="s">
        <v>48</v>
      </c>
      <c r="B56" s="12"/>
      <c r="C56" s="27"/>
      <c r="D56" s="27"/>
      <c r="E56" s="16"/>
    </row>
    <row r="57" spans="1:5" hidden="1" x14ac:dyDescent="0.2">
      <c r="A57" s="17" t="s">
        <v>49</v>
      </c>
      <c r="B57" s="12"/>
      <c r="C57" s="19"/>
      <c r="D57" s="19"/>
      <c r="E57" s="16"/>
    </row>
    <row r="58" spans="1:5" hidden="1" x14ac:dyDescent="0.2">
      <c r="A58" s="17" t="s">
        <v>50</v>
      </c>
      <c r="B58" s="12"/>
      <c r="C58" s="19"/>
      <c r="D58" s="19"/>
      <c r="E58" s="16"/>
    </row>
    <row r="59" spans="1:5" hidden="1" x14ac:dyDescent="0.2">
      <c r="A59" s="17" t="s">
        <v>51</v>
      </c>
      <c r="B59" s="12"/>
      <c r="C59" s="19"/>
      <c r="D59" s="19"/>
      <c r="E59" s="16"/>
    </row>
    <row r="60" spans="1:5" x14ac:dyDescent="0.2">
      <c r="A60" s="17" t="s">
        <v>52</v>
      </c>
      <c r="B60" s="12">
        <v>12</v>
      </c>
      <c r="C60" s="27">
        <v>19540</v>
      </c>
      <c r="D60" s="27">
        <v>13982</v>
      </c>
      <c r="E60" s="16"/>
    </row>
    <row r="61" spans="1:5" x14ac:dyDescent="0.2">
      <c r="A61" s="21" t="s">
        <v>205</v>
      </c>
      <c r="B61" s="32"/>
      <c r="C61" s="23">
        <f>SUM(C48:C60)</f>
        <v>112346</v>
      </c>
      <c r="D61" s="23">
        <f>SUM(D48:D60)</f>
        <v>79929</v>
      </c>
      <c r="E61" s="16"/>
    </row>
    <row r="62" spans="1:5" x14ac:dyDescent="0.2">
      <c r="A62" s="13" t="s">
        <v>53</v>
      </c>
      <c r="B62" s="14"/>
      <c r="C62" s="15"/>
      <c r="D62" s="15"/>
      <c r="E62" s="16"/>
    </row>
    <row r="63" spans="1:5" x14ac:dyDescent="0.2">
      <c r="A63" s="13" t="s">
        <v>54</v>
      </c>
      <c r="B63" s="14"/>
      <c r="C63" s="15"/>
      <c r="D63" s="15"/>
      <c r="E63" s="16"/>
    </row>
    <row r="64" spans="1:5" x14ac:dyDescent="0.2">
      <c r="A64" s="17" t="s">
        <v>222</v>
      </c>
      <c r="B64" s="12">
        <v>10</v>
      </c>
      <c r="C64" s="19">
        <v>2196493</v>
      </c>
      <c r="D64" s="19">
        <v>1997373</v>
      </c>
      <c r="E64" s="16"/>
    </row>
    <row r="65" spans="1:5" ht="24" hidden="1" x14ac:dyDescent="0.2">
      <c r="A65" s="17" t="s">
        <v>55</v>
      </c>
      <c r="B65" s="12"/>
      <c r="C65" s="19"/>
      <c r="D65" s="19"/>
      <c r="E65" s="16"/>
    </row>
    <row r="66" spans="1:5" hidden="1" x14ac:dyDescent="0.2">
      <c r="A66" s="17" t="s">
        <v>26</v>
      </c>
      <c r="B66" s="12"/>
      <c r="C66" s="19"/>
      <c r="D66" s="19"/>
      <c r="E66" s="16"/>
    </row>
    <row r="67" spans="1:5" hidden="1" x14ac:dyDescent="0.2">
      <c r="A67" s="17" t="s">
        <v>56</v>
      </c>
      <c r="B67" s="12"/>
      <c r="C67" s="19"/>
      <c r="D67" s="19"/>
      <c r="E67" s="16"/>
    </row>
    <row r="68" spans="1:5" hidden="1" x14ac:dyDescent="0.2">
      <c r="A68" s="17" t="s">
        <v>57</v>
      </c>
      <c r="B68" s="12"/>
      <c r="C68" s="19"/>
      <c r="D68" s="19"/>
      <c r="E68" s="16"/>
    </row>
    <row r="69" spans="1:5" hidden="1" x14ac:dyDescent="0.2">
      <c r="A69" s="17" t="s">
        <v>58</v>
      </c>
      <c r="B69" s="12"/>
      <c r="C69" s="20"/>
      <c r="D69" s="20"/>
      <c r="E69" s="16"/>
    </row>
    <row r="70" spans="1:5" x14ac:dyDescent="0.2">
      <c r="A70" s="17" t="s">
        <v>59</v>
      </c>
      <c r="B70" s="12">
        <v>22</v>
      </c>
      <c r="C70" s="19">
        <v>530834</v>
      </c>
      <c r="D70" s="19">
        <v>530834</v>
      </c>
      <c r="E70" s="16"/>
    </row>
    <row r="71" spans="1:5" hidden="1" x14ac:dyDescent="0.2">
      <c r="A71" s="17" t="s">
        <v>47</v>
      </c>
      <c r="B71" s="12"/>
      <c r="C71" s="20"/>
      <c r="D71" s="20"/>
      <c r="E71" s="16"/>
    </row>
    <row r="72" spans="1:5" hidden="1" x14ac:dyDescent="0.2">
      <c r="A72" s="17" t="s">
        <v>60</v>
      </c>
      <c r="B72" s="12"/>
      <c r="C72" s="20"/>
      <c r="D72" s="20"/>
      <c r="E72" s="16"/>
    </row>
    <row r="73" spans="1:5" hidden="1" x14ac:dyDescent="0.2">
      <c r="A73" s="17" t="s">
        <v>61</v>
      </c>
      <c r="B73" s="12"/>
      <c r="C73" s="20"/>
      <c r="D73" s="20"/>
      <c r="E73" s="16"/>
    </row>
    <row r="74" spans="1:5" hidden="1" x14ac:dyDescent="0.2">
      <c r="A74" s="17" t="s">
        <v>50</v>
      </c>
      <c r="B74" s="12"/>
      <c r="C74" s="20"/>
      <c r="D74" s="20"/>
      <c r="E74" s="16"/>
    </row>
    <row r="75" spans="1:5" hidden="1" x14ac:dyDescent="0.2">
      <c r="A75" s="17" t="s">
        <v>62</v>
      </c>
      <c r="B75" s="12"/>
      <c r="C75" s="19"/>
      <c r="D75" s="19"/>
      <c r="E75" s="16"/>
    </row>
    <row r="76" spans="1:5" x14ac:dyDescent="0.2">
      <c r="A76" s="21" t="s">
        <v>206</v>
      </c>
      <c r="B76" s="32"/>
      <c r="C76" s="23">
        <f t="shared" ref="C76" si="2">SUM(C64:C75)</f>
        <v>2727327</v>
      </c>
      <c r="D76" s="23">
        <f>SUM(D64:D75)</f>
        <v>2528207</v>
      </c>
      <c r="E76" s="16"/>
    </row>
    <row r="77" spans="1:5" x14ac:dyDescent="0.2">
      <c r="A77" s="13" t="s">
        <v>63</v>
      </c>
      <c r="B77" s="14"/>
      <c r="C77" s="15"/>
      <c r="D77" s="15"/>
      <c r="E77" s="16"/>
    </row>
    <row r="78" spans="1:5" x14ac:dyDescent="0.2">
      <c r="A78" s="17" t="s">
        <v>224</v>
      </c>
      <c r="B78" s="12">
        <v>13</v>
      </c>
      <c r="C78" s="19">
        <v>500</v>
      </c>
      <c r="D78" s="19">
        <v>500</v>
      </c>
      <c r="E78" s="16"/>
    </row>
    <row r="79" spans="1:5" hidden="1" x14ac:dyDescent="0.2">
      <c r="A79" s="17" t="s">
        <v>65</v>
      </c>
      <c r="B79" s="12"/>
      <c r="C79" s="26"/>
      <c r="D79" s="26"/>
      <c r="E79" s="16"/>
    </row>
    <row r="80" spans="1:5" hidden="1" x14ac:dyDescent="0.2">
      <c r="A80" s="17" t="s">
        <v>66</v>
      </c>
      <c r="B80" s="12"/>
      <c r="C80" s="26"/>
      <c r="D80" s="26"/>
      <c r="E80" s="16"/>
    </row>
    <row r="81" spans="1:5" hidden="1" x14ac:dyDescent="0.2">
      <c r="A81" s="17" t="s">
        <v>67</v>
      </c>
      <c r="B81" s="12"/>
      <c r="C81" s="19">
        <v>0</v>
      </c>
      <c r="D81" s="19"/>
      <c r="E81" s="16"/>
    </row>
    <row r="82" spans="1:5" x14ac:dyDescent="0.2">
      <c r="A82" s="17" t="s">
        <v>167</v>
      </c>
      <c r="B82" s="12"/>
      <c r="C82" s="19">
        <v>2257883</v>
      </c>
      <c r="D82" s="19">
        <v>2041963</v>
      </c>
      <c r="E82" s="16"/>
    </row>
    <row r="83" spans="1:5" hidden="1" x14ac:dyDescent="0.2">
      <c r="A83" s="17" t="s">
        <v>68</v>
      </c>
      <c r="B83" s="12"/>
      <c r="C83" s="19"/>
      <c r="D83" s="19"/>
      <c r="E83" s="16"/>
    </row>
    <row r="84" spans="1:5" hidden="1" x14ac:dyDescent="0.2">
      <c r="A84" s="17" t="s">
        <v>207</v>
      </c>
      <c r="B84" s="12"/>
      <c r="C84" s="26">
        <f>SUM(C78:C83)</f>
        <v>2258383</v>
      </c>
      <c r="D84" s="26">
        <f>SUM(D78:D83)</f>
        <v>2042463</v>
      </c>
      <c r="E84" s="16"/>
    </row>
    <row r="85" spans="1:5" hidden="1" x14ac:dyDescent="0.2">
      <c r="A85" s="17" t="s">
        <v>69</v>
      </c>
      <c r="B85" s="12"/>
      <c r="C85" s="26"/>
      <c r="D85" s="26"/>
      <c r="E85" s="16"/>
    </row>
    <row r="86" spans="1:5" x14ac:dyDescent="0.2">
      <c r="A86" s="21" t="s">
        <v>208</v>
      </c>
      <c r="B86" s="32"/>
      <c r="C86" s="23">
        <f>C84+C85</f>
        <v>2258383</v>
      </c>
      <c r="D86" s="23">
        <f>D84+D85</f>
        <v>2042463</v>
      </c>
      <c r="E86" s="16"/>
    </row>
    <row r="87" spans="1:5" x14ac:dyDescent="0.2">
      <c r="A87" s="29" t="s">
        <v>204</v>
      </c>
      <c r="B87" s="30"/>
      <c r="C87" s="31">
        <f>C61+C62+C76+C86</f>
        <v>5098056</v>
      </c>
      <c r="D87" s="31">
        <f>D61+D62+D76+D86</f>
        <v>4650599</v>
      </c>
      <c r="E87" s="16"/>
    </row>
    <row r="88" spans="1:5" outlineLevel="1" x14ac:dyDescent="0.2">
      <c r="A88" s="33"/>
      <c r="C88" s="16">
        <f>C45-C87</f>
        <v>0</v>
      </c>
      <c r="D88" s="16">
        <f t="shared" ref="D88" si="3">D45-D87</f>
        <v>0</v>
      </c>
      <c r="E88" s="34"/>
    </row>
    <row r="89" spans="1:5" x14ac:dyDescent="0.2">
      <c r="A89" s="33"/>
      <c r="C89" s="5"/>
      <c r="D89" s="5"/>
    </row>
    <row r="90" spans="1:5" x14ac:dyDescent="0.2">
      <c r="A90" s="33"/>
    </row>
    <row r="91" spans="1:5" ht="13.15" customHeight="1" x14ac:dyDescent="0.2">
      <c r="A91" s="35" t="s">
        <v>70</v>
      </c>
      <c r="B91" s="36"/>
      <c r="C91" s="36" t="s">
        <v>71</v>
      </c>
      <c r="D91" s="36"/>
    </row>
    <row r="92" spans="1:5" ht="12.75" x14ac:dyDescent="0.2">
      <c r="A92" s="36"/>
      <c r="B92" s="36"/>
      <c r="C92" s="36"/>
      <c r="D92" s="36"/>
    </row>
    <row r="93" spans="1:5" ht="22.5" customHeight="1" x14ac:dyDescent="0.2">
      <c r="A93" s="36" t="s">
        <v>72</v>
      </c>
      <c r="B93" s="36"/>
      <c r="C93" s="36" t="s">
        <v>73</v>
      </c>
      <c r="D93" s="36"/>
    </row>
    <row r="94" spans="1:5" x14ac:dyDescent="0.2">
      <c r="A94" s="33"/>
    </row>
    <row r="95" spans="1:5" x14ac:dyDescent="0.2">
      <c r="A95" s="33"/>
    </row>
    <row r="96" spans="1:5" x14ac:dyDescent="0.2">
      <c r="A96" s="33" t="s">
        <v>74</v>
      </c>
    </row>
    <row r="97" spans="1:5" x14ac:dyDescent="0.2">
      <c r="A97" s="33"/>
    </row>
    <row r="99" spans="1:5" x14ac:dyDescent="0.2">
      <c r="C99" s="5"/>
      <c r="D99" s="5"/>
    </row>
    <row r="100" spans="1:5" x14ac:dyDescent="0.2">
      <c r="C100" s="5"/>
      <c r="D100" s="5"/>
    </row>
    <row r="101" spans="1:5" x14ac:dyDescent="0.2">
      <c r="C101" s="5"/>
      <c r="D101" s="5"/>
      <c r="E101" s="3" t="s">
        <v>231</v>
      </c>
    </row>
    <row r="102" spans="1:5" hidden="1" outlineLevel="1" x14ac:dyDescent="0.2">
      <c r="C102" s="102">
        <f>C82-D82-'ОПиУ тыс'!C46</f>
        <v>0</v>
      </c>
    </row>
    <row r="103" spans="1:5" hidden="1" outlineLevel="1" x14ac:dyDescent="0.2">
      <c r="C103" s="4">
        <v>5098055588.5299997</v>
      </c>
      <c r="D103" s="4">
        <v>4650599134.4499998</v>
      </c>
    </row>
    <row r="104" spans="1:5" hidden="1" outlineLevel="1" x14ac:dyDescent="0.2">
      <c r="C104" s="4">
        <f>C103/1000</f>
        <v>5098055.5885299994</v>
      </c>
      <c r="D104" s="4">
        <f>D103/1000</f>
        <v>4650599.1344499998</v>
      </c>
    </row>
    <row r="105" spans="1:5" hidden="1" outlineLevel="1" x14ac:dyDescent="0.2">
      <c r="C105" s="4">
        <f>C45-C104</f>
        <v>0.41147000063210726</v>
      </c>
      <c r="D105" s="4">
        <f>D45-D104</f>
        <v>-0.13444999977946281</v>
      </c>
    </row>
    <row r="106" spans="1:5" hidden="1" outlineLevel="1" x14ac:dyDescent="0.2">
      <c r="C106" s="4">
        <f>C87-C104</f>
        <v>0.41147000063210726</v>
      </c>
      <c r="D106" s="4">
        <f>D87-D104</f>
        <v>-0.13444999977946281</v>
      </c>
    </row>
    <row r="107" spans="1:5" collapsed="1" x14ac:dyDescent="0.2"/>
  </sheetData>
  <mergeCells count="2">
    <mergeCell ref="A4:D4"/>
    <mergeCell ref="A5:D5"/>
  </mergeCells>
  <printOptions horizontalCentered="1"/>
  <pageMargins left="0.39370078740157483" right="0.39370078740157483" top="0.78740157480314965" bottom="0.78740157480314965" header="0" footer="0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BB7-39F5-47C9-85C2-262217D0D0AD}">
  <sheetPr>
    <tabColor rgb="FFFF0000"/>
    <pageSetUpPr fitToPage="1"/>
  </sheetPr>
  <dimension ref="A1:E71"/>
  <sheetViews>
    <sheetView zoomScaleNormal="100" workbookViewId="0">
      <selection activeCell="A68" sqref="A68:XFD70"/>
    </sheetView>
  </sheetViews>
  <sheetFormatPr defaultColWidth="9.28515625" defaultRowHeight="12.75" outlineLevelRow="1" x14ac:dyDescent="0.2"/>
  <cols>
    <col min="1" max="1" width="73.42578125" style="37" customWidth="1"/>
    <col min="2" max="2" width="6.42578125" style="37" bestFit="1" customWidth="1"/>
    <col min="3" max="3" width="19.85546875" style="37" customWidth="1"/>
    <col min="4" max="4" width="20.85546875" style="37" customWidth="1"/>
    <col min="5" max="5" width="9.28515625" style="37" customWidth="1"/>
    <col min="6" max="16384" width="9.28515625" style="37"/>
  </cols>
  <sheetData>
    <row r="1" spans="1:4" x14ac:dyDescent="0.2">
      <c r="A1" s="9" t="s">
        <v>0</v>
      </c>
      <c r="B1" s="1"/>
      <c r="C1" s="3"/>
      <c r="D1" s="7"/>
    </row>
    <row r="2" spans="1:4" x14ac:dyDescent="0.2">
      <c r="A2" s="9"/>
      <c r="B2" s="1"/>
      <c r="C2" s="3"/>
      <c r="D2" s="7"/>
    </row>
    <row r="3" spans="1:4" x14ac:dyDescent="0.2">
      <c r="C3" s="3"/>
      <c r="D3" s="7"/>
    </row>
    <row r="4" spans="1:4" x14ac:dyDescent="0.2">
      <c r="A4" s="104" t="s">
        <v>75</v>
      </c>
      <c r="B4" s="104"/>
      <c r="C4" s="104"/>
      <c r="D4" s="104"/>
    </row>
    <row r="5" spans="1:4" x14ac:dyDescent="0.2">
      <c r="A5" s="105" t="s">
        <v>236</v>
      </c>
      <c r="B5" s="105"/>
      <c r="C5" s="105"/>
      <c r="D5" s="105"/>
    </row>
    <row r="6" spans="1:4" x14ac:dyDescent="0.2">
      <c r="A6" s="10"/>
      <c r="B6" s="10"/>
      <c r="C6" s="10"/>
      <c r="D6" s="10"/>
    </row>
    <row r="7" spans="1:4" x14ac:dyDescent="0.2">
      <c r="C7" s="38"/>
      <c r="D7" s="11" t="s">
        <v>2</v>
      </c>
    </row>
    <row r="8" spans="1:4" s="3" customFormat="1" ht="43.5" customHeight="1" x14ac:dyDescent="0.2">
      <c r="A8" s="12" t="s">
        <v>76</v>
      </c>
      <c r="B8" s="12" t="s">
        <v>4</v>
      </c>
      <c r="C8" s="12" t="s">
        <v>239</v>
      </c>
      <c r="D8" s="12" t="s">
        <v>240</v>
      </c>
    </row>
    <row r="9" spans="1:4" x14ac:dyDescent="0.2">
      <c r="A9" s="39" t="s">
        <v>77</v>
      </c>
      <c r="B9" s="40" t="s">
        <v>230</v>
      </c>
      <c r="C9" s="41">
        <v>627996</v>
      </c>
      <c r="D9" s="41">
        <v>597785</v>
      </c>
    </row>
    <row r="10" spans="1:4" x14ac:dyDescent="0.2">
      <c r="A10" s="39" t="s">
        <v>79</v>
      </c>
      <c r="B10" s="40" t="s">
        <v>219</v>
      </c>
      <c r="C10" s="86">
        <v>-19701</v>
      </c>
      <c r="D10" s="87">
        <v>-16167</v>
      </c>
    </row>
    <row r="11" spans="1:4" s="46" customFormat="1" x14ac:dyDescent="0.2">
      <c r="A11" s="43" t="s">
        <v>197</v>
      </c>
      <c r="B11" s="44"/>
      <c r="C11" s="45">
        <f>C9+C10</f>
        <v>608295</v>
      </c>
      <c r="D11" s="45">
        <f>D9+D10</f>
        <v>581618</v>
      </c>
    </row>
    <row r="12" spans="1:4" hidden="1" x14ac:dyDescent="0.2">
      <c r="A12" s="39" t="s">
        <v>81</v>
      </c>
      <c r="B12" s="40"/>
      <c r="C12" s="47"/>
      <c r="D12" s="42"/>
    </row>
    <row r="13" spans="1:4" x14ac:dyDescent="0.2">
      <c r="A13" s="39" t="s">
        <v>82</v>
      </c>
      <c r="B13" s="40" t="s">
        <v>193</v>
      </c>
      <c r="C13" s="87">
        <v>-7774</v>
      </c>
      <c r="D13" s="87">
        <v>-6156</v>
      </c>
    </row>
    <row r="14" spans="1:4" s="46" customFormat="1" x14ac:dyDescent="0.2">
      <c r="A14" s="43" t="s">
        <v>198</v>
      </c>
      <c r="B14" s="44"/>
      <c r="C14" s="45">
        <f>C11+C12+C13</f>
        <v>600521</v>
      </c>
      <c r="D14" s="45">
        <f>D11+D12+D13</f>
        <v>575462</v>
      </c>
    </row>
    <row r="15" spans="1:4" x14ac:dyDescent="0.2">
      <c r="A15" s="39" t="s">
        <v>84</v>
      </c>
      <c r="B15" s="40" t="s">
        <v>78</v>
      </c>
      <c r="C15" s="42">
        <v>7881</v>
      </c>
      <c r="D15" s="42">
        <v>15579</v>
      </c>
    </row>
    <row r="16" spans="1:4" x14ac:dyDescent="0.2">
      <c r="A16" s="39" t="s">
        <v>86</v>
      </c>
      <c r="B16" s="40" t="s">
        <v>80</v>
      </c>
      <c r="C16" s="87">
        <v>-390070</v>
      </c>
      <c r="D16" s="87">
        <v>-399755</v>
      </c>
    </row>
    <row r="17" spans="1:5" ht="25.5" hidden="1" x14ac:dyDescent="0.2">
      <c r="A17" s="39" t="s">
        <v>88</v>
      </c>
      <c r="B17" s="40"/>
      <c r="C17" s="47"/>
      <c r="D17" s="42"/>
    </row>
    <row r="18" spans="1:5" x14ac:dyDescent="0.2">
      <c r="A18" s="39" t="s">
        <v>218</v>
      </c>
      <c r="B18" s="40" t="s">
        <v>83</v>
      </c>
      <c r="C18" s="47"/>
      <c r="D18" s="42">
        <v>225506</v>
      </c>
    </row>
    <row r="19" spans="1:5" x14ac:dyDescent="0.2">
      <c r="A19" s="39" t="s">
        <v>89</v>
      </c>
      <c r="B19" s="40" t="s">
        <v>85</v>
      </c>
      <c r="C19" s="42"/>
      <c r="D19" s="42">
        <v>116</v>
      </c>
      <c r="E19" s="85"/>
    </row>
    <row r="20" spans="1:5" x14ac:dyDescent="0.2">
      <c r="A20" s="39" t="s">
        <v>90</v>
      </c>
      <c r="B20" s="40" t="s">
        <v>87</v>
      </c>
      <c r="C20" s="86">
        <v>-1223</v>
      </c>
      <c r="D20" s="87">
        <v>-834</v>
      </c>
    </row>
    <row r="21" spans="1:5" s="46" customFormat="1" x14ac:dyDescent="0.2">
      <c r="A21" s="43" t="s">
        <v>199</v>
      </c>
      <c r="B21" s="48"/>
      <c r="C21" s="45">
        <f>C14+C15+C16+C17+C19+C20</f>
        <v>217109</v>
      </c>
      <c r="D21" s="45">
        <f>D14+D15+D16+D17+D18+D19+D20</f>
        <v>416074</v>
      </c>
    </row>
    <row r="22" spans="1:5" x14ac:dyDescent="0.2">
      <c r="A22" s="39" t="s">
        <v>91</v>
      </c>
      <c r="B22" s="49">
        <v>22</v>
      </c>
      <c r="C22" s="87">
        <v>-1189</v>
      </c>
      <c r="D22" s="87">
        <v>-2156</v>
      </c>
    </row>
    <row r="23" spans="1:5" hidden="1" x14ac:dyDescent="0.2">
      <c r="A23" s="39" t="s">
        <v>201</v>
      </c>
      <c r="B23" s="49"/>
      <c r="C23" s="47">
        <f>C21+C22</f>
        <v>215920</v>
      </c>
      <c r="D23" s="47">
        <f>D21+D22</f>
        <v>413918</v>
      </c>
    </row>
    <row r="24" spans="1:5" hidden="1" x14ac:dyDescent="0.2">
      <c r="A24" s="39" t="s">
        <v>92</v>
      </c>
      <c r="B24" s="49"/>
      <c r="C24" s="47"/>
      <c r="D24" s="42"/>
    </row>
    <row r="25" spans="1:5" s="46" customFormat="1" x14ac:dyDescent="0.2">
      <c r="A25" s="43" t="s">
        <v>225</v>
      </c>
      <c r="B25" s="51"/>
      <c r="C25" s="52">
        <f>C23+C24</f>
        <v>215920</v>
      </c>
      <c r="D25" s="53">
        <f t="shared" ref="D25" si="0">D23+D24</f>
        <v>413918</v>
      </c>
    </row>
    <row r="26" spans="1:5" hidden="1" x14ac:dyDescent="0.2">
      <c r="A26" s="39" t="s">
        <v>93</v>
      </c>
      <c r="B26" s="49"/>
      <c r="C26" s="47">
        <f>C25</f>
        <v>215920</v>
      </c>
      <c r="D26" s="47">
        <f>D25</f>
        <v>413918</v>
      </c>
    </row>
    <row r="27" spans="1:5" hidden="1" x14ac:dyDescent="0.2">
      <c r="A27" s="39" t="s">
        <v>94</v>
      </c>
      <c r="B27" s="49"/>
      <c r="C27" s="47"/>
      <c r="D27" s="42"/>
    </row>
    <row r="28" spans="1:5" hidden="1" x14ac:dyDescent="0.2">
      <c r="A28" s="54" t="s">
        <v>95</v>
      </c>
      <c r="B28" s="55"/>
      <c r="C28" s="56">
        <f>C39+C45</f>
        <v>0</v>
      </c>
      <c r="D28" s="56">
        <f>D39+D45</f>
        <v>0</v>
      </c>
    </row>
    <row r="29" spans="1:5" hidden="1" x14ac:dyDescent="0.2">
      <c r="A29" s="39" t="s">
        <v>96</v>
      </c>
      <c r="B29" s="49"/>
      <c r="C29" s="47"/>
      <c r="D29" s="42"/>
    </row>
    <row r="30" spans="1:5" ht="25.5" hidden="1" x14ac:dyDescent="0.2">
      <c r="A30" s="39" t="s">
        <v>97</v>
      </c>
      <c r="B30" s="49"/>
      <c r="C30" s="47"/>
      <c r="D30" s="42"/>
    </row>
    <row r="31" spans="1:5" ht="25.5" hidden="1" x14ac:dyDescent="0.2">
      <c r="A31" s="39" t="s">
        <v>98</v>
      </c>
      <c r="B31" s="49"/>
      <c r="C31" s="47"/>
      <c r="D31" s="42"/>
    </row>
    <row r="32" spans="1:5" hidden="1" x14ac:dyDescent="0.2">
      <c r="A32" s="39" t="s">
        <v>99</v>
      </c>
      <c r="B32" s="49"/>
      <c r="C32" s="47"/>
      <c r="D32" s="42"/>
    </row>
    <row r="33" spans="1:4" hidden="1" x14ac:dyDescent="0.2">
      <c r="A33" s="39" t="s">
        <v>100</v>
      </c>
      <c r="B33" s="49"/>
      <c r="C33" s="47"/>
      <c r="D33" s="42"/>
    </row>
    <row r="34" spans="1:4" hidden="1" x14ac:dyDescent="0.2">
      <c r="A34" s="39" t="s">
        <v>101</v>
      </c>
      <c r="B34" s="49"/>
      <c r="C34" s="47"/>
      <c r="D34" s="42"/>
    </row>
    <row r="35" spans="1:4" hidden="1" x14ac:dyDescent="0.2">
      <c r="A35" s="39" t="s">
        <v>102</v>
      </c>
      <c r="B35" s="49"/>
      <c r="C35" s="47"/>
      <c r="D35" s="42"/>
    </row>
    <row r="36" spans="1:4" hidden="1" x14ac:dyDescent="0.2">
      <c r="A36" s="39" t="s">
        <v>103</v>
      </c>
      <c r="B36" s="49"/>
      <c r="C36" s="47"/>
      <c r="D36" s="42"/>
    </row>
    <row r="37" spans="1:4" hidden="1" x14ac:dyDescent="0.2">
      <c r="A37" s="39" t="s">
        <v>104</v>
      </c>
      <c r="B37" s="49"/>
      <c r="C37" s="47"/>
      <c r="D37" s="42"/>
    </row>
    <row r="38" spans="1:4" hidden="1" x14ac:dyDescent="0.2">
      <c r="A38" s="39" t="s">
        <v>105</v>
      </c>
      <c r="B38" s="49"/>
      <c r="C38" s="47"/>
      <c r="D38" s="42"/>
    </row>
    <row r="39" spans="1:4" ht="38.25" hidden="1" x14ac:dyDescent="0.2">
      <c r="A39" s="39" t="s">
        <v>106</v>
      </c>
      <c r="B39" s="49"/>
      <c r="C39" s="47">
        <f>C30+C31+C32+C33+C34+C35+C36+C37+C38</f>
        <v>0</v>
      </c>
      <c r="D39" s="47">
        <f>D30+D31+D32+D33+D34+D35+D36+D37+D38</f>
        <v>0</v>
      </c>
    </row>
    <row r="40" spans="1:4" hidden="1" x14ac:dyDescent="0.2">
      <c r="A40" s="39" t="s">
        <v>107</v>
      </c>
      <c r="B40" s="49"/>
      <c r="C40" s="41"/>
      <c r="D40" s="42"/>
    </row>
    <row r="41" spans="1:4" ht="25.5" hidden="1" x14ac:dyDescent="0.2">
      <c r="A41" s="39" t="s">
        <v>98</v>
      </c>
      <c r="B41" s="49"/>
      <c r="C41" s="47"/>
      <c r="D41" s="42"/>
    </row>
    <row r="42" spans="1:4" hidden="1" x14ac:dyDescent="0.2">
      <c r="A42" s="39" t="s">
        <v>108</v>
      </c>
      <c r="B42" s="49"/>
      <c r="C42" s="47"/>
      <c r="D42" s="42"/>
    </row>
    <row r="43" spans="1:4" hidden="1" x14ac:dyDescent="0.2">
      <c r="A43" s="39" t="s">
        <v>105</v>
      </c>
      <c r="B43" s="49"/>
      <c r="C43" s="42"/>
      <c r="D43" s="42"/>
    </row>
    <row r="44" spans="1:4" ht="25.5" hidden="1" x14ac:dyDescent="0.2">
      <c r="A44" s="39" t="s">
        <v>109</v>
      </c>
      <c r="B44" s="49"/>
      <c r="C44" s="47"/>
      <c r="D44" s="42"/>
    </row>
    <row r="45" spans="1:4" ht="38.25" hidden="1" x14ac:dyDescent="0.2">
      <c r="A45" s="39" t="s">
        <v>110</v>
      </c>
      <c r="B45" s="49"/>
      <c r="C45" s="47">
        <f>C41+C42+C43+C44+C40</f>
        <v>0</v>
      </c>
      <c r="D45" s="47">
        <f>D41+D42+D43+D44+D40</f>
        <v>0</v>
      </c>
    </row>
    <row r="46" spans="1:4" s="46" customFormat="1" x14ac:dyDescent="0.2">
      <c r="A46" s="50" t="s">
        <v>200</v>
      </c>
      <c r="B46" s="51"/>
      <c r="C46" s="52">
        <f>C25+C28</f>
        <v>215920</v>
      </c>
      <c r="D46" s="52">
        <f>D25+D28</f>
        <v>413918</v>
      </c>
    </row>
    <row r="47" spans="1:4" hidden="1" x14ac:dyDescent="0.2">
      <c r="A47" s="39" t="s">
        <v>111</v>
      </c>
      <c r="B47" s="49"/>
      <c r="C47" s="47"/>
      <c r="D47" s="42"/>
    </row>
    <row r="48" spans="1:4" hidden="1" x14ac:dyDescent="0.2">
      <c r="A48" s="39" t="s">
        <v>93</v>
      </c>
      <c r="B48" s="49"/>
      <c r="C48" s="47">
        <f>C46</f>
        <v>215920</v>
      </c>
      <c r="D48" s="42">
        <f>D46</f>
        <v>413918</v>
      </c>
    </row>
    <row r="49" spans="1:4" hidden="1" x14ac:dyDescent="0.2">
      <c r="A49" s="39" t="s">
        <v>112</v>
      </c>
      <c r="B49" s="49"/>
      <c r="C49" s="57"/>
      <c r="D49" s="58"/>
    </row>
    <row r="50" spans="1:4" hidden="1" x14ac:dyDescent="0.2">
      <c r="A50" s="39" t="s">
        <v>113</v>
      </c>
      <c r="B50" s="49"/>
      <c r="C50" s="57">
        <f>C52</f>
        <v>0</v>
      </c>
      <c r="D50" s="57">
        <f>D52</f>
        <v>0</v>
      </c>
    </row>
    <row r="51" spans="1:4" hidden="1" x14ac:dyDescent="0.2">
      <c r="A51" s="39" t="s">
        <v>96</v>
      </c>
      <c r="B51" s="49"/>
      <c r="C51" s="58"/>
      <c r="D51" s="57"/>
    </row>
    <row r="52" spans="1:4" hidden="1" x14ac:dyDescent="0.2">
      <c r="A52" s="39" t="s">
        <v>114</v>
      </c>
      <c r="B52" s="49"/>
      <c r="C52" s="57">
        <f>C53</f>
        <v>0</v>
      </c>
      <c r="D52" s="57">
        <f>D53</f>
        <v>0</v>
      </c>
    </row>
    <row r="53" spans="1:4" hidden="1" x14ac:dyDescent="0.2">
      <c r="A53" s="39" t="s">
        <v>115</v>
      </c>
      <c r="B53" s="49"/>
      <c r="C53" s="57"/>
      <c r="D53" s="57"/>
    </row>
    <row r="54" spans="1:4" hidden="1" x14ac:dyDescent="0.2">
      <c r="A54" s="39" t="s">
        <v>116</v>
      </c>
      <c r="B54" s="49"/>
      <c r="C54" s="58"/>
      <c r="D54" s="58"/>
    </row>
    <row r="55" spans="1:4" hidden="1" x14ac:dyDescent="0.2">
      <c r="A55" s="39" t="s">
        <v>117</v>
      </c>
      <c r="B55" s="49"/>
      <c r="C55" s="58"/>
      <c r="D55" s="58"/>
    </row>
    <row r="56" spans="1:4" hidden="1" x14ac:dyDescent="0.2">
      <c r="A56" s="39" t="s">
        <v>115</v>
      </c>
      <c r="B56" s="49"/>
      <c r="C56" s="58"/>
      <c r="D56" s="58"/>
    </row>
    <row r="57" spans="1:4" hidden="1" x14ac:dyDescent="0.2">
      <c r="A57" s="39" t="s">
        <v>116</v>
      </c>
      <c r="B57" s="49"/>
      <c r="C57" s="58"/>
      <c r="D57" s="58"/>
    </row>
    <row r="58" spans="1:4" x14ac:dyDescent="0.2">
      <c r="A58" s="59"/>
    </row>
    <row r="59" spans="1:4" x14ac:dyDescent="0.2">
      <c r="A59" s="59"/>
    </row>
    <row r="60" spans="1:4" x14ac:dyDescent="0.2">
      <c r="A60" s="35" t="s">
        <v>70</v>
      </c>
      <c r="B60" s="36"/>
      <c r="C60" s="36" t="s">
        <v>71</v>
      </c>
      <c r="D60" s="36"/>
    </row>
    <row r="61" spans="1:4" x14ac:dyDescent="0.2">
      <c r="A61" s="36"/>
      <c r="B61" s="36"/>
      <c r="C61" s="36"/>
      <c r="D61" s="36"/>
    </row>
    <row r="62" spans="1:4" ht="26.25" customHeight="1" x14ac:dyDescent="0.2">
      <c r="A62" s="36" t="s">
        <v>72</v>
      </c>
      <c r="B62" s="36"/>
      <c r="C62" s="36" t="s">
        <v>73</v>
      </c>
      <c r="D62" s="36"/>
    </row>
    <row r="63" spans="1:4" x14ac:dyDescent="0.2">
      <c r="A63" s="33"/>
      <c r="B63" s="3"/>
      <c r="C63" s="3"/>
      <c r="D63" s="3"/>
    </row>
    <row r="64" spans="1:4" x14ac:dyDescent="0.2">
      <c r="A64" s="33"/>
      <c r="B64" s="3"/>
      <c r="C64" s="3"/>
      <c r="D64" s="3"/>
    </row>
    <row r="65" spans="1:4" x14ac:dyDescent="0.2">
      <c r="A65" s="33" t="s">
        <v>74</v>
      </c>
      <c r="B65" s="3"/>
      <c r="C65" s="3"/>
      <c r="D65" s="3"/>
    </row>
    <row r="66" spans="1:4" x14ac:dyDescent="0.2">
      <c r="C66" s="3"/>
    </row>
    <row r="67" spans="1:4" x14ac:dyDescent="0.2">
      <c r="C67" s="3"/>
    </row>
    <row r="68" spans="1:4" hidden="1" outlineLevel="1" x14ac:dyDescent="0.2">
      <c r="C68" s="103">
        <v>215919742.94</v>
      </c>
      <c r="D68" s="103">
        <v>413918400.08999997</v>
      </c>
    </row>
    <row r="69" spans="1:4" hidden="1" outlineLevel="1" x14ac:dyDescent="0.2">
      <c r="C69" s="103">
        <f>C68/1000</f>
        <v>215919.74294</v>
      </c>
      <c r="D69" s="103">
        <f>D68/1000</f>
        <v>413918.40008999995</v>
      </c>
    </row>
    <row r="70" spans="1:4" hidden="1" outlineLevel="1" x14ac:dyDescent="0.2">
      <c r="C70" s="103">
        <f>C46-C69</f>
        <v>0.25706000000354834</v>
      </c>
      <c r="D70" s="103">
        <f>D46-D69</f>
        <v>-0.40008999995188788</v>
      </c>
    </row>
    <row r="71" spans="1:4" collapsed="1" x14ac:dyDescent="0.2"/>
  </sheetData>
  <mergeCells count="2">
    <mergeCell ref="A4:D4"/>
    <mergeCell ref="A5:D5"/>
  </mergeCells>
  <pageMargins left="0.39370078740157483" right="0.39370078740157483" top="0.78740157480314965" bottom="0.78740157480314965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72C1-62D3-48CE-AA3F-C0EED593D3CD}">
  <sheetPr>
    <tabColor rgb="FFFF0000"/>
    <pageSetUpPr fitToPage="1"/>
  </sheetPr>
  <dimension ref="A1:E94"/>
  <sheetViews>
    <sheetView topLeftCell="A3" zoomScaleNormal="100" workbookViewId="0">
      <selection activeCell="G46" sqref="G46"/>
    </sheetView>
  </sheetViews>
  <sheetFormatPr defaultColWidth="8" defaultRowHeight="12.75" outlineLevelRow="1" x14ac:dyDescent="0.2"/>
  <cols>
    <col min="1" max="1" width="80.7109375" style="37" customWidth="1"/>
    <col min="2" max="3" width="19.5703125" style="37" customWidth="1"/>
    <col min="4" max="4" width="14.5703125" style="37" customWidth="1"/>
    <col min="5" max="5" width="31" style="37" customWidth="1"/>
    <col min="6" max="6" width="14.7109375" style="37" customWidth="1"/>
    <col min="7" max="7" width="16.140625" style="37" customWidth="1"/>
    <col min="8" max="8" width="15.7109375" style="37" customWidth="1"/>
    <col min="9" max="9" width="8" style="37"/>
    <col min="10" max="10" width="14.5703125" style="37" bestFit="1" customWidth="1"/>
    <col min="11" max="16384" width="8" style="37"/>
  </cols>
  <sheetData>
    <row r="1" spans="1:5" x14ac:dyDescent="0.2">
      <c r="A1" s="9" t="s">
        <v>0</v>
      </c>
      <c r="B1" s="3"/>
      <c r="C1" s="7"/>
    </row>
    <row r="2" spans="1:5" x14ac:dyDescent="0.2">
      <c r="A2" s="9"/>
      <c r="B2" s="3"/>
      <c r="C2" s="7"/>
    </row>
    <row r="3" spans="1:5" x14ac:dyDescent="0.2">
      <c r="B3" s="3"/>
      <c r="C3" s="7"/>
    </row>
    <row r="4" spans="1:5" x14ac:dyDescent="0.2">
      <c r="A4" s="104" t="s">
        <v>119</v>
      </c>
      <c r="B4" s="104"/>
      <c r="C4" s="104"/>
    </row>
    <row r="5" spans="1:5" x14ac:dyDescent="0.2">
      <c r="A5" s="105" t="s">
        <v>236</v>
      </c>
      <c r="B5" s="105"/>
      <c r="C5" s="105"/>
    </row>
    <row r="6" spans="1:5" x14ac:dyDescent="0.2">
      <c r="A6" s="10"/>
      <c r="B6" s="10"/>
      <c r="C6" s="10"/>
    </row>
    <row r="7" spans="1:5" x14ac:dyDescent="0.2">
      <c r="A7" s="60"/>
      <c r="B7" s="38"/>
      <c r="C7" s="11" t="s">
        <v>2</v>
      </c>
    </row>
    <row r="8" spans="1:5" ht="39" customHeight="1" x14ac:dyDescent="0.2">
      <c r="A8" s="49" t="s">
        <v>76</v>
      </c>
      <c r="B8" s="12" t="s">
        <v>239</v>
      </c>
      <c r="C8" s="12" t="s">
        <v>240</v>
      </c>
      <c r="D8" s="61"/>
    </row>
    <row r="9" spans="1:5" x14ac:dyDescent="0.2">
      <c r="A9" s="62" t="s">
        <v>120</v>
      </c>
      <c r="B9" s="63"/>
      <c r="C9" s="64"/>
      <c r="D9" s="65"/>
    </row>
    <row r="10" spans="1:5" s="46" customFormat="1" x14ac:dyDescent="0.2">
      <c r="A10" s="66" t="s">
        <v>209</v>
      </c>
      <c r="B10" s="45">
        <f>SUM(B12:B17)</f>
        <v>559964</v>
      </c>
      <c r="C10" s="45">
        <f>SUM(C12:C17)</f>
        <v>685000</v>
      </c>
      <c r="D10" s="67"/>
      <c r="E10" s="68"/>
    </row>
    <row r="11" spans="1:5" x14ac:dyDescent="0.2">
      <c r="A11" s="69" t="s">
        <v>96</v>
      </c>
      <c r="B11" s="47"/>
      <c r="C11" s="47"/>
      <c r="D11" s="61"/>
      <c r="E11" s="68"/>
    </row>
    <row r="12" spans="1:5" x14ac:dyDescent="0.2">
      <c r="A12" s="69" t="s">
        <v>121</v>
      </c>
      <c r="B12" s="41">
        <f>554572-1300</f>
        <v>553272</v>
      </c>
      <c r="C12" s="47">
        <v>671577</v>
      </c>
      <c r="D12" s="70"/>
      <c r="E12" s="68"/>
    </row>
    <row r="13" spans="1:5" hidden="1" x14ac:dyDescent="0.2">
      <c r="A13" s="69" t="s">
        <v>122</v>
      </c>
      <c r="B13" s="47"/>
      <c r="C13" s="47"/>
      <c r="D13" s="70"/>
      <c r="E13" s="68"/>
    </row>
    <row r="14" spans="1:5" hidden="1" x14ac:dyDescent="0.2">
      <c r="A14" s="69" t="s">
        <v>123</v>
      </c>
      <c r="B14" s="47"/>
      <c r="C14" s="47"/>
      <c r="D14" s="70"/>
      <c r="E14" s="68"/>
    </row>
    <row r="15" spans="1:5" hidden="1" x14ac:dyDescent="0.2">
      <c r="A15" s="69" t="s">
        <v>124</v>
      </c>
      <c r="B15" s="47"/>
      <c r="C15" s="47"/>
      <c r="D15" s="70"/>
      <c r="E15" s="68"/>
    </row>
    <row r="16" spans="1:5" x14ac:dyDescent="0.2">
      <c r="A16" s="69" t="s">
        <v>229</v>
      </c>
      <c r="B16" s="47">
        <f>6738-46</f>
        <v>6692</v>
      </c>
      <c r="C16" s="47">
        <v>13423</v>
      </c>
      <c r="D16" s="70"/>
      <c r="E16" s="68"/>
    </row>
    <row r="17" spans="1:5" hidden="1" x14ac:dyDescent="0.2">
      <c r="A17" s="69" t="s">
        <v>126</v>
      </c>
      <c r="B17" s="47"/>
      <c r="C17" s="47"/>
      <c r="D17" s="70"/>
      <c r="E17" s="68"/>
    </row>
    <row r="18" spans="1:5" s="46" customFormat="1" x14ac:dyDescent="0.2">
      <c r="A18" s="66" t="s">
        <v>210</v>
      </c>
      <c r="B18" s="93">
        <f>SUM(B20:B26)</f>
        <v>-202631</v>
      </c>
      <c r="C18" s="93">
        <f>SUM(C20:C26)</f>
        <v>-234479</v>
      </c>
      <c r="D18" s="67"/>
      <c r="E18" s="68"/>
    </row>
    <row r="19" spans="1:5" x14ac:dyDescent="0.2">
      <c r="A19" s="69" t="s">
        <v>96</v>
      </c>
      <c r="B19" s="86"/>
      <c r="C19" s="86"/>
      <c r="D19" s="70"/>
      <c r="E19" s="68"/>
    </row>
    <row r="20" spans="1:5" x14ac:dyDescent="0.2">
      <c r="A20" s="69" t="s">
        <v>127</v>
      </c>
      <c r="B20" s="86">
        <v>-5014</v>
      </c>
      <c r="C20" s="86">
        <f>-2298-145137</f>
        <v>-147435</v>
      </c>
      <c r="D20" s="70"/>
      <c r="E20" s="68"/>
    </row>
    <row r="21" spans="1:5" x14ac:dyDescent="0.2">
      <c r="A21" s="69" t="s">
        <v>128</v>
      </c>
      <c r="B21" s="86">
        <v>-119496</v>
      </c>
      <c r="C21" s="86">
        <v>-3795</v>
      </c>
      <c r="D21" s="70"/>
      <c r="E21" s="68"/>
    </row>
    <row r="22" spans="1:5" x14ac:dyDescent="0.2">
      <c r="A22" s="69" t="s">
        <v>129</v>
      </c>
      <c r="B22" s="86">
        <v>-2804</v>
      </c>
      <c r="C22" s="86">
        <v>-2762</v>
      </c>
      <c r="D22" s="70"/>
      <c r="E22" s="68"/>
    </row>
    <row r="23" spans="1:5" hidden="1" x14ac:dyDescent="0.2">
      <c r="A23" s="69" t="s">
        <v>130</v>
      </c>
      <c r="B23" s="86"/>
      <c r="C23" s="86"/>
      <c r="D23" s="70"/>
      <c r="E23" s="68"/>
    </row>
    <row r="24" spans="1:5" hidden="1" x14ac:dyDescent="0.2">
      <c r="A24" s="69" t="s">
        <v>131</v>
      </c>
      <c r="B24" s="86"/>
      <c r="C24" s="86"/>
      <c r="D24" s="70"/>
      <c r="E24" s="68"/>
    </row>
    <row r="25" spans="1:5" x14ac:dyDescent="0.2">
      <c r="A25" s="69" t="s">
        <v>132</v>
      </c>
      <c r="B25" s="86">
        <v>-75292</v>
      </c>
      <c r="C25" s="86">
        <v>-80479</v>
      </c>
      <c r="D25" s="70"/>
      <c r="E25" s="68"/>
    </row>
    <row r="26" spans="1:5" x14ac:dyDescent="0.2">
      <c r="A26" s="69" t="s">
        <v>133</v>
      </c>
      <c r="B26" s="86">
        <v>-25</v>
      </c>
      <c r="C26" s="86">
        <v>-8</v>
      </c>
      <c r="D26" s="70"/>
      <c r="E26" s="68"/>
    </row>
    <row r="27" spans="1:5" s="46" customFormat="1" x14ac:dyDescent="0.2">
      <c r="A27" s="71" t="s">
        <v>211</v>
      </c>
      <c r="B27" s="89">
        <f>B10+B18</f>
        <v>357333</v>
      </c>
      <c r="C27" s="89">
        <f>C10+C18</f>
        <v>450521</v>
      </c>
      <c r="D27" s="67"/>
      <c r="E27" s="68"/>
    </row>
    <row r="28" spans="1:5" x14ac:dyDescent="0.2">
      <c r="A28" s="72" t="s">
        <v>134</v>
      </c>
      <c r="B28" s="73"/>
      <c r="C28" s="74"/>
      <c r="D28" s="65"/>
      <c r="E28" s="68"/>
    </row>
    <row r="29" spans="1:5" s="46" customFormat="1" x14ac:dyDescent="0.2">
      <c r="A29" s="66" t="s">
        <v>209</v>
      </c>
      <c r="B29" s="45">
        <f>SUM(B31:B42)</f>
        <v>1300</v>
      </c>
      <c r="C29" s="45">
        <f>SUM(C31:C42)</f>
        <v>150</v>
      </c>
      <c r="D29" s="67"/>
      <c r="E29" s="68"/>
    </row>
    <row r="30" spans="1:5" x14ac:dyDescent="0.2">
      <c r="A30" s="69" t="s">
        <v>96</v>
      </c>
      <c r="B30" s="47"/>
      <c r="C30" s="47"/>
      <c r="D30" s="70"/>
      <c r="E30" s="68"/>
    </row>
    <row r="31" spans="1:5" x14ac:dyDescent="0.2">
      <c r="A31" s="69" t="s">
        <v>226</v>
      </c>
      <c r="B31" s="47">
        <v>1300</v>
      </c>
      <c r="C31" s="47">
        <v>150</v>
      </c>
      <c r="D31" s="70"/>
      <c r="E31" s="68"/>
    </row>
    <row r="32" spans="1:5" hidden="1" x14ac:dyDescent="0.2">
      <c r="A32" s="69" t="s">
        <v>135</v>
      </c>
      <c r="B32" s="47"/>
      <c r="C32" s="47"/>
      <c r="D32" s="70"/>
      <c r="E32" s="68"/>
    </row>
    <row r="33" spans="1:5" hidden="1" x14ac:dyDescent="0.2">
      <c r="A33" s="69" t="s">
        <v>136</v>
      </c>
      <c r="B33" s="47"/>
      <c r="C33" s="47"/>
      <c r="D33" s="70"/>
      <c r="E33" s="68"/>
    </row>
    <row r="34" spans="1:5" ht="25.5" hidden="1" x14ac:dyDescent="0.2">
      <c r="A34" s="69" t="s">
        <v>137</v>
      </c>
      <c r="B34" s="47"/>
      <c r="C34" s="47"/>
      <c r="D34" s="70"/>
      <c r="E34" s="68"/>
    </row>
    <row r="35" spans="1:5" hidden="1" x14ac:dyDescent="0.2">
      <c r="A35" s="69" t="s">
        <v>138</v>
      </c>
      <c r="B35" s="47"/>
      <c r="C35" s="47"/>
      <c r="D35" s="70"/>
      <c r="E35" s="68"/>
    </row>
    <row r="36" spans="1:5" hidden="1" x14ac:dyDescent="0.2">
      <c r="A36" s="69" t="s">
        <v>139</v>
      </c>
      <c r="B36" s="47"/>
      <c r="C36" s="47"/>
      <c r="D36" s="70"/>
      <c r="E36" s="68"/>
    </row>
    <row r="37" spans="1:5" hidden="1" x14ac:dyDescent="0.2">
      <c r="A37" s="69" t="s">
        <v>140</v>
      </c>
      <c r="B37" s="47"/>
      <c r="C37" s="47"/>
      <c r="D37" s="70"/>
      <c r="E37" s="68"/>
    </row>
    <row r="38" spans="1:5" hidden="1" x14ac:dyDescent="0.2">
      <c r="A38" s="69" t="s">
        <v>141</v>
      </c>
      <c r="B38" s="47"/>
      <c r="C38" s="47"/>
      <c r="D38" s="70"/>
      <c r="E38" s="68"/>
    </row>
    <row r="39" spans="1:5" hidden="1" x14ac:dyDescent="0.2">
      <c r="A39" s="69" t="s">
        <v>142</v>
      </c>
      <c r="B39" s="47"/>
      <c r="C39" s="47"/>
      <c r="D39" s="70"/>
      <c r="E39" s="68"/>
    </row>
    <row r="40" spans="1:5" hidden="1" x14ac:dyDescent="0.2">
      <c r="A40" s="69" t="s">
        <v>143</v>
      </c>
      <c r="B40" s="47"/>
      <c r="C40" s="47"/>
      <c r="D40" s="70"/>
      <c r="E40" s="68"/>
    </row>
    <row r="41" spans="1:5" hidden="1" x14ac:dyDescent="0.2">
      <c r="A41" s="69" t="s">
        <v>125</v>
      </c>
      <c r="B41" s="47"/>
      <c r="C41" s="47"/>
      <c r="D41" s="70"/>
      <c r="E41" s="68"/>
    </row>
    <row r="42" spans="1:5" hidden="1" x14ac:dyDescent="0.2">
      <c r="A42" s="69" t="s">
        <v>126</v>
      </c>
      <c r="B42" s="47"/>
      <c r="C42" s="47"/>
      <c r="D42" s="70"/>
      <c r="E42" s="68"/>
    </row>
    <row r="43" spans="1:5" s="46" customFormat="1" x14ac:dyDescent="0.2">
      <c r="A43" s="66" t="s">
        <v>210</v>
      </c>
      <c r="B43" s="93">
        <f>SUM(B45:B57)</f>
        <v>-118424</v>
      </c>
      <c r="C43" s="93">
        <f>SUM(C45:C57)</f>
        <v>-264889</v>
      </c>
      <c r="D43" s="67"/>
      <c r="E43" s="68"/>
    </row>
    <row r="44" spans="1:5" x14ac:dyDescent="0.2">
      <c r="A44" s="69" t="s">
        <v>96</v>
      </c>
      <c r="B44" s="47"/>
      <c r="C44" s="47"/>
      <c r="D44" s="61"/>
      <c r="E44" s="68"/>
    </row>
    <row r="45" spans="1:5" x14ac:dyDescent="0.2">
      <c r="A45" s="69" t="s">
        <v>227</v>
      </c>
      <c r="B45" s="86">
        <f>-79356-39068</f>
        <v>-118424</v>
      </c>
      <c r="C45" s="86">
        <v>-66028</v>
      </c>
      <c r="D45" s="70"/>
      <c r="E45" s="68"/>
    </row>
    <row r="46" spans="1:5" hidden="1" x14ac:dyDescent="0.2">
      <c r="A46" s="69" t="s">
        <v>144</v>
      </c>
      <c r="B46" s="86"/>
      <c r="C46" s="86"/>
      <c r="D46" s="70"/>
      <c r="E46" s="68"/>
    </row>
    <row r="47" spans="1:5" hidden="1" x14ac:dyDescent="0.2">
      <c r="A47" s="69" t="s">
        <v>145</v>
      </c>
      <c r="B47" s="86"/>
      <c r="C47" s="86"/>
      <c r="D47" s="70"/>
      <c r="E47" s="68"/>
    </row>
    <row r="48" spans="1:5" ht="25.5" x14ac:dyDescent="0.2">
      <c r="A48" s="69" t="s">
        <v>215</v>
      </c>
      <c r="B48" s="86"/>
      <c r="C48" s="86">
        <v>-20350</v>
      </c>
      <c r="D48" s="70"/>
      <c r="E48" s="68"/>
    </row>
    <row r="49" spans="1:5" hidden="1" x14ac:dyDescent="0.2">
      <c r="A49" s="69" t="s">
        <v>146</v>
      </c>
      <c r="B49" s="86"/>
      <c r="C49" s="86"/>
      <c r="D49" s="70"/>
      <c r="E49" s="68"/>
    </row>
    <row r="50" spans="1:5" hidden="1" x14ac:dyDescent="0.2">
      <c r="A50" s="69" t="s">
        <v>147</v>
      </c>
      <c r="B50" s="86"/>
      <c r="C50" s="86"/>
      <c r="D50" s="70"/>
      <c r="E50" s="68"/>
    </row>
    <row r="51" spans="1:5" x14ac:dyDescent="0.2">
      <c r="A51" s="69" t="s">
        <v>148</v>
      </c>
      <c r="B51" s="86"/>
      <c r="C51" s="86">
        <v>-178511</v>
      </c>
      <c r="D51" s="70"/>
      <c r="E51" s="68"/>
    </row>
    <row r="52" spans="1:5" hidden="1" x14ac:dyDescent="0.2">
      <c r="A52" s="69" t="s">
        <v>130</v>
      </c>
      <c r="B52" s="86"/>
      <c r="C52" s="86"/>
      <c r="D52" s="70"/>
      <c r="E52" s="68"/>
    </row>
    <row r="53" spans="1:5" hidden="1" x14ac:dyDescent="0.2">
      <c r="A53" s="69" t="s">
        <v>149</v>
      </c>
      <c r="B53" s="86"/>
      <c r="C53" s="86"/>
      <c r="D53" s="70"/>
      <c r="E53" s="68"/>
    </row>
    <row r="54" spans="1:5" hidden="1" x14ac:dyDescent="0.2">
      <c r="A54" s="69" t="s">
        <v>150</v>
      </c>
      <c r="B54" s="86"/>
      <c r="C54" s="86"/>
      <c r="D54" s="70"/>
      <c r="E54" s="68"/>
    </row>
    <row r="55" spans="1:5" hidden="1" x14ac:dyDescent="0.2">
      <c r="A55" s="69" t="s">
        <v>142</v>
      </c>
      <c r="B55" s="86"/>
      <c r="C55" s="86"/>
      <c r="D55" s="70"/>
      <c r="E55" s="68"/>
    </row>
    <row r="56" spans="1:5" hidden="1" x14ac:dyDescent="0.2">
      <c r="A56" s="69" t="s">
        <v>151</v>
      </c>
      <c r="B56" s="86"/>
      <c r="C56" s="86"/>
      <c r="D56" s="70"/>
      <c r="E56" s="68"/>
    </row>
    <row r="57" spans="1:5" hidden="1" x14ac:dyDescent="0.2">
      <c r="A57" s="69" t="s">
        <v>133</v>
      </c>
      <c r="B57" s="86"/>
      <c r="C57" s="86"/>
      <c r="D57" s="70"/>
      <c r="E57" s="68"/>
    </row>
    <row r="58" spans="1:5" s="46" customFormat="1" ht="29.25" customHeight="1" x14ac:dyDescent="0.2">
      <c r="A58" s="71" t="s">
        <v>212</v>
      </c>
      <c r="B58" s="89">
        <f>B29+B43</f>
        <v>-117124</v>
      </c>
      <c r="C58" s="89">
        <f>C29+C43</f>
        <v>-264739</v>
      </c>
      <c r="D58" s="67"/>
      <c r="E58" s="68"/>
    </row>
    <row r="59" spans="1:5" x14ac:dyDescent="0.2">
      <c r="A59" s="72" t="s">
        <v>152</v>
      </c>
      <c r="B59" s="73"/>
      <c r="C59" s="74"/>
      <c r="D59" s="65"/>
      <c r="E59" s="68"/>
    </row>
    <row r="60" spans="1:5" s="46" customFormat="1" x14ac:dyDescent="0.2">
      <c r="A60" s="66" t="s">
        <v>209</v>
      </c>
      <c r="B60" s="45">
        <f>SUM(B62:B65)</f>
        <v>200000</v>
      </c>
      <c r="C60" s="45">
        <f>SUM(C62:C65)</f>
        <v>169585</v>
      </c>
      <c r="D60" s="67"/>
      <c r="E60" s="68"/>
    </row>
    <row r="61" spans="1:5" x14ac:dyDescent="0.2">
      <c r="A61" s="69" t="s">
        <v>96</v>
      </c>
      <c r="B61" s="47"/>
      <c r="C61" s="47"/>
      <c r="D61" s="70"/>
      <c r="E61" s="68"/>
    </row>
    <row r="62" spans="1:5" x14ac:dyDescent="0.2">
      <c r="A62" s="69" t="s">
        <v>228</v>
      </c>
      <c r="B62" s="47">
        <v>200000</v>
      </c>
      <c r="C62" s="47"/>
      <c r="D62" s="70"/>
      <c r="E62" s="68"/>
    </row>
    <row r="63" spans="1:5" x14ac:dyDescent="0.2">
      <c r="A63" s="69" t="s">
        <v>153</v>
      </c>
      <c r="B63" s="47"/>
      <c r="C63" s="47">
        <v>169585</v>
      </c>
      <c r="D63" s="70"/>
      <c r="E63" s="68"/>
    </row>
    <row r="64" spans="1:5" hidden="1" x14ac:dyDescent="0.2">
      <c r="A64" s="69" t="s">
        <v>125</v>
      </c>
      <c r="B64" s="47"/>
      <c r="C64" s="47"/>
      <c r="D64" s="70"/>
      <c r="E64" s="68"/>
    </row>
    <row r="65" spans="1:5" hidden="1" x14ac:dyDescent="0.2">
      <c r="A65" s="69" t="s">
        <v>126</v>
      </c>
      <c r="B65" s="47"/>
      <c r="C65" s="47"/>
      <c r="D65" s="70"/>
      <c r="E65" s="68"/>
    </row>
    <row r="66" spans="1:5" s="46" customFormat="1" x14ac:dyDescent="0.2">
      <c r="A66" s="66" t="s">
        <v>210</v>
      </c>
      <c r="B66" s="93">
        <f>SUM(B68:B73)</f>
        <v>-402500</v>
      </c>
      <c r="C66" s="93">
        <f>SUM(C68:C73)</f>
        <v>-361960</v>
      </c>
      <c r="D66" s="67"/>
      <c r="E66" s="68"/>
    </row>
    <row r="67" spans="1:5" x14ac:dyDescent="0.2">
      <c r="A67" s="69" t="s">
        <v>96</v>
      </c>
      <c r="B67" s="47"/>
      <c r="C67" s="47"/>
      <c r="D67" s="70"/>
      <c r="E67" s="68"/>
    </row>
    <row r="68" spans="1:5" x14ac:dyDescent="0.2">
      <c r="A68" s="69" t="s">
        <v>154</v>
      </c>
      <c r="B68" s="86"/>
      <c r="C68" s="86">
        <v>-28264</v>
      </c>
      <c r="D68" s="70"/>
      <c r="E68" s="68"/>
    </row>
    <row r="69" spans="1:5" x14ac:dyDescent="0.2">
      <c r="A69" s="69" t="s">
        <v>216</v>
      </c>
      <c r="B69" s="86"/>
      <c r="C69" s="86">
        <v>-8696</v>
      </c>
      <c r="D69" s="70"/>
      <c r="E69" s="68"/>
    </row>
    <row r="70" spans="1:5" x14ac:dyDescent="0.2">
      <c r="A70" s="69" t="s">
        <v>217</v>
      </c>
      <c r="B70" s="86">
        <v>-402500</v>
      </c>
      <c r="C70" s="86">
        <v>-325000</v>
      </c>
      <c r="D70" s="70"/>
      <c r="E70" s="68"/>
    </row>
    <row r="71" spans="1:5" hidden="1" x14ac:dyDescent="0.2">
      <c r="A71" s="69" t="s">
        <v>155</v>
      </c>
      <c r="B71" s="86"/>
      <c r="C71" s="86"/>
      <c r="D71" s="70"/>
      <c r="E71" s="68"/>
    </row>
    <row r="72" spans="1:5" hidden="1" x14ac:dyDescent="0.2">
      <c r="A72" s="69" t="s">
        <v>156</v>
      </c>
      <c r="B72" s="86"/>
      <c r="C72" s="86"/>
      <c r="D72" s="70"/>
      <c r="E72" s="68"/>
    </row>
    <row r="73" spans="1:5" hidden="1" x14ac:dyDescent="0.2">
      <c r="A73" s="69" t="s">
        <v>157</v>
      </c>
      <c r="B73" s="86"/>
      <c r="C73" s="86"/>
      <c r="D73" s="70"/>
      <c r="E73" s="68"/>
    </row>
    <row r="74" spans="1:5" s="46" customFormat="1" x14ac:dyDescent="0.2">
      <c r="A74" s="71" t="s">
        <v>213</v>
      </c>
      <c r="B74" s="89">
        <f>B60+B66</f>
        <v>-202500</v>
      </c>
      <c r="C74" s="89">
        <f>C60+C66</f>
        <v>-192375</v>
      </c>
      <c r="D74" s="67"/>
      <c r="E74" s="68"/>
    </row>
    <row r="75" spans="1:5" hidden="1" x14ac:dyDescent="0.2">
      <c r="A75" s="69" t="s">
        <v>158</v>
      </c>
      <c r="B75" s="47"/>
      <c r="C75" s="47"/>
      <c r="D75" s="70"/>
      <c r="E75" s="68"/>
    </row>
    <row r="76" spans="1:5" hidden="1" x14ac:dyDescent="0.2">
      <c r="A76" s="69" t="s">
        <v>159</v>
      </c>
      <c r="B76" s="47"/>
      <c r="C76" s="47"/>
      <c r="D76" s="70"/>
      <c r="E76" s="68"/>
    </row>
    <row r="77" spans="1:5" s="46" customFormat="1" x14ac:dyDescent="0.2">
      <c r="A77" s="66" t="s">
        <v>214</v>
      </c>
      <c r="B77" s="93">
        <f>B27+B58+B74+B75</f>
        <v>37709</v>
      </c>
      <c r="C77" s="93">
        <f>C27+C58+C74+C75</f>
        <v>-6593</v>
      </c>
      <c r="D77" s="67"/>
      <c r="E77" s="68"/>
    </row>
    <row r="78" spans="1:5" x14ac:dyDescent="0.2">
      <c r="A78" s="69" t="s">
        <v>160</v>
      </c>
      <c r="B78" s="20">
        <f>58324</f>
        <v>58324</v>
      </c>
      <c r="C78" s="41">
        <v>59742</v>
      </c>
      <c r="D78" s="70"/>
      <c r="E78" s="68"/>
    </row>
    <row r="79" spans="1:5" x14ac:dyDescent="0.2">
      <c r="A79" s="69" t="s">
        <v>161</v>
      </c>
      <c r="B79" s="20">
        <v>96033</v>
      </c>
      <c r="C79" s="20">
        <v>53149</v>
      </c>
      <c r="D79" s="70"/>
      <c r="E79" s="68"/>
    </row>
    <row r="80" spans="1:5" outlineLevel="1" x14ac:dyDescent="0.2">
      <c r="A80" s="59"/>
      <c r="B80" s="16">
        <f>B78-B79+B77</f>
        <v>0</v>
      </c>
      <c r="C80" s="16">
        <f>C78-C79+C77</f>
        <v>0</v>
      </c>
      <c r="E80" s="68"/>
    </row>
    <row r="81" spans="1:5" x14ac:dyDescent="0.2">
      <c r="A81" s="59"/>
      <c r="B81" s="75"/>
      <c r="E81" s="68"/>
    </row>
    <row r="82" spans="1:5" x14ac:dyDescent="0.2">
      <c r="A82" s="59"/>
    </row>
    <row r="83" spans="1:5" x14ac:dyDescent="0.2">
      <c r="A83" s="35" t="s">
        <v>70</v>
      </c>
      <c r="B83" s="36" t="s">
        <v>71</v>
      </c>
      <c r="C83" s="36"/>
    </row>
    <row r="84" spans="1:5" x14ac:dyDescent="0.2">
      <c r="A84" s="36"/>
      <c r="B84" s="36"/>
      <c r="C84" s="36"/>
    </row>
    <row r="85" spans="1:5" x14ac:dyDescent="0.2">
      <c r="A85" s="36" t="s">
        <v>72</v>
      </c>
      <c r="B85" s="36" t="s">
        <v>73</v>
      </c>
      <c r="C85" s="36"/>
    </row>
    <row r="86" spans="1:5" x14ac:dyDescent="0.2">
      <c r="A86" s="33"/>
      <c r="B86" s="3"/>
      <c r="C86" s="3"/>
    </row>
    <row r="87" spans="1:5" x14ac:dyDescent="0.2">
      <c r="A87" s="33"/>
      <c r="B87" s="3"/>
      <c r="C87" s="3"/>
    </row>
    <row r="88" spans="1:5" x14ac:dyDescent="0.2">
      <c r="A88" s="33" t="s">
        <v>74</v>
      </c>
      <c r="B88" s="5"/>
      <c r="C88" s="3"/>
    </row>
    <row r="89" spans="1:5" x14ac:dyDescent="0.2">
      <c r="D89" s="76"/>
    </row>
    <row r="90" spans="1:5" x14ac:dyDescent="0.2">
      <c r="D90" s="76"/>
    </row>
    <row r="91" spans="1:5" x14ac:dyDescent="0.2">
      <c r="D91" s="77"/>
    </row>
    <row r="92" spans="1:5" x14ac:dyDescent="0.2">
      <c r="D92" s="77"/>
    </row>
    <row r="93" spans="1:5" x14ac:dyDescent="0.2">
      <c r="D93" s="78"/>
    </row>
    <row r="94" spans="1:5" x14ac:dyDescent="0.2">
      <c r="D94" s="78"/>
    </row>
  </sheetData>
  <mergeCells count="2">
    <mergeCell ref="A4:C4"/>
    <mergeCell ref="A5:C5"/>
  </mergeCells>
  <printOptions horizontalCentered="1"/>
  <pageMargins left="0.39370078740157483" right="0.39370078740157483" top="0.78740157480314965" bottom="0.78740157480314965" header="0" footer="0"/>
  <pageSetup paperSize="9" scale="7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2407-E21F-4B35-A1D1-C9A61E513034}">
  <sheetPr>
    <tabColor rgb="FFFF0000"/>
    <pageSetUpPr fitToPage="1"/>
  </sheetPr>
  <dimension ref="A1:L84"/>
  <sheetViews>
    <sheetView tabSelected="1" zoomScaleNormal="100" workbookViewId="0">
      <selection activeCell="J75" sqref="J75"/>
    </sheetView>
  </sheetViews>
  <sheetFormatPr defaultColWidth="8" defaultRowHeight="12.75" outlineLevelRow="1" outlineLevelCol="1" x14ac:dyDescent="0.2"/>
  <cols>
    <col min="1" max="1" width="69.42578125" style="37" customWidth="1"/>
    <col min="2" max="2" width="15.85546875" style="37" bestFit="1" customWidth="1"/>
    <col min="3" max="3" width="14.140625" style="37" hidden="1" customWidth="1" outlineLevel="1"/>
    <col min="4" max="4" width="12.7109375" style="37" hidden="1" customWidth="1" outlineLevel="1"/>
    <col min="5" max="5" width="14.28515625" style="37" hidden="1" customWidth="1" outlineLevel="1"/>
    <col min="6" max="6" width="18.42578125" style="37" customWidth="1" collapsed="1"/>
    <col min="7" max="7" width="18.42578125" style="37" hidden="1" customWidth="1" outlineLevel="1"/>
    <col min="8" max="8" width="24.5703125" style="37" bestFit="1" customWidth="1" collapsed="1"/>
    <col min="9" max="9" width="8" style="37"/>
    <col min="10" max="10" width="15.140625" style="37" hidden="1" customWidth="1" outlineLevel="1"/>
    <col min="11" max="11" width="17.42578125" style="75" hidden="1" customWidth="1" outlineLevel="1"/>
    <col min="12" max="12" width="8" style="37" collapsed="1"/>
    <col min="13" max="16384" width="8" style="37"/>
  </cols>
  <sheetData>
    <row r="1" spans="1:12" x14ac:dyDescent="0.2">
      <c r="A1" s="9" t="s">
        <v>0</v>
      </c>
      <c r="G1" s="3"/>
      <c r="H1" s="7"/>
    </row>
    <row r="2" spans="1:12" x14ac:dyDescent="0.2">
      <c r="A2" s="9"/>
      <c r="G2" s="3"/>
      <c r="H2" s="7"/>
    </row>
    <row r="3" spans="1:12" x14ac:dyDescent="0.2">
      <c r="G3" s="3"/>
      <c r="H3" s="7"/>
    </row>
    <row r="4" spans="1:12" x14ac:dyDescent="0.2">
      <c r="A4" s="104" t="s">
        <v>162</v>
      </c>
      <c r="B4" s="104"/>
      <c r="C4" s="104"/>
      <c r="D4" s="104"/>
      <c r="E4" s="104"/>
      <c r="F4" s="104"/>
      <c r="G4" s="104"/>
      <c r="H4" s="104"/>
    </row>
    <row r="5" spans="1:12" x14ac:dyDescent="0.2">
      <c r="A5" s="106" t="s">
        <v>236</v>
      </c>
      <c r="B5" s="106"/>
      <c r="C5" s="106"/>
      <c r="D5" s="106"/>
      <c r="E5" s="106"/>
      <c r="F5" s="106"/>
      <c r="G5" s="106"/>
      <c r="H5" s="106"/>
    </row>
    <row r="6" spans="1:12" x14ac:dyDescent="0.2">
      <c r="A6" s="79"/>
      <c r="B6" s="79"/>
      <c r="C6" s="79"/>
      <c r="D6" s="79"/>
      <c r="E6" s="79"/>
      <c r="F6" s="79"/>
      <c r="G6" s="79"/>
      <c r="H6" s="79"/>
    </row>
    <row r="7" spans="1:12" x14ac:dyDescent="0.2">
      <c r="A7" s="80"/>
      <c r="H7" s="11" t="s">
        <v>2</v>
      </c>
    </row>
    <row r="8" spans="1:12" x14ac:dyDescent="0.2">
      <c r="A8" s="107" t="s">
        <v>163</v>
      </c>
      <c r="B8" s="107" t="s">
        <v>164</v>
      </c>
      <c r="C8" s="107"/>
      <c r="D8" s="107"/>
      <c r="E8" s="107"/>
      <c r="F8" s="107"/>
      <c r="G8" s="107" t="s">
        <v>69</v>
      </c>
      <c r="H8" s="107" t="s">
        <v>165</v>
      </c>
    </row>
    <row r="9" spans="1:12" ht="51" x14ac:dyDescent="0.2">
      <c r="A9" s="107"/>
      <c r="B9" s="81" t="s">
        <v>64</v>
      </c>
      <c r="C9" s="81" t="s">
        <v>65</v>
      </c>
      <c r="D9" s="81" t="s">
        <v>66</v>
      </c>
      <c r="E9" s="81" t="s">
        <v>166</v>
      </c>
      <c r="F9" s="81" t="s">
        <v>167</v>
      </c>
      <c r="G9" s="107"/>
      <c r="H9" s="107"/>
      <c r="K9" s="5"/>
    </row>
    <row r="10" spans="1:12" s="46" customFormat="1" x14ac:dyDescent="0.2">
      <c r="A10" s="50" t="s">
        <v>232</v>
      </c>
      <c r="B10" s="94">
        <v>500</v>
      </c>
      <c r="C10" s="94"/>
      <c r="D10" s="94"/>
      <c r="E10" s="94"/>
      <c r="F10" s="88">
        <v>1348611</v>
      </c>
      <c r="G10" s="88"/>
      <c r="H10" s="89">
        <f>SUM(B10:G10)</f>
        <v>1349111</v>
      </c>
      <c r="K10" s="75"/>
      <c r="L10" s="82"/>
    </row>
    <row r="11" spans="1:12" hidden="1" x14ac:dyDescent="0.2">
      <c r="A11" s="39" t="s">
        <v>168</v>
      </c>
      <c r="B11" s="95"/>
      <c r="C11" s="95"/>
      <c r="D11" s="95"/>
      <c r="E11" s="95"/>
      <c r="F11" s="90"/>
      <c r="G11" s="91"/>
      <c r="H11" s="91"/>
    </row>
    <row r="12" spans="1:12" s="46" customFormat="1" hidden="1" x14ac:dyDescent="0.2">
      <c r="A12" s="43" t="s">
        <v>194</v>
      </c>
      <c r="B12" s="96">
        <f>B10+B11</f>
        <v>500</v>
      </c>
      <c r="C12" s="96">
        <f t="shared" ref="C12:G12" si="0">C10+C11</f>
        <v>0</v>
      </c>
      <c r="D12" s="96">
        <f t="shared" si="0"/>
        <v>0</v>
      </c>
      <c r="E12" s="96">
        <f t="shared" si="0"/>
        <v>0</v>
      </c>
      <c r="F12" s="92">
        <f t="shared" si="0"/>
        <v>1348611</v>
      </c>
      <c r="G12" s="92">
        <f t="shared" si="0"/>
        <v>0</v>
      </c>
      <c r="H12" s="92">
        <f>H10+H11</f>
        <v>1349111</v>
      </c>
      <c r="K12" s="75"/>
    </row>
    <row r="13" spans="1:12" s="46" customFormat="1" x14ac:dyDescent="0.2">
      <c r="A13" s="43" t="s">
        <v>195</v>
      </c>
      <c r="B13" s="96">
        <f t="shared" ref="B13:G13" si="1">B14+B15</f>
        <v>0</v>
      </c>
      <c r="C13" s="96">
        <f t="shared" si="1"/>
        <v>0</v>
      </c>
      <c r="D13" s="96">
        <f t="shared" si="1"/>
        <v>0</v>
      </c>
      <c r="E13" s="96">
        <f t="shared" si="1"/>
        <v>0</v>
      </c>
      <c r="F13" s="96">
        <f t="shared" si="1"/>
        <v>413918</v>
      </c>
      <c r="G13" s="96">
        <f t="shared" si="1"/>
        <v>0</v>
      </c>
      <c r="H13" s="96">
        <f>SUM(B13:G13)</f>
        <v>413918</v>
      </c>
      <c r="K13" s="75"/>
    </row>
    <row r="14" spans="1:12" x14ac:dyDescent="0.2">
      <c r="A14" s="39" t="s">
        <v>189</v>
      </c>
      <c r="B14" s="95"/>
      <c r="C14" s="95"/>
      <c r="D14" s="95"/>
      <c r="E14" s="95"/>
      <c r="F14" s="95">
        <f>'ОПиУ тыс'!D25</f>
        <v>413918</v>
      </c>
      <c r="G14" s="95"/>
      <c r="H14" s="97">
        <f t="shared" ref="H14:H25" si="2">SUM(B14:G14)</f>
        <v>413918</v>
      </c>
      <c r="L14" s="82"/>
    </row>
    <row r="15" spans="1:12" hidden="1" x14ac:dyDescent="0.2">
      <c r="A15" s="54" t="s">
        <v>169</v>
      </c>
      <c r="B15" s="98">
        <f>SUM(B17:B25)</f>
        <v>0</v>
      </c>
      <c r="C15" s="98">
        <f t="shared" ref="C15:G15" si="3">SUM(C17:C25)</f>
        <v>0</v>
      </c>
      <c r="D15" s="98">
        <f t="shared" si="3"/>
        <v>0</v>
      </c>
      <c r="E15" s="98">
        <f t="shared" si="3"/>
        <v>0</v>
      </c>
      <c r="F15" s="98">
        <f t="shared" si="3"/>
        <v>0</v>
      </c>
      <c r="G15" s="98">
        <f t="shared" si="3"/>
        <v>0</v>
      </c>
      <c r="H15" s="98">
        <f t="shared" si="2"/>
        <v>0</v>
      </c>
    </row>
    <row r="16" spans="1:12" hidden="1" outlineLevel="1" x14ac:dyDescent="0.2">
      <c r="A16" s="39" t="s">
        <v>96</v>
      </c>
      <c r="B16" s="95"/>
      <c r="C16" s="95"/>
      <c r="D16" s="95"/>
      <c r="E16" s="95"/>
      <c r="F16" s="95"/>
      <c r="G16" s="95"/>
      <c r="H16" s="97"/>
    </row>
    <row r="17" spans="1:11" ht="25.5" hidden="1" outlineLevel="1" x14ac:dyDescent="0.2">
      <c r="A17" s="39" t="s">
        <v>170</v>
      </c>
      <c r="B17" s="95"/>
      <c r="C17" s="95"/>
      <c r="D17" s="95"/>
      <c r="E17" s="95"/>
      <c r="F17" s="95"/>
      <c r="G17" s="95"/>
      <c r="H17" s="99">
        <f>SUM(B17:G17)</f>
        <v>0</v>
      </c>
    </row>
    <row r="18" spans="1:11" ht="25.5" hidden="1" outlineLevel="1" x14ac:dyDescent="0.2">
      <c r="A18" s="39" t="s">
        <v>171</v>
      </c>
      <c r="B18" s="95"/>
      <c r="C18" s="95"/>
      <c r="D18" s="95"/>
      <c r="E18" s="95"/>
      <c r="F18" s="95"/>
      <c r="G18" s="95"/>
      <c r="H18" s="99">
        <f t="shared" si="2"/>
        <v>0</v>
      </c>
    </row>
    <row r="19" spans="1:11" ht="25.5" hidden="1" outlineLevel="1" x14ac:dyDescent="0.2">
      <c r="A19" s="39" t="s">
        <v>172</v>
      </c>
      <c r="B19" s="95"/>
      <c r="C19" s="95"/>
      <c r="D19" s="95"/>
      <c r="E19" s="95"/>
      <c r="F19" s="95"/>
      <c r="G19" s="95"/>
      <c r="H19" s="99">
        <f t="shared" si="2"/>
        <v>0</v>
      </c>
    </row>
    <row r="20" spans="1:11" ht="25.5" hidden="1" outlineLevel="1" x14ac:dyDescent="0.2">
      <c r="A20" s="39" t="s">
        <v>98</v>
      </c>
      <c r="B20" s="95"/>
      <c r="C20" s="95"/>
      <c r="D20" s="95"/>
      <c r="E20" s="95"/>
      <c r="F20" s="95"/>
      <c r="G20" s="95"/>
      <c r="H20" s="99">
        <f t="shared" si="2"/>
        <v>0</v>
      </c>
    </row>
    <row r="21" spans="1:11" hidden="1" outlineLevel="1" x14ac:dyDescent="0.2">
      <c r="A21" s="39" t="s">
        <v>108</v>
      </c>
      <c r="B21" s="95"/>
      <c r="C21" s="95"/>
      <c r="D21" s="95"/>
      <c r="E21" s="95"/>
      <c r="F21" s="95"/>
      <c r="G21" s="95"/>
      <c r="H21" s="99">
        <f t="shared" si="2"/>
        <v>0</v>
      </c>
    </row>
    <row r="22" spans="1:11" hidden="1" outlineLevel="1" x14ac:dyDescent="0.2">
      <c r="A22" s="39" t="s">
        <v>99</v>
      </c>
      <c r="B22" s="95"/>
      <c r="C22" s="95"/>
      <c r="D22" s="95"/>
      <c r="E22" s="95"/>
      <c r="F22" s="95"/>
      <c r="G22" s="95"/>
      <c r="H22" s="99">
        <f t="shared" si="2"/>
        <v>0</v>
      </c>
    </row>
    <row r="23" spans="1:11" hidden="1" outlineLevel="1" x14ac:dyDescent="0.2">
      <c r="A23" s="39" t="s">
        <v>173</v>
      </c>
      <c r="B23" s="95"/>
      <c r="C23" s="95"/>
      <c r="D23" s="95"/>
      <c r="E23" s="95"/>
      <c r="F23" s="95"/>
      <c r="G23" s="95"/>
      <c r="H23" s="99">
        <f t="shared" si="2"/>
        <v>0</v>
      </c>
    </row>
    <row r="24" spans="1:11" hidden="1" outlineLevel="1" x14ac:dyDescent="0.2">
      <c r="A24" s="39" t="s">
        <v>102</v>
      </c>
      <c r="B24" s="95"/>
      <c r="C24" s="95"/>
      <c r="D24" s="95"/>
      <c r="E24" s="95"/>
      <c r="F24" s="95"/>
      <c r="G24" s="95"/>
      <c r="H24" s="99">
        <f t="shared" si="2"/>
        <v>0</v>
      </c>
    </row>
    <row r="25" spans="1:11" hidden="1" outlineLevel="1" x14ac:dyDescent="0.2">
      <c r="A25" s="39" t="s">
        <v>101</v>
      </c>
      <c r="B25" s="95"/>
      <c r="C25" s="95"/>
      <c r="D25" s="95"/>
      <c r="E25" s="95"/>
      <c r="F25" s="95"/>
      <c r="G25" s="95"/>
      <c r="H25" s="99">
        <f t="shared" si="2"/>
        <v>0</v>
      </c>
    </row>
    <row r="26" spans="1:11" s="46" customFormat="1" hidden="1" collapsed="1" x14ac:dyDescent="0.2">
      <c r="A26" s="43" t="s">
        <v>174</v>
      </c>
      <c r="B26" s="96">
        <f>SUM(B33:B40)+B28</f>
        <v>0</v>
      </c>
      <c r="C26" s="96">
        <f t="shared" ref="C26:G26" si="4">SUM(C33:C40)+C28</f>
        <v>0</v>
      </c>
      <c r="D26" s="96">
        <f t="shared" si="4"/>
        <v>0</v>
      </c>
      <c r="E26" s="96">
        <f t="shared" si="4"/>
        <v>0</v>
      </c>
      <c r="F26" s="96">
        <f t="shared" si="4"/>
        <v>0</v>
      </c>
      <c r="G26" s="96">
        <f t="shared" si="4"/>
        <v>0</v>
      </c>
      <c r="H26" s="96">
        <f>SUM(B26:G26)</f>
        <v>0</v>
      </c>
      <c r="K26" s="75"/>
    </row>
    <row r="27" spans="1:11" hidden="1" outlineLevel="1" x14ac:dyDescent="0.2">
      <c r="A27" s="39" t="s">
        <v>96</v>
      </c>
      <c r="B27" s="95"/>
      <c r="C27" s="95"/>
      <c r="D27" s="95"/>
      <c r="E27" s="95"/>
      <c r="F27" s="95"/>
      <c r="G27" s="95"/>
      <c r="H27" s="99">
        <f t="shared" ref="H27:H40" si="5">SUM(B27:G27)</f>
        <v>0</v>
      </c>
    </row>
    <row r="28" spans="1:11" hidden="1" outlineLevel="1" x14ac:dyDescent="0.2">
      <c r="A28" s="39" t="s">
        <v>175</v>
      </c>
      <c r="B28" s="95"/>
      <c r="C28" s="95"/>
      <c r="D28" s="95"/>
      <c r="E28" s="95"/>
      <c r="F28" s="95"/>
      <c r="G28" s="95"/>
      <c r="H28" s="99">
        <f t="shared" si="5"/>
        <v>0</v>
      </c>
    </row>
    <row r="29" spans="1:11" hidden="1" outlineLevel="1" x14ac:dyDescent="0.2">
      <c r="A29" s="39" t="s">
        <v>96</v>
      </c>
      <c r="B29" s="95"/>
      <c r="C29" s="95"/>
      <c r="D29" s="95"/>
      <c r="E29" s="95"/>
      <c r="F29" s="95"/>
      <c r="G29" s="95"/>
      <c r="H29" s="99">
        <f t="shared" si="5"/>
        <v>0</v>
      </c>
    </row>
    <row r="30" spans="1:11" hidden="1" outlineLevel="1" x14ac:dyDescent="0.2">
      <c r="A30" s="39" t="s">
        <v>176</v>
      </c>
      <c r="B30" s="95"/>
      <c r="C30" s="95"/>
      <c r="D30" s="95"/>
      <c r="E30" s="95"/>
      <c r="F30" s="95"/>
      <c r="G30" s="95"/>
      <c r="H30" s="99">
        <f t="shared" si="5"/>
        <v>0</v>
      </c>
    </row>
    <row r="31" spans="1:11" hidden="1" outlineLevel="1" x14ac:dyDescent="0.2">
      <c r="A31" s="39" t="s">
        <v>177</v>
      </c>
      <c r="B31" s="95"/>
      <c r="C31" s="95"/>
      <c r="D31" s="95"/>
      <c r="E31" s="95"/>
      <c r="F31" s="95"/>
      <c r="G31" s="95"/>
      <c r="H31" s="99">
        <f t="shared" si="5"/>
        <v>0</v>
      </c>
    </row>
    <row r="32" spans="1:11" hidden="1" outlineLevel="1" x14ac:dyDescent="0.2">
      <c r="A32" s="39" t="s">
        <v>178</v>
      </c>
      <c r="B32" s="95"/>
      <c r="C32" s="95"/>
      <c r="D32" s="95"/>
      <c r="E32" s="95"/>
      <c r="F32" s="95"/>
      <c r="G32" s="95"/>
      <c r="H32" s="99">
        <f t="shared" si="5"/>
        <v>0</v>
      </c>
    </row>
    <row r="33" spans="1:12" hidden="1" outlineLevel="1" x14ac:dyDescent="0.2">
      <c r="A33" s="39" t="s">
        <v>179</v>
      </c>
      <c r="B33" s="95"/>
      <c r="C33" s="95"/>
      <c r="D33" s="95"/>
      <c r="E33" s="95"/>
      <c r="F33" s="95"/>
      <c r="G33" s="95"/>
      <c r="H33" s="99">
        <f t="shared" si="5"/>
        <v>0</v>
      </c>
    </row>
    <row r="34" spans="1:12" hidden="1" outlineLevel="1" x14ac:dyDescent="0.2">
      <c r="A34" s="39" t="s">
        <v>180</v>
      </c>
      <c r="B34" s="95"/>
      <c r="C34" s="95"/>
      <c r="D34" s="95"/>
      <c r="E34" s="95"/>
      <c r="F34" s="95"/>
      <c r="G34" s="95"/>
      <c r="H34" s="99">
        <f t="shared" si="5"/>
        <v>0</v>
      </c>
    </row>
    <row r="35" spans="1:12" hidden="1" outlineLevel="1" x14ac:dyDescent="0.2">
      <c r="A35" s="39" t="s">
        <v>181</v>
      </c>
      <c r="B35" s="95"/>
      <c r="C35" s="95"/>
      <c r="D35" s="95"/>
      <c r="E35" s="95"/>
      <c r="F35" s="95"/>
      <c r="G35" s="95"/>
      <c r="H35" s="99">
        <f t="shared" si="5"/>
        <v>0</v>
      </c>
    </row>
    <row r="36" spans="1:12" ht="25.5" hidden="1" outlineLevel="1" x14ac:dyDescent="0.2">
      <c r="A36" s="39" t="s">
        <v>182</v>
      </c>
      <c r="B36" s="95"/>
      <c r="C36" s="95"/>
      <c r="D36" s="95"/>
      <c r="E36" s="95"/>
      <c r="F36" s="95"/>
      <c r="G36" s="95"/>
      <c r="H36" s="99">
        <f t="shared" si="5"/>
        <v>0</v>
      </c>
    </row>
    <row r="37" spans="1:12" hidden="1" outlineLevel="1" x14ac:dyDescent="0.2">
      <c r="A37" s="39" t="s">
        <v>183</v>
      </c>
      <c r="B37" s="95"/>
      <c r="C37" s="95"/>
      <c r="D37" s="95"/>
      <c r="E37" s="95"/>
      <c r="F37" s="95"/>
      <c r="G37" s="95"/>
      <c r="H37" s="99">
        <f t="shared" si="5"/>
        <v>0</v>
      </c>
    </row>
    <row r="38" spans="1:12" hidden="1" outlineLevel="1" x14ac:dyDescent="0.2">
      <c r="A38" s="39" t="s">
        <v>184</v>
      </c>
      <c r="B38" s="95"/>
      <c r="C38" s="95"/>
      <c r="D38" s="95"/>
      <c r="E38" s="95"/>
      <c r="F38" s="95"/>
      <c r="G38" s="95"/>
      <c r="H38" s="99">
        <f t="shared" si="5"/>
        <v>0</v>
      </c>
    </row>
    <row r="39" spans="1:12" hidden="1" outlineLevel="1" x14ac:dyDescent="0.2">
      <c r="A39" s="39" t="s">
        <v>185</v>
      </c>
      <c r="B39" s="95"/>
      <c r="C39" s="95"/>
      <c r="D39" s="95"/>
      <c r="E39" s="95"/>
      <c r="F39" s="95"/>
      <c r="G39" s="95"/>
      <c r="H39" s="99">
        <f t="shared" si="5"/>
        <v>0</v>
      </c>
    </row>
    <row r="40" spans="1:12" ht="25.5" hidden="1" outlineLevel="1" x14ac:dyDescent="0.2">
      <c r="A40" s="39" t="s">
        <v>186</v>
      </c>
      <c r="B40" s="95"/>
      <c r="C40" s="95"/>
      <c r="D40" s="95"/>
      <c r="E40" s="95"/>
      <c r="F40" s="95"/>
      <c r="G40" s="95"/>
      <c r="H40" s="99">
        <f t="shared" si="5"/>
        <v>0</v>
      </c>
    </row>
    <row r="41" spans="1:12" hidden="1" collapsed="1" x14ac:dyDescent="0.2">
      <c r="A41" s="43" t="s">
        <v>187</v>
      </c>
      <c r="B41" s="96"/>
      <c r="C41" s="96"/>
      <c r="D41" s="96"/>
      <c r="E41" s="96"/>
      <c r="F41" s="96"/>
      <c r="G41" s="96"/>
      <c r="H41" s="96">
        <f>SUM(B41:G41)</f>
        <v>0</v>
      </c>
    </row>
    <row r="42" spans="1:12" s="46" customFormat="1" x14ac:dyDescent="0.2">
      <c r="A42" s="50" t="s">
        <v>237</v>
      </c>
      <c r="B42" s="94">
        <f>B12+B13+B26</f>
        <v>500</v>
      </c>
      <c r="C42" s="94">
        <f t="shared" ref="C42:G42" si="6">C12+C13+C26</f>
        <v>0</v>
      </c>
      <c r="D42" s="94">
        <f t="shared" si="6"/>
        <v>0</v>
      </c>
      <c r="E42" s="94">
        <f t="shared" si="6"/>
        <v>0</v>
      </c>
      <c r="F42" s="94">
        <f>F12+F13+F26</f>
        <v>1762529</v>
      </c>
      <c r="G42" s="94">
        <f t="shared" si="6"/>
        <v>0</v>
      </c>
      <c r="H42" s="94">
        <f>SUM(B42:G42)</f>
        <v>1763029</v>
      </c>
      <c r="J42" s="83">
        <v>1763029</v>
      </c>
      <c r="K42" s="84">
        <f>H42-J42</f>
        <v>0</v>
      </c>
      <c r="L42" s="82"/>
    </row>
    <row r="43" spans="1:12" x14ac:dyDescent="0.2">
      <c r="A43" s="50" t="s">
        <v>233</v>
      </c>
      <c r="B43" s="94">
        <v>500</v>
      </c>
      <c r="C43" s="94">
        <f>C12+C13+C26</f>
        <v>0</v>
      </c>
      <c r="D43" s="94">
        <f>D12+D13+D26</f>
        <v>0</v>
      </c>
      <c r="E43" s="94">
        <f>E12+E13+E26</f>
        <v>0</v>
      </c>
      <c r="F43" s="94">
        <v>2041963</v>
      </c>
      <c r="G43" s="94">
        <f>G12+G13+G26</f>
        <v>0</v>
      </c>
      <c r="H43" s="94">
        <f>SUM(B43:G43)</f>
        <v>2042463</v>
      </c>
      <c r="J43" s="83">
        <f>'ОФП тыс'!D86</f>
        <v>2042463</v>
      </c>
      <c r="K43" s="84">
        <f>H43-J43</f>
        <v>0</v>
      </c>
      <c r="L43" s="82"/>
    </row>
    <row r="44" spans="1:12" hidden="1" x14ac:dyDescent="0.2">
      <c r="A44" s="39" t="s">
        <v>168</v>
      </c>
      <c r="B44" s="95"/>
      <c r="C44" s="95"/>
      <c r="D44" s="95"/>
      <c r="E44" s="95"/>
      <c r="F44" s="100"/>
      <c r="G44" s="95"/>
      <c r="H44" s="97">
        <f t="shared" ref="H44:H73" si="7">SUM(B44:G44)</f>
        <v>0</v>
      </c>
      <c r="J44" s="75"/>
    </row>
    <row r="45" spans="1:12" hidden="1" x14ac:dyDescent="0.2">
      <c r="A45" s="43" t="s">
        <v>194</v>
      </c>
      <c r="B45" s="96">
        <f>B43+B44</f>
        <v>500</v>
      </c>
      <c r="C45" s="96">
        <f t="shared" ref="C45:G45" si="8">C43+C44</f>
        <v>0</v>
      </c>
      <c r="D45" s="96">
        <f t="shared" si="8"/>
        <v>0</v>
      </c>
      <c r="E45" s="96">
        <f t="shared" si="8"/>
        <v>0</v>
      </c>
      <c r="F45" s="96">
        <f t="shared" si="8"/>
        <v>2041963</v>
      </c>
      <c r="G45" s="96">
        <f t="shared" si="8"/>
        <v>0</v>
      </c>
      <c r="H45" s="96">
        <f>H43+H44</f>
        <v>2042463</v>
      </c>
    </row>
    <row r="46" spans="1:12" s="46" customFormat="1" x14ac:dyDescent="0.2">
      <c r="A46" s="43" t="s">
        <v>196</v>
      </c>
      <c r="B46" s="96">
        <f t="shared" ref="B46:G46" si="9">B47+B48</f>
        <v>0</v>
      </c>
      <c r="C46" s="96">
        <f t="shared" si="9"/>
        <v>0</v>
      </c>
      <c r="D46" s="96">
        <f t="shared" si="9"/>
        <v>0</v>
      </c>
      <c r="E46" s="96">
        <f>E47+E48</f>
        <v>0</v>
      </c>
      <c r="F46" s="96">
        <f t="shared" si="9"/>
        <v>215920</v>
      </c>
      <c r="G46" s="96">
        <f t="shared" si="9"/>
        <v>0</v>
      </c>
      <c r="H46" s="96">
        <f>SUM(B46:G46)</f>
        <v>215920</v>
      </c>
      <c r="K46" s="75"/>
    </row>
    <row r="47" spans="1:12" x14ac:dyDescent="0.2">
      <c r="A47" s="39" t="s">
        <v>189</v>
      </c>
      <c r="B47" s="95"/>
      <c r="C47" s="95"/>
      <c r="D47" s="95"/>
      <c r="E47" s="95"/>
      <c r="F47" s="95">
        <f>'ОПиУ тыс'!C25</f>
        <v>215920</v>
      </c>
      <c r="G47" s="95"/>
      <c r="H47" s="97">
        <f t="shared" si="7"/>
        <v>215920</v>
      </c>
    </row>
    <row r="48" spans="1:12" hidden="1" x14ac:dyDescent="0.2">
      <c r="A48" s="54" t="s">
        <v>190</v>
      </c>
      <c r="B48" s="98">
        <f>SUM(B50:B58)</f>
        <v>0</v>
      </c>
      <c r="C48" s="98">
        <f t="shared" ref="C48:G48" si="10">SUM(C50:C58)</f>
        <v>0</v>
      </c>
      <c r="D48" s="98">
        <f t="shared" si="10"/>
        <v>0</v>
      </c>
      <c r="E48" s="98">
        <f t="shared" si="10"/>
        <v>0</v>
      </c>
      <c r="F48" s="98">
        <f t="shared" si="10"/>
        <v>0</v>
      </c>
      <c r="G48" s="98">
        <f t="shared" si="10"/>
        <v>0</v>
      </c>
      <c r="H48" s="96">
        <f>SUM(B48:G48)</f>
        <v>0</v>
      </c>
    </row>
    <row r="49" spans="1:11" hidden="1" outlineLevel="1" x14ac:dyDescent="0.2">
      <c r="A49" s="39" t="s">
        <v>96</v>
      </c>
      <c r="B49" s="95"/>
      <c r="C49" s="95"/>
      <c r="D49" s="95"/>
      <c r="E49" s="95"/>
      <c r="F49" s="95"/>
      <c r="G49" s="95"/>
      <c r="H49" s="99">
        <f t="shared" si="7"/>
        <v>0</v>
      </c>
    </row>
    <row r="50" spans="1:11" ht="25.5" hidden="1" outlineLevel="1" x14ac:dyDescent="0.2">
      <c r="A50" s="39" t="s">
        <v>170</v>
      </c>
      <c r="B50" s="95"/>
      <c r="C50" s="95"/>
      <c r="D50" s="95"/>
      <c r="E50" s="95"/>
      <c r="F50" s="95"/>
      <c r="G50" s="95"/>
      <c r="H50" s="99">
        <f t="shared" si="7"/>
        <v>0</v>
      </c>
    </row>
    <row r="51" spans="1:11" ht="25.5" hidden="1" outlineLevel="1" x14ac:dyDescent="0.2">
      <c r="A51" s="39" t="s">
        <v>171</v>
      </c>
      <c r="B51" s="95"/>
      <c r="C51" s="95"/>
      <c r="D51" s="95"/>
      <c r="E51" s="95"/>
      <c r="F51" s="95"/>
      <c r="G51" s="95"/>
      <c r="H51" s="99">
        <f t="shared" si="7"/>
        <v>0</v>
      </c>
    </row>
    <row r="52" spans="1:11" ht="25.5" hidden="1" outlineLevel="1" x14ac:dyDescent="0.2">
      <c r="A52" s="39" t="s">
        <v>172</v>
      </c>
      <c r="B52" s="95"/>
      <c r="C52" s="95"/>
      <c r="D52" s="95"/>
      <c r="E52" s="101"/>
      <c r="F52" s="101"/>
      <c r="G52" s="95"/>
      <c r="H52" s="99">
        <f t="shared" si="7"/>
        <v>0</v>
      </c>
    </row>
    <row r="53" spans="1:11" ht="25.5" hidden="1" outlineLevel="1" x14ac:dyDescent="0.2">
      <c r="A53" s="39" t="s">
        <v>98</v>
      </c>
      <c r="B53" s="95"/>
      <c r="C53" s="95"/>
      <c r="D53" s="95"/>
      <c r="E53" s="95"/>
      <c r="F53" s="95"/>
      <c r="G53" s="95"/>
      <c r="H53" s="99">
        <f t="shared" si="7"/>
        <v>0</v>
      </c>
    </row>
    <row r="54" spans="1:11" hidden="1" outlineLevel="1" x14ac:dyDescent="0.2">
      <c r="A54" s="39" t="s">
        <v>108</v>
      </c>
      <c r="B54" s="95"/>
      <c r="C54" s="95"/>
      <c r="D54" s="95"/>
      <c r="E54" s="95"/>
      <c r="F54" s="95"/>
      <c r="G54" s="95"/>
      <c r="H54" s="99">
        <f t="shared" si="7"/>
        <v>0</v>
      </c>
    </row>
    <row r="55" spans="1:11" hidden="1" outlineLevel="1" x14ac:dyDescent="0.2">
      <c r="A55" s="39" t="s">
        <v>99</v>
      </c>
      <c r="B55" s="95"/>
      <c r="C55" s="95"/>
      <c r="D55" s="95"/>
      <c r="E55" s="95"/>
      <c r="F55" s="95"/>
      <c r="G55" s="95"/>
      <c r="H55" s="99">
        <f t="shared" si="7"/>
        <v>0</v>
      </c>
    </row>
    <row r="56" spans="1:11" hidden="1" outlineLevel="1" x14ac:dyDescent="0.2">
      <c r="A56" s="39" t="s">
        <v>173</v>
      </c>
      <c r="B56" s="95"/>
      <c r="C56" s="95"/>
      <c r="D56" s="95"/>
      <c r="E56" s="95"/>
      <c r="F56" s="95"/>
      <c r="G56" s="95"/>
      <c r="H56" s="99">
        <f t="shared" si="7"/>
        <v>0</v>
      </c>
    </row>
    <row r="57" spans="1:11" hidden="1" outlineLevel="1" x14ac:dyDescent="0.2">
      <c r="A57" s="39" t="s">
        <v>102</v>
      </c>
      <c r="B57" s="95"/>
      <c r="C57" s="95"/>
      <c r="D57" s="95"/>
      <c r="E57" s="95"/>
      <c r="F57" s="95"/>
      <c r="G57" s="95"/>
      <c r="H57" s="99">
        <f t="shared" si="7"/>
        <v>0</v>
      </c>
    </row>
    <row r="58" spans="1:11" hidden="1" outlineLevel="1" x14ac:dyDescent="0.2">
      <c r="A58" s="39" t="s">
        <v>101</v>
      </c>
      <c r="B58" s="95"/>
      <c r="C58" s="95"/>
      <c r="D58" s="95"/>
      <c r="E58" s="95"/>
      <c r="F58" s="95"/>
      <c r="G58" s="95"/>
      <c r="H58" s="99">
        <f t="shared" si="7"/>
        <v>0</v>
      </c>
    </row>
    <row r="59" spans="1:11" s="46" customFormat="1" hidden="1" collapsed="1" x14ac:dyDescent="0.2">
      <c r="A59" s="43" t="s">
        <v>191</v>
      </c>
      <c r="B59" s="96">
        <f t="shared" ref="B59:G59" si="11">SUM(B66:B73)+B61</f>
        <v>0</v>
      </c>
      <c r="C59" s="96">
        <f t="shared" si="11"/>
        <v>0</v>
      </c>
      <c r="D59" s="96">
        <f t="shared" si="11"/>
        <v>0</v>
      </c>
      <c r="E59" s="96">
        <f t="shared" si="11"/>
        <v>0</v>
      </c>
      <c r="F59" s="96">
        <f>SUM(F66:F73)+F61</f>
        <v>0</v>
      </c>
      <c r="G59" s="96">
        <f t="shared" si="11"/>
        <v>0</v>
      </c>
      <c r="H59" s="96">
        <f t="shared" si="7"/>
        <v>0</v>
      </c>
      <c r="K59" s="75"/>
    </row>
    <row r="60" spans="1:11" hidden="1" outlineLevel="1" x14ac:dyDescent="0.2">
      <c r="A60" s="39" t="s">
        <v>96</v>
      </c>
      <c r="B60" s="95"/>
      <c r="C60" s="95"/>
      <c r="D60" s="95"/>
      <c r="E60" s="95"/>
      <c r="F60" s="95"/>
      <c r="G60" s="95"/>
      <c r="H60" s="99">
        <f>SUM(B60:G60)</f>
        <v>0</v>
      </c>
    </row>
    <row r="61" spans="1:11" hidden="1" outlineLevel="1" x14ac:dyDescent="0.2">
      <c r="A61" s="39" t="s">
        <v>175</v>
      </c>
      <c r="B61" s="95"/>
      <c r="C61" s="95"/>
      <c r="D61" s="95"/>
      <c r="E61" s="95"/>
      <c r="F61" s="95"/>
      <c r="G61" s="95"/>
      <c r="H61" s="99">
        <f>SUM(B61:G61)</f>
        <v>0</v>
      </c>
    </row>
    <row r="62" spans="1:11" hidden="1" outlineLevel="1" x14ac:dyDescent="0.2">
      <c r="A62" s="39" t="s">
        <v>96</v>
      </c>
      <c r="B62" s="95"/>
      <c r="C62" s="95"/>
      <c r="D62" s="95"/>
      <c r="E62" s="95"/>
      <c r="F62" s="95"/>
      <c r="G62" s="95"/>
      <c r="H62" s="99">
        <f>SUM(B62:G62)</f>
        <v>0</v>
      </c>
    </row>
    <row r="63" spans="1:11" hidden="1" outlineLevel="1" x14ac:dyDescent="0.2">
      <c r="A63" s="39" t="s">
        <v>176</v>
      </c>
      <c r="B63" s="95"/>
      <c r="C63" s="95"/>
      <c r="D63" s="95"/>
      <c r="E63" s="95"/>
      <c r="F63" s="95"/>
      <c r="G63" s="95"/>
      <c r="H63" s="99">
        <f t="shared" si="7"/>
        <v>0</v>
      </c>
    </row>
    <row r="64" spans="1:11" hidden="1" outlineLevel="1" x14ac:dyDescent="0.2">
      <c r="A64" s="39" t="s">
        <v>177</v>
      </c>
      <c r="B64" s="95"/>
      <c r="C64" s="95"/>
      <c r="D64" s="95"/>
      <c r="E64" s="95"/>
      <c r="F64" s="95"/>
      <c r="G64" s="95"/>
      <c r="H64" s="99">
        <f t="shared" si="7"/>
        <v>0</v>
      </c>
    </row>
    <row r="65" spans="1:11" hidden="1" outlineLevel="1" x14ac:dyDescent="0.2">
      <c r="A65" s="39" t="s">
        <v>178</v>
      </c>
      <c r="B65" s="95"/>
      <c r="C65" s="95"/>
      <c r="D65" s="95"/>
      <c r="E65" s="95"/>
      <c r="F65" s="95"/>
      <c r="G65" s="95"/>
      <c r="H65" s="99">
        <f t="shared" si="7"/>
        <v>0</v>
      </c>
    </row>
    <row r="66" spans="1:11" hidden="1" outlineLevel="1" x14ac:dyDescent="0.2">
      <c r="A66" s="39" t="s">
        <v>179</v>
      </c>
      <c r="B66" s="95"/>
      <c r="C66" s="95"/>
      <c r="D66" s="95"/>
      <c r="E66" s="95"/>
      <c r="F66" s="95"/>
      <c r="G66" s="95"/>
      <c r="H66" s="99">
        <f t="shared" si="7"/>
        <v>0</v>
      </c>
    </row>
    <row r="67" spans="1:11" hidden="1" outlineLevel="1" x14ac:dyDescent="0.2">
      <c r="A67" s="39" t="s">
        <v>180</v>
      </c>
      <c r="B67" s="95"/>
      <c r="C67" s="95"/>
      <c r="D67" s="95"/>
      <c r="E67" s="95"/>
      <c r="F67" s="95"/>
      <c r="G67" s="95"/>
      <c r="H67" s="99">
        <f t="shared" si="7"/>
        <v>0</v>
      </c>
    </row>
    <row r="68" spans="1:11" hidden="1" outlineLevel="1" x14ac:dyDescent="0.2">
      <c r="A68" s="39" t="s">
        <v>181</v>
      </c>
      <c r="B68" s="95"/>
      <c r="C68" s="95"/>
      <c r="D68" s="95"/>
      <c r="E68" s="95"/>
      <c r="F68" s="95"/>
      <c r="G68" s="95"/>
      <c r="H68" s="99">
        <f t="shared" si="7"/>
        <v>0</v>
      </c>
    </row>
    <row r="69" spans="1:11" ht="25.5" hidden="1" outlineLevel="1" x14ac:dyDescent="0.2">
      <c r="A69" s="39" t="s">
        <v>182</v>
      </c>
      <c r="B69" s="95"/>
      <c r="C69" s="95"/>
      <c r="D69" s="95"/>
      <c r="E69" s="95"/>
      <c r="F69" s="95"/>
      <c r="G69" s="95"/>
      <c r="H69" s="99">
        <f t="shared" si="7"/>
        <v>0</v>
      </c>
    </row>
    <row r="70" spans="1:11" hidden="1" outlineLevel="1" x14ac:dyDescent="0.2">
      <c r="A70" s="39" t="s">
        <v>183</v>
      </c>
      <c r="B70" s="95"/>
      <c r="C70" s="95"/>
      <c r="D70" s="95"/>
      <c r="E70" s="95"/>
      <c r="F70" s="95"/>
      <c r="G70" s="95"/>
      <c r="H70" s="99">
        <f t="shared" si="7"/>
        <v>0</v>
      </c>
    </row>
    <row r="71" spans="1:11" hidden="1" outlineLevel="1" x14ac:dyDescent="0.2">
      <c r="A71" s="39" t="s">
        <v>184</v>
      </c>
      <c r="B71" s="95"/>
      <c r="C71" s="95"/>
      <c r="D71" s="95"/>
      <c r="E71" s="95"/>
      <c r="F71" s="95"/>
      <c r="G71" s="95"/>
      <c r="H71" s="99">
        <f t="shared" si="7"/>
        <v>0</v>
      </c>
    </row>
    <row r="72" spans="1:11" hidden="1" outlineLevel="1" x14ac:dyDescent="0.2">
      <c r="A72" s="39" t="s">
        <v>185</v>
      </c>
      <c r="B72" s="95"/>
      <c r="C72" s="95"/>
      <c r="D72" s="95"/>
      <c r="E72" s="95"/>
      <c r="F72" s="95"/>
      <c r="G72" s="95"/>
      <c r="H72" s="99">
        <f t="shared" si="7"/>
        <v>0</v>
      </c>
    </row>
    <row r="73" spans="1:11" ht="25.5" hidden="1" outlineLevel="1" x14ac:dyDescent="0.2">
      <c r="A73" s="39" t="s">
        <v>186</v>
      </c>
      <c r="B73" s="95"/>
      <c r="C73" s="95"/>
      <c r="D73" s="95"/>
      <c r="E73" s="95"/>
      <c r="F73" s="95"/>
      <c r="G73" s="95"/>
      <c r="H73" s="99">
        <f t="shared" si="7"/>
        <v>0</v>
      </c>
    </row>
    <row r="74" spans="1:11" hidden="1" collapsed="1" x14ac:dyDescent="0.2">
      <c r="A74" s="43" t="s">
        <v>192</v>
      </c>
      <c r="B74" s="96"/>
      <c r="C74" s="96"/>
      <c r="D74" s="96"/>
      <c r="E74" s="96"/>
      <c r="F74" s="96"/>
      <c r="G74" s="96"/>
      <c r="H74" s="96"/>
      <c r="J74" s="37" t="s">
        <v>188</v>
      </c>
    </row>
    <row r="75" spans="1:11" s="46" customFormat="1" x14ac:dyDescent="0.2">
      <c r="A75" s="50" t="s">
        <v>238</v>
      </c>
      <c r="B75" s="94">
        <f>B45+B46+B59</f>
        <v>500</v>
      </c>
      <c r="C75" s="94">
        <f t="shared" ref="C75:G75" si="12">C45+C46+C59</f>
        <v>0</v>
      </c>
      <c r="D75" s="94">
        <f t="shared" si="12"/>
        <v>0</v>
      </c>
      <c r="E75" s="94">
        <f t="shared" si="12"/>
        <v>0</v>
      </c>
      <c r="F75" s="94">
        <f>F45+F46+F59</f>
        <v>2257883</v>
      </c>
      <c r="G75" s="94">
        <f t="shared" si="12"/>
        <v>0</v>
      </c>
      <c r="H75" s="94">
        <f>SUM(B75:G75)</f>
        <v>2258383</v>
      </c>
      <c r="J75" s="83">
        <f>'ОФП тыс'!C86</f>
        <v>2258383</v>
      </c>
      <c r="K75" s="84">
        <f>H75-J75</f>
        <v>0</v>
      </c>
    </row>
    <row r="76" spans="1:11" x14ac:dyDescent="0.2">
      <c r="A76" s="59"/>
      <c r="J76" s="75"/>
    </row>
    <row r="77" spans="1:11" x14ac:dyDescent="0.2">
      <c r="A77" s="59"/>
      <c r="B77" s="85"/>
      <c r="E77" s="85"/>
      <c r="F77" s="85"/>
    </row>
    <row r="78" spans="1:11" x14ac:dyDescent="0.2">
      <c r="A78" s="59"/>
      <c r="F78" s="75"/>
    </row>
    <row r="79" spans="1:11" x14ac:dyDescent="0.2">
      <c r="A79" s="35" t="s">
        <v>70</v>
      </c>
      <c r="B79" s="36" t="s">
        <v>71</v>
      </c>
      <c r="C79" s="36"/>
    </row>
    <row r="80" spans="1:11" x14ac:dyDescent="0.2">
      <c r="A80" s="36"/>
      <c r="B80" s="36"/>
      <c r="C80" s="36"/>
    </row>
    <row r="81" spans="1:3" x14ac:dyDescent="0.2">
      <c r="A81" s="36" t="s">
        <v>72</v>
      </c>
      <c r="B81" s="36" t="s">
        <v>73</v>
      </c>
      <c r="C81" s="36"/>
    </row>
    <row r="82" spans="1:3" x14ac:dyDescent="0.2">
      <c r="A82" s="33"/>
      <c r="B82" s="3"/>
      <c r="C82" s="3"/>
    </row>
    <row r="83" spans="1:3" x14ac:dyDescent="0.2">
      <c r="A83" s="33"/>
      <c r="B83" s="3"/>
      <c r="C83" s="3"/>
    </row>
    <row r="84" spans="1:3" x14ac:dyDescent="0.2">
      <c r="A84" s="33" t="s">
        <v>74</v>
      </c>
      <c r="B84" s="3"/>
      <c r="C84" s="3"/>
    </row>
  </sheetData>
  <mergeCells count="6">
    <mergeCell ref="A4:H4"/>
    <mergeCell ref="A5:H5"/>
    <mergeCell ref="A8:A9"/>
    <mergeCell ref="B8:F8"/>
    <mergeCell ref="G8:G9"/>
    <mergeCell ref="H8:H9"/>
  </mergeCells>
  <printOptions horizontalCentered="1"/>
  <pageMargins left="0.39370078740157483" right="0.39370078740157483" top="0.78740157480314965" bottom="0.78740157480314965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ОФП тыс</vt:lpstr>
      <vt:lpstr>ОПиУ тыс</vt:lpstr>
      <vt:lpstr>ОДД тыс</vt:lpstr>
      <vt:lpstr>Капитал тыс</vt:lpstr>
      <vt:lpstr>'Капитал тыс'!Заголовки_для_печати</vt:lpstr>
      <vt:lpstr>'Капитал тыс'!Область_печати</vt:lpstr>
      <vt:lpstr>'ОДД тыс'!Область_печати</vt:lpstr>
      <vt:lpstr>'ОПиУ тыс'!Область_печати</vt:lpstr>
      <vt:lpstr>'ОФП тыс'!Область_печати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2024-10-18T11:51:57Z</cp:lastPrinted>
  <dcterms:created xsi:type="dcterms:W3CDTF">2023-10-26T04:57:40Z</dcterms:created>
  <dcterms:modified xsi:type="dcterms:W3CDTF">2024-11-05T10:14:45Z</dcterms:modified>
</cp:coreProperties>
</file>