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.kairaliyeva\AppData\Local\Microsoft\Windows\INetCache\Content.Outlook\U5A3NK7U\"/>
    </mc:Choice>
  </mc:AlternateContent>
  <xr:revisionPtr revIDLastSave="0" documentId="13_ncr:1_{9FED1D2D-1F06-4FAF-9C5A-108B4C777F2C}" xr6:coauthVersionLast="47" xr6:coauthVersionMax="47" xr10:uidLastSave="{00000000-0000-0000-0000-000000000000}"/>
  <bookViews>
    <workbookView xWindow="-110" yWindow="-110" windowWidth="19420" windowHeight="10420" tabRatio="832" xr2:uid="{00000000-000D-0000-FFFF-FFFF00000000}"/>
  </bookViews>
  <sheets>
    <sheet name="ФО 1" sheetId="13" r:id="rId1"/>
    <sheet name="ФО 2" sheetId="12" r:id="rId2"/>
    <sheet name="ФО 3" sheetId="8" r:id="rId3"/>
    <sheet name="ФО 4" sheetId="11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1" l="1"/>
  <c r="F21" i="11"/>
  <c r="F18" i="11"/>
  <c r="D23" i="12"/>
  <c r="D33" i="8" l="1"/>
  <c r="D47" i="13"/>
  <c r="E47" i="8"/>
  <c r="E52" i="8" l="1"/>
  <c r="E43" i="8"/>
  <c r="E23" i="12"/>
  <c r="E15" i="11"/>
  <c r="D43" i="8"/>
  <c r="E33" i="8"/>
  <c r="E22" i="8"/>
  <c r="E11" i="12"/>
  <c r="E16" i="12" s="1"/>
  <c r="E26" i="12" s="1"/>
  <c r="E29" i="12" s="1"/>
  <c r="E47" i="13"/>
  <c r="D27" i="13"/>
  <c r="F15" i="11"/>
  <c r="D52" i="8"/>
  <c r="D22" i="8"/>
  <c r="D11" i="12"/>
  <c r="D16" i="12" s="1"/>
  <c r="E40" i="13"/>
  <c r="D40" i="13"/>
  <c r="E34" i="13"/>
  <c r="D34" i="13"/>
  <c r="E27" i="13"/>
  <c r="E17" i="13"/>
  <c r="D17" i="13"/>
  <c r="D26" i="12" l="1"/>
  <c r="D29" i="12" s="1"/>
  <c r="D48" i="13"/>
  <c r="D49" i="13" s="1"/>
  <c r="E48" i="13"/>
  <c r="E49" i="13" s="1"/>
  <c r="E28" i="13"/>
  <c r="D28" i="13"/>
</calcChain>
</file>

<file path=xl/sharedStrings.xml><?xml version="1.0" encoding="utf-8"?>
<sst xmlns="http://schemas.openxmlformats.org/spreadsheetml/2006/main" count="169" uniqueCount="122">
  <si>
    <t>Активы по разведке и оценке</t>
  </si>
  <si>
    <t>ДЕНЕЖНЫЕ ПОТОКИ ОТ ОПЕРАЦИОННОЙ ДЕЯТЕЛЬНОСТИ:</t>
  </si>
  <si>
    <t>Поступления от реализации продукции</t>
  </si>
  <si>
    <t>Авансы, полученные от покупателей</t>
  </si>
  <si>
    <t>Прочие поступления</t>
  </si>
  <si>
    <t>Платежи поставщикам за товары и услуги</t>
  </si>
  <si>
    <t>Оплата расходов на персонал</t>
  </si>
  <si>
    <t>Оплата налогов и прочих платежей в бюджет</t>
  </si>
  <si>
    <t>Прочие выплаты</t>
  </si>
  <si>
    <t>Платежи по страховым премиям</t>
  </si>
  <si>
    <t>Авансы выданные</t>
  </si>
  <si>
    <t>ДЕНЕЖНЫЕ ПОТОКИ ОТ ИНВЕСТИЦИОННОЙ ДЕЯТЕЛЬНОСТИ:</t>
  </si>
  <si>
    <t>Приобретение основных средств</t>
  </si>
  <si>
    <t>Авансы, выданные за долгосрочные активы</t>
  </si>
  <si>
    <t>Приобретение нематериальных активов</t>
  </si>
  <si>
    <t>ДЕНЕЖНЫЕ ПОТОКИ ОТ ФИНАНСОВОЙ ДЕЯТЕЛЬНОСТИ:</t>
  </si>
  <si>
    <t>Прим.</t>
  </si>
  <si>
    <t>Себестоимость реализованной продукции</t>
  </si>
  <si>
    <t>Валовая прибыль</t>
  </si>
  <si>
    <t>Расходы по реализации</t>
  </si>
  <si>
    <t>Общие и административные расходы</t>
  </si>
  <si>
    <t>Операционная прибыль</t>
  </si>
  <si>
    <t>Финансовые доходы</t>
  </si>
  <si>
    <t>Финансовые расходы</t>
  </si>
  <si>
    <t>Прибыль до налогообложения</t>
  </si>
  <si>
    <t>Прочий совокупный доход</t>
  </si>
  <si>
    <t>Итого совокупный доход за год</t>
  </si>
  <si>
    <t>Основные средства</t>
  </si>
  <si>
    <t>Акционерный капитал</t>
  </si>
  <si>
    <t>Нераспределенная прибыль</t>
  </si>
  <si>
    <t>Прибыль за год</t>
  </si>
  <si>
    <t>Долгосрочные активы</t>
  </si>
  <si>
    <t xml:space="preserve">Нематериальные активы </t>
  </si>
  <si>
    <t>Итого долгосрочные активы</t>
  </si>
  <si>
    <t>Краткосрочные активы</t>
  </si>
  <si>
    <t xml:space="preserve">Торговая и прочая дебиторская задолженность </t>
  </si>
  <si>
    <t>Авансы выданные и прочие активы</t>
  </si>
  <si>
    <t>Итого краткосрочные активы</t>
  </si>
  <si>
    <t>ИТОГО АКТИВЫ</t>
  </si>
  <si>
    <t>Капитал</t>
  </si>
  <si>
    <t>Долгосрочные обязательства</t>
  </si>
  <si>
    <t>Итого долгосрочные обязательства</t>
  </si>
  <si>
    <t>Краткосрочные обязательства</t>
  </si>
  <si>
    <t>ИТОГО КАПИТАЛ И ОБЯЗАТЕЛЬСТВА</t>
  </si>
  <si>
    <t>Денежные средства, ограниченные в использовании</t>
  </si>
  <si>
    <t xml:space="preserve">Займы выданные </t>
  </si>
  <si>
    <t>Краткосрочные банковские вклады</t>
  </si>
  <si>
    <t>Корпоративный подоходный налог уплаченный</t>
  </si>
  <si>
    <t>Снятие денег с банковского депозита</t>
  </si>
  <si>
    <t>Председатель Правления</t>
  </si>
  <si>
    <t>Главный бухгалтер</t>
  </si>
  <si>
    <t>Актив по корпоративному отложенному подоходному налогу</t>
  </si>
  <si>
    <t>Товарно-материальные запасы</t>
  </si>
  <si>
    <t>Кредиторская задолженность и прочие обязательства</t>
  </si>
  <si>
    <t>Прочие налоги к уплате</t>
  </si>
  <si>
    <t>Полученные вознаграждения (проценты)</t>
  </si>
  <si>
    <t>Платежи по аренде</t>
  </si>
  <si>
    <t>Платежи по обязательствам по контрактам на недропользование</t>
  </si>
  <si>
    <t>Денежные средства на начало года</t>
  </si>
  <si>
    <t>Резерв по обесценению денежных средств</t>
  </si>
  <si>
    <t>Эффект изменения обменного курса на денежные средства</t>
  </si>
  <si>
    <t>Предоплата по корпоративному подоходному налогу</t>
  </si>
  <si>
    <t>Резерв под ликвидацию активов и восстановление участка</t>
  </si>
  <si>
    <t>Доход от реализации продукции</t>
  </si>
  <si>
    <t>–</t>
  </si>
  <si>
    <t>Денежные средства, полученные от операционной деятельности</t>
  </si>
  <si>
    <t>Итого совокупный доход за период</t>
  </si>
  <si>
    <t>В тыс. тенге</t>
  </si>
  <si>
    <t>2022 года</t>
  </si>
  <si>
    <t>31 декабря</t>
  </si>
  <si>
    <t>АКТИВЫ</t>
  </si>
  <si>
    <t xml:space="preserve">Авансы выданные и прочие активы </t>
  </si>
  <si>
    <t>Денежные средства</t>
  </si>
  <si>
    <t xml:space="preserve">КАПИТАЛ И ОБЯЗАТЕЛЬСТВА </t>
  </si>
  <si>
    <t>ИТОГО КАПИТАЛ</t>
  </si>
  <si>
    <t>Займы полученные</t>
  </si>
  <si>
    <t>Итого краткосрочные обязательства</t>
  </si>
  <si>
    <t>ИТОГО ОБЯЗАТЕЛЬСТВА</t>
  </si>
  <si>
    <t>Прочие операционные доходы/(расходы)</t>
  </si>
  <si>
    <t>Восстановление/(убытки) от обесценения финансовых активов</t>
  </si>
  <si>
    <t>Восстановление (убытки) от обесценения нефинансовых активов</t>
  </si>
  <si>
    <t>Расходы по корпоративному подоходному налогу</t>
  </si>
  <si>
    <t>Чистая прибыль за период</t>
  </si>
  <si>
    <t>Прибыль на акцию</t>
  </si>
  <si>
    <t>Размещение банковского депозита (ликвидационный фонд)</t>
  </si>
  <si>
    <t>Размещение банковского депозита</t>
  </si>
  <si>
    <t>Денежные средства, полученные от / (использованные в) инвестиционной деятельности</t>
  </si>
  <si>
    <t>Выплата дивидендов</t>
  </si>
  <si>
    <t>Денежные средства, (использованные в) / полученные от финансовой деятельности</t>
  </si>
  <si>
    <t>Чистое изменение денежных средств за период</t>
  </si>
  <si>
    <t>Денежные средства на конец периода</t>
  </si>
  <si>
    <t>Итого</t>
  </si>
  <si>
    <t>Прочий совокупный доход за год</t>
  </si>
  <si>
    <t>Дисконт по займам, выданным акционерам/полученным от акционера</t>
  </si>
  <si>
    <t>Распределение дивидендов</t>
  </si>
  <si>
    <t>31 декабря 2021 года</t>
  </si>
  <si>
    <t>Дисконт по займам полученным от акционера</t>
  </si>
  <si>
    <t>Доходы по курсовой разнице нетто</t>
  </si>
  <si>
    <t>Базовая и разводненная прибыль на акцию в тенге</t>
  </si>
  <si>
    <t>8,10,11,14</t>
  </si>
  <si>
    <t>Акционерное общество "AltynEx Company"</t>
  </si>
  <si>
    <t>30 сентября</t>
  </si>
  <si>
    <t>Алимова Ю.С.</t>
  </si>
  <si>
    <t>Прибыль за период</t>
  </si>
  <si>
    <t>Прочий совокупный доход за период</t>
  </si>
  <si>
    <t>Получение займа от связанной стороны</t>
  </si>
  <si>
    <t>9 мес  2022 год</t>
  </si>
  <si>
    <t xml:space="preserve">               Консолидированный отчет о финансовом положении по состоянию на 30 сентября 2023 года</t>
  </si>
  <si>
    <t>2023 года</t>
  </si>
  <si>
    <t>Обязательство по корпоративному отложенному подоходному налогу</t>
  </si>
  <si>
    <t>Консолидированный отчет о прибылях и убытках и прочем совокупном доходе за период закончившийся 30 сентября 2023 года</t>
  </si>
  <si>
    <t>9 мес 2023 год</t>
  </si>
  <si>
    <t xml:space="preserve">                   Консолидированный отчет о движении денежных средств за период, закончившийся 30 сентября 2023года</t>
  </si>
  <si>
    <t xml:space="preserve">                   Консолидированный отчет об изменениях в капитале за период, закончившийся 30 сентября 2023 года</t>
  </si>
  <si>
    <t>Погашение займа связанными сторонами</t>
  </si>
  <si>
    <t>Погашение займов третьими сторонами</t>
  </si>
  <si>
    <t>Кайралиева К.Б.</t>
  </si>
  <si>
    <t>31 декабря 2022 года</t>
  </si>
  <si>
    <t>30 сентября 2023 года</t>
  </si>
  <si>
    <t>Прочие краткосрочные обязательства по дивидендам</t>
  </si>
  <si>
    <t>Погашение займа от связанной стороне</t>
  </si>
  <si>
    <t>Предоставление займов связанной стороне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</si>
</sst>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₽_-;\-* #,##0.00\ _₽_-;_-* &quot;-&quot;??\ _₽_-;_-@_-"/>
    <numFmt numFmtId="165" formatCode="_-* #,##0.00_р_._-;\-* #,##0.00_р_._-;_-* &quot;-&quot;??_р_._-;_-@_-"/>
    <numFmt numFmtId="166" formatCode="_(* #,##0_);_(* \(#,##0\);_(* &quot;-&quot;??_);_(@_)"/>
    <numFmt numFmtId="167" formatCode="_(* #,##0.00_);_(* \(#,##0.00\);_(* &quot;-&quot;??_);_(@_)"/>
    <numFmt numFmtId="168" formatCode="_ * #,##0.00_ ;_ * \-#,##0.00_ ;_ * &quot;-&quot;??_ ;_ @_ "/>
  </numFmts>
  <fonts count="26" x14ac:knownFonts="1">
    <font>
      <sz val="8"/>
      <name val="Arial"/>
      <family val="2"/>
    </font>
    <font>
      <sz val="8"/>
      <name val="Arial"/>
      <family val="2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i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b/>
      <sz val="6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b/>
      <i/>
      <sz val="9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0000CC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</borders>
  <cellStyleXfs count="21">
    <xf numFmtId="0" fontId="0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" fillId="0" borderId="0"/>
    <xf numFmtId="165" fontId="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2" fillId="0" borderId="0"/>
    <xf numFmtId="9" fontId="13" fillId="0" borderId="0" applyFont="0" applyFill="0" applyBorder="0" applyAlignment="0" applyProtection="0"/>
    <xf numFmtId="0" fontId="1" fillId="0" borderId="0"/>
    <xf numFmtId="168" fontId="3" fillId="0" borderId="0" applyFont="0" applyFill="0" applyBorder="0" applyAlignment="0" applyProtection="0"/>
  </cellStyleXfs>
  <cellXfs count="110">
    <xf numFmtId="0" fontId="0" fillId="0" borderId="0" xfId="0"/>
    <xf numFmtId="0" fontId="5" fillId="0" borderId="0" xfId="0" applyFont="1"/>
    <xf numFmtId="0" fontId="14" fillId="0" borderId="0" xfId="0" applyFont="1" applyAlignment="1">
      <alignment horizontal="left" vertical="center" wrapText="1" indent="1"/>
    </xf>
    <xf numFmtId="0" fontId="14" fillId="0" borderId="1" xfId="0" applyFont="1" applyBorder="1" applyAlignment="1">
      <alignment horizontal="left" vertical="center" wrapText="1" indent="1"/>
    </xf>
    <xf numFmtId="0" fontId="14" fillId="0" borderId="0" xfId="0" applyFont="1" applyAlignment="1">
      <alignment horizontal="center" vertical="center" wrapText="1"/>
    </xf>
    <xf numFmtId="0" fontId="15" fillId="0" borderId="2" xfId="0" applyFont="1" applyBorder="1" applyAlignment="1">
      <alignment horizontal="left" vertical="center" wrapText="1" indent="1"/>
    </xf>
    <xf numFmtId="0" fontId="14" fillId="0" borderId="2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 inden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 indent="1"/>
    </xf>
    <xf numFmtId="0" fontId="17" fillId="0" borderId="0" xfId="0" applyFont="1" applyAlignment="1">
      <alignment horizontal="left" vertical="center" wrapText="1" indent="1"/>
    </xf>
    <xf numFmtId="0" fontId="15" fillId="0" borderId="3" xfId="0" applyFont="1" applyBorder="1" applyAlignment="1">
      <alignment horizontal="left" vertical="center" wrapText="1" indent="1"/>
    </xf>
    <xf numFmtId="0" fontId="14" fillId="0" borderId="3" xfId="0" applyFont="1" applyBorder="1" applyAlignment="1">
      <alignment horizontal="center" vertical="center" wrapText="1"/>
    </xf>
    <xf numFmtId="3" fontId="14" fillId="0" borderId="0" xfId="0" applyNumberFormat="1" applyFont="1" applyAlignment="1">
      <alignment horizontal="right" vertical="center" wrapText="1"/>
    </xf>
    <xf numFmtId="3" fontId="15" fillId="0" borderId="2" xfId="0" applyNumberFormat="1" applyFont="1" applyBorder="1" applyAlignment="1">
      <alignment horizontal="right" vertical="center" wrapText="1"/>
    </xf>
    <xf numFmtId="3" fontId="15" fillId="0" borderId="0" xfId="0" applyNumberFormat="1" applyFont="1" applyAlignment="1">
      <alignment horizontal="right" vertical="center" wrapText="1"/>
    </xf>
    <xf numFmtId="3" fontId="17" fillId="0" borderId="0" xfId="0" applyNumberFormat="1" applyFont="1" applyAlignment="1">
      <alignment horizontal="right" vertical="center" wrapText="1"/>
    </xf>
    <xf numFmtId="3" fontId="14" fillId="0" borderId="1" xfId="0" applyNumberFormat="1" applyFont="1" applyBorder="1" applyAlignment="1">
      <alignment horizontal="right" vertical="center" wrapText="1"/>
    </xf>
    <xf numFmtId="3" fontId="15" fillId="0" borderId="1" xfId="0" applyNumberFormat="1" applyFont="1" applyBorder="1" applyAlignment="1">
      <alignment horizontal="right" vertical="center" wrapText="1"/>
    </xf>
    <xf numFmtId="3" fontId="15" fillId="0" borderId="3" xfId="0" applyNumberFormat="1" applyFont="1" applyBorder="1" applyAlignment="1">
      <alignment horizontal="right" vertical="center" wrapText="1"/>
    </xf>
    <xf numFmtId="0" fontId="15" fillId="2" borderId="4" xfId="0" applyFont="1" applyFill="1" applyBorder="1" applyAlignment="1">
      <alignment horizontal="right" vertical="center"/>
    </xf>
    <xf numFmtId="0" fontId="15" fillId="2" borderId="3" xfId="0" applyFont="1" applyFill="1" applyBorder="1" applyAlignment="1">
      <alignment horizontal="right" vertical="center"/>
    </xf>
    <xf numFmtId="0" fontId="14" fillId="2" borderId="4" xfId="0" applyFont="1" applyFill="1" applyBorder="1" applyAlignment="1">
      <alignment horizontal="right" vertical="center" wrapText="1"/>
    </xf>
    <xf numFmtId="0" fontId="14" fillId="2" borderId="3" xfId="0" applyFont="1" applyFill="1" applyBorder="1" applyAlignment="1">
      <alignment horizontal="right" vertical="center" wrapText="1"/>
    </xf>
    <xf numFmtId="0" fontId="7" fillId="0" borderId="0" xfId="0" applyFont="1" applyAlignment="1">
      <alignment horizontal="left" vertical="center" indent="1"/>
    </xf>
    <xf numFmtId="0" fontId="7" fillId="0" borderId="0" xfId="0" applyFont="1" applyAlignment="1">
      <alignment horizontal="right" vertical="center" wrapText="1"/>
    </xf>
    <xf numFmtId="0" fontId="14" fillId="0" borderId="0" xfId="0" applyFont="1" applyAlignment="1">
      <alignment horizontal="left" vertical="center" indent="1"/>
    </xf>
    <xf numFmtId="0" fontId="6" fillId="0" borderId="0" xfId="0" applyFont="1" applyAlignment="1">
      <alignment horizontal="center" vertical="center"/>
    </xf>
    <xf numFmtId="0" fontId="15" fillId="0" borderId="2" xfId="0" applyFont="1" applyBorder="1" applyAlignment="1">
      <alignment horizontal="left" vertical="center" indent="1"/>
    </xf>
    <xf numFmtId="0" fontId="6" fillId="0" borderId="2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 indent="1"/>
    </xf>
    <xf numFmtId="0" fontId="6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left" vertical="center" indent="1"/>
    </xf>
    <xf numFmtId="0" fontId="15" fillId="0" borderId="0" xfId="0" applyFont="1" applyAlignment="1">
      <alignment horizontal="left" vertical="center" indent="1"/>
    </xf>
    <xf numFmtId="0" fontId="7" fillId="0" borderId="1" xfId="0" applyFont="1" applyBorder="1" applyAlignment="1">
      <alignment horizontal="left" vertical="center" indent="1"/>
    </xf>
    <xf numFmtId="0" fontId="14" fillId="2" borderId="5" xfId="0" applyFont="1" applyFill="1" applyBorder="1" applyAlignment="1">
      <alignment horizontal="left" vertical="center" wrapText="1" inden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 indent="1"/>
    </xf>
    <xf numFmtId="0" fontId="6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 indent="1"/>
    </xf>
    <xf numFmtId="0" fontId="6" fillId="0" borderId="3" xfId="0" applyFont="1" applyBorder="1" applyAlignment="1">
      <alignment horizontal="left" vertical="center" wrapText="1" indent="1"/>
    </xf>
    <xf numFmtId="0" fontId="6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center" wrapText="1"/>
    </xf>
    <xf numFmtId="0" fontId="3" fillId="0" borderId="0" xfId="0" applyFont="1" applyAlignment="1">
      <alignment horizontal="justify" vertical="center"/>
    </xf>
    <xf numFmtId="0" fontId="15" fillId="2" borderId="5" xfId="0" applyFont="1" applyFill="1" applyBorder="1" applyAlignment="1">
      <alignment horizontal="right" vertical="center" wrapText="1"/>
    </xf>
    <xf numFmtId="0" fontId="18" fillId="0" borderId="0" xfId="0" applyFont="1" applyAlignment="1">
      <alignment horizontal="left" vertical="center" wrapText="1" indent="1"/>
    </xf>
    <xf numFmtId="0" fontId="18" fillId="0" borderId="0" xfId="0" applyFont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 indent="1"/>
    </xf>
    <xf numFmtId="0" fontId="18" fillId="0" borderId="1" xfId="0" applyFont="1" applyBorder="1" applyAlignment="1">
      <alignment horizontal="center" vertical="center" wrapText="1"/>
    </xf>
    <xf numFmtId="3" fontId="15" fillId="0" borderId="0" xfId="0" applyNumberFormat="1" applyFont="1" applyAlignment="1">
      <alignment horizontal="right" vertical="center"/>
    </xf>
    <xf numFmtId="3" fontId="15" fillId="0" borderId="2" xfId="0" applyNumberFormat="1" applyFont="1" applyBorder="1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3" fontId="6" fillId="0" borderId="0" xfId="0" applyNumberFormat="1" applyFont="1" applyAlignment="1">
      <alignment horizontal="right" vertical="center" wrapText="1"/>
    </xf>
    <xf numFmtId="3" fontId="15" fillId="0" borderId="1" xfId="0" applyNumberFormat="1" applyFont="1" applyBorder="1" applyAlignment="1">
      <alignment horizontal="right" vertical="center"/>
    </xf>
    <xf numFmtId="3" fontId="6" fillId="0" borderId="1" xfId="0" applyNumberFormat="1" applyFont="1" applyBorder="1" applyAlignment="1">
      <alignment horizontal="right" vertical="center" wrapText="1"/>
    </xf>
    <xf numFmtId="3" fontId="15" fillId="0" borderId="6" xfId="0" applyNumberFormat="1" applyFont="1" applyBorder="1" applyAlignment="1">
      <alignment horizontal="right" vertical="center"/>
    </xf>
    <xf numFmtId="3" fontId="14" fillId="0" borderId="6" xfId="0" applyNumberFormat="1" applyFont="1" applyBorder="1" applyAlignment="1">
      <alignment horizontal="right" vertical="center" wrapText="1"/>
    </xf>
    <xf numFmtId="3" fontId="18" fillId="0" borderId="0" xfId="0" applyNumberFormat="1" applyFont="1" applyAlignment="1">
      <alignment horizontal="right" vertical="center"/>
    </xf>
    <xf numFmtId="3" fontId="18" fillId="0" borderId="0" xfId="0" applyNumberFormat="1" applyFont="1" applyAlignment="1">
      <alignment horizontal="right" vertical="center" wrapText="1"/>
    </xf>
    <xf numFmtId="3" fontId="15" fillId="0" borderId="6" xfId="0" applyNumberFormat="1" applyFont="1" applyBorder="1" applyAlignment="1">
      <alignment horizontal="right" vertical="center" wrapText="1"/>
    </xf>
    <xf numFmtId="3" fontId="7" fillId="0" borderId="3" xfId="0" applyNumberFormat="1" applyFont="1" applyBorder="1" applyAlignment="1">
      <alignment horizontal="right" vertical="center" wrapText="1"/>
    </xf>
    <xf numFmtId="3" fontId="8" fillId="0" borderId="0" xfId="0" applyNumberFormat="1" applyFont="1" applyAlignment="1">
      <alignment horizontal="right" vertical="center" wrapText="1"/>
    </xf>
    <xf numFmtId="3" fontId="19" fillId="0" borderId="0" xfId="0" applyNumberFormat="1" applyFont="1" applyAlignment="1">
      <alignment horizontal="right" vertical="center"/>
    </xf>
    <xf numFmtId="3" fontId="18" fillId="0" borderId="1" xfId="0" applyNumberFormat="1" applyFont="1" applyBorder="1" applyAlignment="1">
      <alignment horizontal="right" vertical="center" wrapText="1"/>
    </xf>
    <xf numFmtId="3" fontId="18" fillId="0" borderId="1" xfId="0" applyNumberFormat="1" applyFont="1" applyBorder="1" applyAlignment="1">
      <alignment horizontal="right" vertical="center"/>
    </xf>
    <xf numFmtId="3" fontId="7" fillId="0" borderId="0" xfId="0" applyNumberFormat="1" applyFont="1" applyAlignment="1">
      <alignment horizontal="right" vertical="center" wrapText="1"/>
    </xf>
    <xf numFmtId="3" fontId="14" fillId="0" borderId="0" xfId="0" applyNumberFormat="1" applyFont="1" applyAlignment="1">
      <alignment horizontal="right" vertical="center"/>
    </xf>
    <xf numFmtId="3" fontId="14" fillId="0" borderId="1" xfId="0" applyNumberFormat="1" applyFont="1" applyBorder="1" applyAlignment="1">
      <alignment horizontal="right" vertical="center"/>
    </xf>
    <xf numFmtId="3" fontId="6" fillId="0" borderId="1" xfId="0" applyNumberFormat="1" applyFont="1" applyBorder="1" applyAlignment="1">
      <alignment horizontal="right" vertical="center"/>
    </xf>
    <xf numFmtId="0" fontId="20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21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vertical="top"/>
    </xf>
    <xf numFmtId="3" fontId="9" fillId="0" borderId="0" xfId="0" applyNumberFormat="1" applyFont="1"/>
    <xf numFmtId="0" fontId="11" fillId="0" borderId="1" xfId="0" applyFont="1" applyBorder="1"/>
    <xf numFmtId="0" fontId="11" fillId="0" borderId="0" xfId="0" applyFont="1" applyAlignment="1">
      <alignment horizontal="center"/>
    </xf>
    <xf numFmtId="0" fontId="11" fillId="0" borderId="0" xfId="0" applyFont="1" applyAlignment="1">
      <alignment vertical="top" wrapText="1"/>
    </xf>
    <xf numFmtId="0" fontId="22" fillId="0" borderId="0" xfId="0" applyFont="1"/>
    <xf numFmtId="0" fontId="22" fillId="0" borderId="0" xfId="19" applyFont="1"/>
    <xf numFmtId="0" fontId="23" fillId="0" borderId="0" xfId="0" applyFont="1"/>
    <xf numFmtId="0" fontId="11" fillId="0" borderId="0" xfId="0" applyFont="1" applyAlignment="1">
      <alignment wrapText="1"/>
    </xf>
    <xf numFmtId="3" fontId="23" fillId="0" borderId="0" xfId="0" applyNumberFormat="1" applyFont="1"/>
    <xf numFmtId="0" fontId="24" fillId="0" borderId="0" xfId="0" applyFont="1"/>
    <xf numFmtId="0" fontId="24" fillId="0" borderId="0" xfId="19" applyFont="1"/>
    <xf numFmtId="0" fontId="25" fillId="0" borderId="0" xfId="0" applyFont="1"/>
    <xf numFmtId="166" fontId="22" fillId="0" borderId="0" xfId="0" applyNumberFormat="1" applyFont="1"/>
    <xf numFmtId="3" fontId="6" fillId="0" borderId="0" xfId="0" applyNumberFormat="1" applyFont="1" applyAlignment="1">
      <alignment horizontal="right" vertical="center"/>
    </xf>
    <xf numFmtId="3" fontId="15" fillId="3" borderId="3" xfId="0" applyNumberFormat="1" applyFont="1" applyFill="1" applyBorder="1" applyAlignment="1">
      <alignment horizontal="right" vertical="center"/>
    </xf>
    <xf numFmtId="0" fontId="20" fillId="0" borderId="0" xfId="0" applyFont="1" applyAlignment="1">
      <alignment horizontal="center" wrapText="1"/>
    </xf>
    <xf numFmtId="0" fontId="14" fillId="2" borderId="4" xfId="0" applyFont="1" applyFill="1" applyBorder="1" applyAlignment="1">
      <alignment horizontal="left" vertical="center" indent="1"/>
    </xf>
    <xf numFmtId="0" fontId="14" fillId="2" borderId="3" xfId="0" applyFont="1" applyFill="1" applyBorder="1" applyAlignment="1">
      <alignment horizontal="left" vertical="center" indent="1"/>
    </xf>
    <xf numFmtId="0" fontId="14" fillId="2" borderId="4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3" fillId="0" borderId="0" xfId="0" applyFont="1" applyAlignment="1">
      <alignment horizontal="center"/>
    </xf>
  </cellXfs>
  <cellStyles count="21">
    <cellStyle name="Comma 10" xfId="1" xr:uid="{00000000-0005-0000-0000-000000000000}"/>
    <cellStyle name="Comma 10 2" xfId="2" xr:uid="{00000000-0005-0000-0000-000001000000}"/>
    <cellStyle name="Comma 10 3" xfId="3" xr:uid="{00000000-0005-0000-0000-000002000000}"/>
    <cellStyle name="Comma 10 6" xfId="4" xr:uid="{00000000-0005-0000-0000-000003000000}"/>
    <cellStyle name="Comma 10 6 2" xfId="5" xr:uid="{00000000-0005-0000-0000-000004000000}"/>
    <cellStyle name="Comma 12 3" xfId="6" xr:uid="{00000000-0005-0000-0000-000005000000}"/>
    <cellStyle name="Comma 12 3 2" xfId="7" xr:uid="{00000000-0005-0000-0000-000006000000}"/>
    <cellStyle name="Comma 12 3 3" xfId="8" xr:uid="{00000000-0005-0000-0000-000007000000}"/>
    <cellStyle name="Comma 2 2 2 2" xfId="9" xr:uid="{00000000-0005-0000-0000-000008000000}"/>
    <cellStyle name="Comma 3" xfId="10" xr:uid="{00000000-0005-0000-0000-000009000000}"/>
    <cellStyle name="Comma 3 3 2" xfId="11" xr:uid="{00000000-0005-0000-0000-00000A000000}"/>
    <cellStyle name="Comma 3 3 2 2" xfId="12" xr:uid="{00000000-0005-0000-0000-00000B000000}"/>
    <cellStyle name="Comma 3 3 2 3" xfId="13" xr:uid="{00000000-0005-0000-0000-00000C000000}"/>
    <cellStyle name="Normal 2 10 3" xfId="14" xr:uid="{00000000-0005-0000-0000-00000D000000}"/>
    <cellStyle name="Normal 2 10 3 2" xfId="15" xr:uid="{00000000-0005-0000-0000-00000E000000}"/>
    <cellStyle name="Normal 2 10 3 3" xfId="16" xr:uid="{00000000-0005-0000-0000-00000F000000}"/>
    <cellStyle name="Normal 3" xfId="17" xr:uid="{00000000-0005-0000-0000-000010000000}"/>
    <cellStyle name="Percent 18 2" xfId="18" xr:uid="{00000000-0005-0000-0000-000011000000}"/>
    <cellStyle name="Обычный" xfId="0" builtinId="0"/>
    <cellStyle name="Финансовый" xfId="19" builtinId="3"/>
    <cellStyle name="Финансовый 2 4" xfId="20" xr:uid="{00000000-0005-0000-0000-00001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CCC085"/>
      <rgbColor rgb="00993366"/>
      <rgbColor rgb="00F4ECC5"/>
      <rgbColor rgb="00CCFFFF"/>
      <rgbColor rgb="00F8F2D8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G55"/>
  <sheetViews>
    <sheetView tabSelected="1" topLeftCell="A17" workbookViewId="0">
      <selection activeCell="H32" sqref="H32"/>
    </sheetView>
  </sheetViews>
  <sheetFormatPr defaultColWidth="9.109375" defaultRowHeight="10.5" x14ac:dyDescent="0.25"/>
  <cols>
    <col min="1" max="1" width="9.109375" style="80"/>
    <col min="2" max="2" width="56.6640625" style="80" customWidth="1"/>
    <col min="3" max="3" width="9.44140625" style="81" customWidth="1"/>
    <col min="4" max="4" width="13.6640625" style="80" customWidth="1"/>
    <col min="5" max="5" width="12.109375" style="80" customWidth="1"/>
    <col min="6" max="6" width="10.109375" style="80" bestFit="1" customWidth="1"/>
    <col min="7" max="7" width="9.88671875" style="80" bestFit="1" customWidth="1"/>
    <col min="8" max="16384" width="9.109375" style="80"/>
  </cols>
  <sheetData>
    <row r="1" spans="1:5" ht="14" x14ac:dyDescent="0.3">
      <c r="A1" s="79"/>
    </row>
    <row r="2" spans="1:5" ht="14" x14ac:dyDescent="0.3">
      <c r="B2" s="107" t="s">
        <v>100</v>
      </c>
      <c r="C2" s="107"/>
      <c r="D2" s="107"/>
      <c r="E2" s="107"/>
    </row>
    <row r="3" spans="1:5" s="83" customFormat="1" x14ac:dyDescent="0.25">
      <c r="C3" s="84"/>
    </row>
    <row r="4" spans="1:5" ht="27.75" customHeight="1" x14ac:dyDescent="0.3">
      <c r="B4" s="102" t="s">
        <v>107</v>
      </c>
      <c r="C4" s="102"/>
      <c r="D4" s="102"/>
      <c r="E4" s="102"/>
    </row>
    <row r="6" spans="1:5" ht="11" thickBot="1" x14ac:dyDescent="0.3"/>
    <row r="7" spans="1:5" ht="22.5" customHeight="1" thickTop="1" x14ac:dyDescent="0.25">
      <c r="B7" s="103" t="s">
        <v>67</v>
      </c>
      <c r="C7" s="105" t="s">
        <v>16</v>
      </c>
      <c r="D7" s="22" t="s">
        <v>101</v>
      </c>
      <c r="E7" s="24" t="s">
        <v>69</v>
      </c>
    </row>
    <row r="8" spans="1:5" ht="12" thickBot="1" x14ac:dyDescent="0.3">
      <c r="B8" s="104"/>
      <c r="C8" s="106"/>
      <c r="D8" s="23" t="s">
        <v>108</v>
      </c>
      <c r="E8" s="25" t="s">
        <v>68</v>
      </c>
    </row>
    <row r="9" spans="1:5" ht="14.5" thickTop="1" x14ac:dyDescent="0.3">
      <c r="B9" s="26" t="s">
        <v>70</v>
      </c>
      <c r="C9" s="85"/>
      <c r="D9" s="85"/>
      <c r="E9" s="27"/>
    </row>
    <row r="10" spans="1:5" ht="14" x14ac:dyDescent="0.3">
      <c r="B10" s="26" t="s">
        <v>31</v>
      </c>
      <c r="C10" s="85"/>
      <c r="D10" s="85"/>
      <c r="E10" s="27"/>
    </row>
    <row r="11" spans="1:5" ht="11.5" x14ac:dyDescent="0.25">
      <c r="B11" s="28" t="s">
        <v>0</v>
      </c>
      <c r="C11" s="29">
        <v>5</v>
      </c>
      <c r="D11" s="59">
        <v>2038494</v>
      </c>
      <c r="E11" s="15">
        <v>3171338</v>
      </c>
    </row>
    <row r="12" spans="1:5" ht="11.5" x14ac:dyDescent="0.25">
      <c r="B12" s="28" t="s">
        <v>27</v>
      </c>
      <c r="C12" s="29">
        <v>6</v>
      </c>
      <c r="D12" s="59">
        <v>8385494</v>
      </c>
      <c r="E12" s="15">
        <v>11737720</v>
      </c>
    </row>
    <row r="13" spans="1:5" ht="14.25" customHeight="1" x14ac:dyDescent="0.25">
      <c r="B13" s="28" t="s">
        <v>32</v>
      </c>
      <c r="C13" s="29">
        <v>7</v>
      </c>
      <c r="D13" s="59">
        <v>335087</v>
      </c>
      <c r="E13" s="15">
        <v>306584</v>
      </c>
    </row>
    <row r="14" spans="1:5" ht="22.75" customHeight="1" x14ac:dyDescent="0.25">
      <c r="B14" s="28" t="s">
        <v>44</v>
      </c>
      <c r="C14" s="29">
        <v>8</v>
      </c>
      <c r="D14" s="59">
        <v>2779726</v>
      </c>
      <c r="E14" s="15">
        <v>2709752</v>
      </c>
    </row>
    <row r="15" spans="1:5" ht="11.5" x14ac:dyDescent="0.25">
      <c r="B15" s="28" t="s">
        <v>36</v>
      </c>
      <c r="C15" s="29">
        <v>12</v>
      </c>
      <c r="D15" s="59">
        <v>229003</v>
      </c>
      <c r="E15" s="15">
        <v>539588</v>
      </c>
    </row>
    <row r="16" spans="1:5" s="79" customFormat="1" ht="14.5" thickBot="1" x14ac:dyDescent="0.35">
      <c r="B16" s="28" t="s">
        <v>51</v>
      </c>
      <c r="C16" s="29"/>
      <c r="D16" s="59">
        <v>0</v>
      </c>
      <c r="E16" s="15">
        <v>0</v>
      </c>
    </row>
    <row r="17" spans="2:7" ht="12" thickBot="1" x14ac:dyDescent="0.3">
      <c r="B17" s="30" t="s">
        <v>33</v>
      </c>
      <c r="C17" s="31"/>
      <c r="D17" s="60">
        <f>SUM(D11:D16)</f>
        <v>13767804</v>
      </c>
      <c r="E17" s="60">
        <f>SUM(E11:E16)</f>
        <v>18464982</v>
      </c>
    </row>
    <row r="18" spans="2:7" ht="14" x14ac:dyDescent="0.25">
      <c r="B18" s="86"/>
      <c r="C18" s="29"/>
      <c r="D18" s="59"/>
      <c r="E18" s="15"/>
    </row>
    <row r="19" spans="2:7" ht="11.5" x14ac:dyDescent="0.25">
      <c r="B19" s="26" t="s">
        <v>34</v>
      </c>
      <c r="C19" s="29"/>
      <c r="D19" s="59"/>
      <c r="E19" s="15"/>
    </row>
    <row r="20" spans="2:7" ht="11.5" x14ac:dyDescent="0.25">
      <c r="B20" s="28" t="s">
        <v>52</v>
      </c>
      <c r="C20" s="29">
        <v>9</v>
      </c>
      <c r="D20" s="61">
        <v>6993747</v>
      </c>
      <c r="E20" s="62">
        <v>6700172</v>
      </c>
      <c r="G20" s="87"/>
    </row>
    <row r="21" spans="2:7" ht="11.5" x14ac:dyDescent="0.25">
      <c r="B21" s="28" t="s">
        <v>35</v>
      </c>
      <c r="C21" s="29">
        <v>10</v>
      </c>
      <c r="D21" s="61">
        <v>3664615</v>
      </c>
      <c r="E21" s="15">
        <v>3432768</v>
      </c>
    </row>
    <row r="22" spans="2:7" ht="11.5" x14ac:dyDescent="0.25">
      <c r="B22" s="28" t="s">
        <v>45</v>
      </c>
      <c r="C22" s="29">
        <v>11</v>
      </c>
      <c r="D22" s="61">
        <v>182649</v>
      </c>
      <c r="E22" s="62">
        <v>103059</v>
      </c>
    </row>
    <row r="23" spans="2:7" ht="11.5" x14ac:dyDescent="0.25">
      <c r="B23" s="28" t="s">
        <v>71</v>
      </c>
      <c r="C23" s="29">
        <v>12</v>
      </c>
      <c r="D23" s="59">
        <v>479004</v>
      </c>
      <c r="E23" s="15">
        <v>285510</v>
      </c>
    </row>
    <row r="24" spans="2:7" ht="11.5" x14ac:dyDescent="0.25">
      <c r="B24" s="28" t="s">
        <v>61</v>
      </c>
      <c r="C24" s="29"/>
      <c r="D24" s="59">
        <v>336453</v>
      </c>
      <c r="E24" s="15">
        <v>156496</v>
      </c>
    </row>
    <row r="25" spans="2:7" s="79" customFormat="1" ht="14" x14ac:dyDescent="0.3">
      <c r="B25" s="28" t="s">
        <v>46</v>
      </c>
      <c r="C25" s="29">
        <v>14</v>
      </c>
      <c r="D25" s="59">
        <v>5831952</v>
      </c>
      <c r="E25" s="15">
        <v>481435</v>
      </c>
    </row>
    <row r="26" spans="2:7" s="79" customFormat="1" ht="14.5" thickBot="1" x14ac:dyDescent="0.35">
      <c r="B26" s="28" t="s">
        <v>72</v>
      </c>
      <c r="C26" s="29">
        <v>13</v>
      </c>
      <c r="D26" s="59">
        <v>4894</v>
      </c>
      <c r="E26" s="15">
        <v>24972</v>
      </c>
    </row>
    <row r="27" spans="2:7" ht="12" thickBot="1" x14ac:dyDescent="0.3">
      <c r="B27" s="30" t="s">
        <v>37</v>
      </c>
      <c r="C27" s="31"/>
      <c r="D27" s="60">
        <f>SUM(D20:D26)</f>
        <v>17493314</v>
      </c>
      <c r="E27" s="60">
        <f>SUM(E20:E26)</f>
        <v>11184412</v>
      </c>
    </row>
    <row r="28" spans="2:7" ht="12" thickBot="1" x14ac:dyDescent="0.3">
      <c r="B28" s="32" t="s">
        <v>38</v>
      </c>
      <c r="C28" s="33"/>
      <c r="D28" s="63">
        <f>D27+D17</f>
        <v>31261118</v>
      </c>
      <c r="E28" s="63">
        <f>E27+E17</f>
        <v>29649394</v>
      </c>
    </row>
    <row r="29" spans="2:7" ht="14" x14ac:dyDescent="0.25">
      <c r="B29" s="86"/>
      <c r="C29" s="34"/>
      <c r="D29" s="59"/>
      <c r="E29" s="15"/>
    </row>
    <row r="30" spans="2:7" ht="11.5" x14ac:dyDescent="0.25">
      <c r="B30" s="26" t="s">
        <v>73</v>
      </c>
      <c r="C30" s="29"/>
      <c r="D30" s="59"/>
      <c r="E30" s="15"/>
      <c r="F30" s="87"/>
      <c r="G30" s="87"/>
    </row>
    <row r="31" spans="2:7" s="79" customFormat="1" ht="14" x14ac:dyDescent="0.3">
      <c r="B31" s="26" t="s">
        <v>39</v>
      </c>
      <c r="C31" s="29"/>
      <c r="D31" s="61"/>
      <c r="E31" s="62"/>
    </row>
    <row r="32" spans="2:7" ht="11.5" x14ac:dyDescent="0.25">
      <c r="B32" s="28" t="s">
        <v>28</v>
      </c>
      <c r="C32" s="29">
        <v>15</v>
      </c>
      <c r="D32" s="15">
        <v>8515056</v>
      </c>
      <c r="E32" s="15">
        <v>8515056</v>
      </c>
    </row>
    <row r="33" spans="2:5" ht="12" thickBot="1" x14ac:dyDescent="0.3">
      <c r="B33" s="35" t="s">
        <v>29</v>
      </c>
      <c r="C33" s="33"/>
      <c r="D33" s="64">
        <v>16486450</v>
      </c>
      <c r="E33" s="64">
        <v>16916219</v>
      </c>
    </row>
    <row r="34" spans="2:5" ht="12" thickBot="1" x14ac:dyDescent="0.3">
      <c r="B34" s="32" t="s">
        <v>74</v>
      </c>
      <c r="C34" s="33"/>
      <c r="D34" s="59">
        <f>SUM(D32:D33)</f>
        <v>25001506</v>
      </c>
      <c r="E34" s="59">
        <f>SUM(E32:E33)</f>
        <v>25431275</v>
      </c>
    </row>
    <row r="35" spans="2:5" ht="14" x14ac:dyDescent="0.25">
      <c r="B35" s="86"/>
      <c r="C35" s="29"/>
      <c r="D35" s="65"/>
      <c r="E35" s="66"/>
    </row>
    <row r="36" spans="2:5" s="79" customFormat="1" ht="14" x14ac:dyDescent="0.3">
      <c r="B36" s="36" t="s">
        <v>40</v>
      </c>
      <c r="C36" s="29"/>
      <c r="D36" s="59"/>
      <c r="E36" s="15"/>
    </row>
    <row r="37" spans="2:5" ht="11.5" x14ac:dyDescent="0.25">
      <c r="B37" s="28" t="s">
        <v>62</v>
      </c>
      <c r="C37" s="29">
        <v>16</v>
      </c>
      <c r="D37" s="100">
        <v>596701</v>
      </c>
      <c r="E37" s="62">
        <v>596701</v>
      </c>
    </row>
    <row r="38" spans="2:5" ht="23" x14ac:dyDescent="0.25">
      <c r="B38" s="2" t="s">
        <v>109</v>
      </c>
      <c r="C38" s="29"/>
      <c r="D38" s="100">
        <v>148576</v>
      </c>
      <c r="E38" s="62">
        <v>148576</v>
      </c>
    </row>
    <row r="39" spans="2:5" ht="12" thickBot="1" x14ac:dyDescent="0.3">
      <c r="B39" s="28" t="s">
        <v>53</v>
      </c>
      <c r="C39" s="29">
        <v>18</v>
      </c>
      <c r="D39" s="100">
        <v>174834</v>
      </c>
      <c r="E39" s="62">
        <v>174834</v>
      </c>
    </row>
    <row r="40" spans="2:5" ht="12" thickBot="1" x14ac:dyDescent="0.3">
      <c r="B40" s="30" t="s">
        <v>41</v>
      </c>
      <c r="C40" s="31"/>
      <c r="D40" s="65">
        <f>SUM(D37:D39)</f>
        <v>920111</v>
      </c>
      <c r="E40" s="65">
        <f>SUM(E37:E39)</f>
        <v>920111</v>
      </c>
    </row>
    <row r="41" spans="2:5" s="79" customFormat="1" ht="14" x14ac:dyDescent="0.3">
      <c r="B41" s="28"/>
      <c r="C41" s="29"/>
      <c r="D41" s="65"/>
      <c r="E41" s="66"/>
    </row>
    <row r="42" spans="2:5" s="79" customFormat="1" ht="14" x14ac:dyDescent="0.3">
      <c r="B42" s="26" t="s">
        <v>42</v>
      </c>
      <c r="C42" s="29"/>
      <c r="D42" s="59"/>
      <c r="E42" s="15"/>
    </row>
    <row r="43" spans="2:5" s="79" customFormat="1" ht="14" x14ac:dyDescent="0.3">
      <c r="B43" s="28" t="s">
        <v>75</v>
      </c>
      <c r="C43" s="29">
        <v>17</v>
      </c>
      <c r="D43" s="67" t="s">
        <v>64</v>
      </c>
      <c r="E43" s="15">
        <v>1706051</v>
      </c>
    </row>
    <row r="44" spans="2:5" s="79" customFormat="1" ht="14" x14ac:dyDescent="0.3">
      <c r="B44" s="28" t="s">
        <v>53</v>
      </c>
      <c r="C44" s="29">
        <v>18</v>
      </c>
      <c r="D44" s="61">
        <v>2243732</v>
      </c>
      <c r="E44" s="62">
        <v>1009128</v>
      </c>
    </row>
    <row r="45" spans="2:5" s="79" customFormat="1" ht="14" x14ac:dyDescent="0.3">
      <c r="B45" s="28" t="s">
        <v>54</v>
      </c>
      <c r="C45" s="29">
        <v>19</v>
      </c>
      <c r="D45" s="59">
        <v>2285419</v>
      </c>
      <c r="E45" s="15">
        <v>582829</v>
      </c>
    </row>
    <row r="46" spans="2:5" s="79" customFormat="1" ht="14.5" thickBot="1" x14ac:dyDescent="0.35">
      <c r="B46" s="28" t="s">
        <v>119</v>
      </c>
      <c r="C46" s="29"/>
      <c r="D46" s="59">
        <v>810350</v>
      </c>
      <c r="E46" s="15"/>
    </row>
    <row r="47" spans="2:5" s="79" customFormat="1" ht="14.5" thickBot="1" x14ac:dyDescent="0.35">
      <c r="B47" s="30" t="s">
        <v>76</v>
      </c>
      <c r="C47" s="31"/>
      <c r="D47" s="65">
        <f>SUM(D44:D46)</f>
        <v>5339501</v>
      </c>
      <c r="E47" s="65">
        <f>SUM(E43:E45)</f>
        <v>3298008</v>
      </c>
    </row>
    <row r="48" spans="2:5" s="79" customFormat="1" ht="14.5" thickBot="1" x14ac:dyDescent="0.35">
      <c r="B48" s="32" t="s">
        <v>77</v>
      </c>
      <c r="C48" s="33"/>
      <c r="D48" s="60">
        <f>D47+D40</f>
        <v>6259612</v>
      </c>
      <c r="E48" s="60">
        <f>E47+E40</f>
        <v>4218119</v>
      </c>
    </row>
    <row r="49" spans="2:5" s="79" customFormat="1" ht="14.5" thickBot="1" x14ac:dyDescent="0.35">
      <c r="B49" s="37" t="s">
        <v>43</v>
      </c>
      <c r="C49" s="88"/>
      <c r="D49" s="63">
        <f>D48+D34</f>
        <v>31261118</v>
      </c>
      <c r="E49" s="63">
        <f>E48+E34</f>
        <v>29649394</v>
      </c>
    </row>
    <row r="50" spans="2:5" s="79" customFormat="1" ht="14" x14ac:dyDescent="0.3">
      <c r="B50" s="28"/>
      <c r="C50" s="29"/>
      <c r="D50" s="59"/>
      <c r="E50" s="59"/>
    </row>
    <row r="53" spans="2:5" ht="14" x14ac:dyDescent="0.3">
      <c r="B53" s="79" t="s">
        <v>49</v>
      </c>
      <c r="C53" s="89"/>
      <c r="D53" s="79" t="s">
        <v>102</v>
      </c>
    </row>
    <row r="54" spans="2:5" ht="14" x14ac:dyDescent="0.3">
      <c r="B54" s="85"/>
      <c r="C54" s="89"/>
      <c r="D54" s="85"/>
    </row>
    <row r="55" spans="2:5" ht="14" x14ac:dyDescent="0.3">
      <c r="B55" s="79" t="s">
        <v>50</v>
      </c>
      <c r="C55" s="89"/>
      <c r="D55" s="79" t="s">
        <v>116</v>
      </c>
    </row>
  </sheetData>
  <mergeCells count="4">
    <mergeCell ref="B4:E4"/>
    <mergeCell ref="B7:B8"/>
    <mergeCell ref="C7:C8"/>
    <mergeCell ref="B2:E2"/>
  </mergeCells>
  <pageMargins left="0.70866141732283472" right="0.23622047244094491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B2:E39"/>
  <sheetViews>
    <sheetView topLeftCell="A14" workbookViewId="0">
      <selection activeCell="D26" sqref="D26"/>
    </sheetView>
  </sheetViews>
  <sheetFormatPr defaultColWidth="9.109375" defaultRowHeight="10.5" x14ac:dyDescent="0.25"/>
  <cols>
    <col min="1" max="1" width="9.109375" style="80"/>
    <col min="2" max="2" width="51.109375" style="80" customWidth="1"/>
    <col min="3" max="3" width="13.109375" style="81" customWidth="1"/>
    <col min="4" max="4" width="16.6640625" style="80" customWidth="1"/>
    <col min="5" max="5" width="25.109375" style="80" customWidth="1"/>
    <col min="6" max="16384" width="9.109375" style="80"/>
  </cols>
  <sheetData>
    <row r="2" spans="2:5" ht="14" x14ac:dyDescent="0.3">
      <c r="B2" s="107" t="s">
        <v>100</v>
      </c>
      <c r="C2" s="107"/>
      <c r="D2" s="107"/>
      <c r="E2" s="107"/>
    </row>
    <row r="4" spans="2:5" ht="31.5" customHeight="1" x14ac:dyDescent="0.3">
      <c r="B4" s="102" t="s">
        <v>110</v>
      </c>
      <c r="C4" s="102"/>
      <c r="D4" s="102"/>
      <c r="E4" s="102"/>
    </row>
    <row r="5" spans="2:5" ht="15" x14ac:dyDescent="0.3">
      <c r="B5" s="108"/>
      <c r="C5" s="108"/>
      <c r="D5" s="108"/>
      <c r="E5" s="108"/>
    </row>
    <row r="6" spans="2:5" ht="15" x14ac:dyDescent="0.3">
      <c r="B6" s="82"/>
    </row>
    <row r="7" spans="2:5" ht="11" thickBot="1" x14ac:dyDescent="0.3"/>
    <row r="8" spans="2:5" ht="12.5" thickTop="1" thickBot="1" x14ac:dyDescent="0.3">
      <c r="B8" s="38" t="s">
        <v>67</v>
      </c>
      <c r="C8" s="39" t="s">
        <v>16</v>
      </c>
      <c r="D8" s="40" t="s">
        <v>111</v>
      </c>
      <c r="E8" s="40" t="s">
        <v>106</v>
      </c>
    </row>
    <row r="9" spans="2:5" ht="12" thickTop="1" x14ac:dyDescent="0.25">
      <c r="B9" s="2" t="s">
        <v>63</v>
      </c>
      <c r="C9" s="41">
        <v>20</v>
      </c>
      <c r="D9" s="15">
        <v>20322790</v>
      </c>
      <c r="E9" s="15">
        <v>21418334</v>
      </c>
    </row>
    <row r="10" spans="2:5" ht="12" thickBot="1" x14ac:dyDescent="0.3">
      <c r="B10" s="3" t="s">
        <v>17</v>
      </c>
      <c r="C10" s="42">
        <v>21</v>
      </c>
      <c r="D10" s="15">
        <v>-7506604</v>
      </c>
      <c r="E10" s="15">
        <v>-6322523</v>
      </c>
    </row>
    <row r="11" spans="2:5" ht="12" thickBot="1" x14ac:dyDescent="0.3">
      <c r="B11" s="11" t="s">
        <v>18</v>
      </c>
      <c r="C11" s="42"/>
      <c r="D11" s="16">
        <f>SUM(D9:D10)</f>
        <v>12816186</v>
      </c>
      <c r="E11" s="16">
        <f>SUM(E9:E10)</f>
        <v>15095811</v>
      </c>
    </row>
    <row r="12" spans="2:5" ht="11.5" x14ac:dyDescent="0.25">
      <c r="B12" s="2"/>
      <c r="C12" s="41"/>
      <c r="D12" s="15"/>
      <c r="E12" s="15"/>
    </row>
    <row r="13" spans="2:5" ht="11.5" x14ac:dyDescent="0.25">
      <c r="B13" s="2" t="s">
        <v>19</v>
      </c>
      <c r="C13" s="41">
        <v>22</v>
      </c>
      <c r="D13" s="15">
        <v>-3581368</v>
      </c>
      <c r="E13" s="15">
        <v>-2798720</v>
      </c>
    </row>
    <row r="14" spans="2:5" ht="11.5" x14ac:dyDescent="0.25">
      <c r="B14" s="2" t="s">
        <v>20</v>
      </c>
      <c r="C14" s="41">
        <v>23</v>
      </c>
      <c r="D14" s="15">
        <v>-674893</v>
      </c>
      <c r="E14" s="15">
        <v>-686590</v>
      </c>
    </row>
    <row r="15" spans="2:5" ht="12" thickBot="1" x14ac:dyDescent="0.3">
      <c r="B15" s="3" t="s">
        <v>78</v>
      </c>
      <c r="C15" s="42"/>
      <c r="D15" s="19">
        <v>733105</v>
      </c>
      <c r="E15" s="19">
        <v>-440781</v>
      </c>
    </row>
    <row r="16" spans="2:5" ht="12" thickBot="1" x14ac:dyDescent="0.3">
      <c r="B16" s="11" t="s">
        <v>21</v>
      </c>
      <c r="C16" s="44"/>
      <c r="D16" s="20">
        <f>SUM(D11:D15)</f>
        <v>9293030</v>
      </c>
      <c r="E16" s="20">
        <f>SUM(E11:E15)</f>
        <v>11169720</v>
      </c>
    </row>
    <row r="17" spans="2:5" ht="11.5" x14ac:dyDescent="0.25">
      <c r="B17" s="2"/>
      <c r="C17" s="41"/>
      <c r="D17" s="15"/>
      <c r="E17" s="15"/>
    </row>
    <row r="18" spans="2:5" ht="11.5" x14ac:dyDescent="0.25">
      <c r="B18" s="2" t="s">
        <v>22</v>
      </c>
      <c r="C18" s="41">
        <v>24</v>
      </c>
      <c r="D18" s="15">
        <v>228698</v>
      </c>
      <c r="E18" s="15">
        <v>253349</v>
      </c>
    </row>
    <row r="19" spans="2:5" ht="11.5" x14ac:dyDescent="0.25">
      <c r="B19" s="2" t="s">
        <v>23</v>
      </c>
      <c r="C19" s="41">
        <v>25</v>
      </c>
      <c r="D19" s="15">
        <v>-303754</v>
      </c>
      <c r="E19" s="15">
        <v>-94496</v>
      </c>
    </row>
    <row r="20" spans="2:5" ht="23" x14ac:dyDescent="0.25">
      <c r="B20" s="2" t="s">
        <v>79</v>
      </c>
      <c r="C20" s="41" t="s">
        <v>99</v>
      </c>
      <c r="D20" s="15">
        <v>285530</v>
      </c>
      <c r="E20" s="15">
        <v>25053</v>
      </c>
    </row>
    <row r="21" spans="2:5" ht="23" x14ac:dyDescent="0.25">
      <c r="B21" s="2" t="s">
        <v>80</v>
      </c>
      <c r="C21" s="41">
        <v>12</v>
      </c>
      <c r="D21" s="68">
        <v>-1385319</v>
      </c>
      <c r="E21" s="68">
        <v>2</v>
      </c>
    </row>
    <row r="22" spans="2:5" ht="12" thickBot="1" x14ac:dyDescent="0.3">
      <c r="B22" s="2" t="s">
        <v>97</v>
      </c>
      <c r="C22" s="41"/>
      <c r="D22" s="19">
        <v>163429</v>
      </c>
      <c r="E22" s="19">
        <v>892773</v>
      </c>
    </row>
    <row r="23" spans="2:5" ht="12" thickBot="1" x14ac:dyDescent="0.3">
      <c r="B23" s="45" t="s">
        <v>24</v>
      </c>
      <c r="C23" s="46"/>
      <c r="D23" s="17">
        <f>SUM(D16:D22)</f>
        <v>8281614</v>
      </c>
      <c r="E23" s="17">
        <f>SUM(E16:E22)</f>
        <v>12246401</v>
      </c>
    </row>
    <row r="24" spans="2:5" ht="14" x14ac:dyDescent="0.25">
      <c r="B24" s="90"/>
      <c r="C24" s="41"/>
      <c r="D24" s="66"/>
      <c r="E24" s="66"/>
    </row>
    <row r="25" spans="2:5" ht="12" thickBot="1" x14ac:dyDescent="0.3">
      <c r="B25" s="3" t="s">
        <v>81</v>
      </c>
      <c r="C25" s="42"/>
      <c r="D25" s="19">
        <v>-1670590</v>
      </c>
      <c r="E25" s="19">
        <v>-2813770</v>
      </c>
    </row>
    <row r="26" spans="2:5" ht="12" thickBot="1" x14ac:dyDescent="0.3">
      <c r="B26" s="11" t="s">
        <v>82</v>
      </c>
      <c r="C26" s="42"/>
      <c r="D26" s="17">
        <f>D23+D25</f>
        <v>6611024</v>
      </c>
      <c r="E26" s="17">
        <f>E23+E25</f>
        <v>9432631</v>
      </c>
    </row>
    <row r="27" spans="2:5" ht="11.5" x14ac:dyDescent="0.25">
      <c r="B27" s="2"/>
      <c r="C27" s="41"/>
      <c r="D27" s="69"/>
      <c r="E27" s="69"/>
    </row>
    <row r="28" spans="2:5" ht="12" thickBot="1" x14ac:dyDescent="0.3">
      <c r="B28" s="3" t="s">
        <v>25</v>
      </c>
      <c r="C28" s="42"/>
      <c r="D28" s="19" t="s">
        <v>64</v>
      </c>
      <c r="E28" s="19" t="s">
        <v>64</v>
      </c>
    </row>
    <row r="29" spans="2:5" ht="12" thickBot="1" x14ac:dyDescent="0.3">
      <c r="B29" s="13" t="s">
        <v>66</v>
      </c>
      <c r="C29" s="47"/>
      <c r="D29" s="21">
        <f>D26</f>
        <v>6611024</v>
      </c>
      <c r="E29" s="21">
        <f>E26</f>
        <v>9432631</v>
      </c>
    </row>
    <row r="30" spans="2:5" ht="12" thickTop="1" x14ac:dyDescent="0.25">
      <c r="B30" s="7"/>
      <c r="C30" s="8"/>
      <c r="D30" s="17"/>
      <c r="E30" s="17"/>
    </row>
    <row r="31" spans="2:5" ht="11.5" x14ac:dyDescent="0.25">
      <c r="B31" s="48" t="s">
        <v>83</v>
      </c>
      <c r="C31" s="8"/>
      <c r="D31" s="17"/>
      <c r="E31" s="17"/>
    </row>
    <row r="32" spans="2:5" ht="12" thickBot="1" x14ac:dyDescent="0.3">
      <c r="B32" s="49" t="s">
        <v>98</v>
      </c>
      <c r="C32" s="50">
        <v>15</v>
      </c>
      <c r="D32" s="70">
        <v>53603</v>
      </c>
      <c r="E32" s="70">
        <v>76481</v>
      </c>
    </row>
    <row r="33" spans="2:4" ht="13.5" thickTop="1" x14ac:dyDescent="0.25">
      <c r="B33" s="51"/>
      <c r="C33" s="80"/>
    </row>
    <row r="37" spans="2:4" ht="14" x14ac:dyDescent="0.3">
      <c r="B37" s="79" t="s">
        <v>49</v>
      </c>
      <c r="C37" s="89"/>
      <c r="D37" s="79" t="s">
        <v>102</v>
      </c>
    </row>
    <row r="38" spans="2:4" ht="14" x14ac:dyDescent="0.3">
      <c r="B38" s="85"/>
      <c r="C38" s="89"/>
      <c r="D38" s="85"/>
    </row>
    <row r="39" spans="2:4" ht="14" x14ac:dyDescent="0.3">
      <c r="B39" s="79" t="s">
        <v>50</v>
      </c>
      <c r="C39" s="89"/>
      <c r="D39" s="79" t="s">
        <v>116</v>
      </c>
    </row>
  </sheetData>
  <mergeCells count="3">
    <mergeCell ref="B4:E4"/>
    <mergeCell ref="B5:E5"/>
    <mergeCell ref="B2:E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B2:G92"/>
  <sheetViews>
    <sheetView topLeftCell="A3" workbookViewId="0">
      <selection activeCell="G15" sqref="G15"/>
    </sheetView>
  </sheetViews>
  <sheetFormatPr defaultColWidth="9.33203125" defaultRowHeight="10.5" x14ac:dyDescent="0.25"/>
  <cols>
    <col min="1" max="1" width="9.33203125" style="91"/>
    <col min="2" max="2" width="65.88671875" style="91" customWidth="1"/>
    <col min="3" max="3" width="9.5546875" style="91" customWidth="1"/>
    <col min="4" max="4" width="14.44140625" style="92" customWidth="1"/>
    <col min="5" max="5" width="16.6640625" style="92" customWidth="1"/>
    <col min="6" max="16384" width="9.33203125" style="91"/>
  </cols>
  <sheetData>
    <row r="2" spans="2:6" ht="14" x14ac:dyDescent="0.3">
      <c r="B2" s="107" t="s">
        <v>100</v>
      </c>
      <c r="C2" s="107"/>
      <c r="D2" s="107"/>
      <c r="E2" s="107"/>
    </row>
    <row r="3" spans="2:6" ht="14" x14ac:dyDescent="0.3">
      <c r="B3" s="96"/>
      <c r="C3" s="96"/>
      <c r="D3" s="97"/>
      <c r="E3" s="97"/>
    </row>
    <row r="4" spans="2:6" ht="29" customHeight="1" x14ac:dyDescent="0.3">
      <c r="B4" s="102" t="s">
        <v>112</v>
      </c>
      <c r="C4" s="102"/>
      <c r="D4" s="102"/>
      <c r="E4" s="102"/>
    </row>
    <row r="5" spans="2:6" x14ac:dyDescent="0.25">
      <c r="B5" s="109"/>
      <c r="C5" s="109"/>
      <c r="D5" s="109"/>
      <c r="E5" s="109"/>
    </row>
    <row r="6" spans="2:6" ht="11" thickBot="1" x14ac:dyDescent="0.3"/>
    <row r="7" spans="2:6" ht="12.5" thickTop="1" thickBot="1" x14ac:dyDescent="0.3">
      <c r="B7" s="38" t="s">
        <v>67</v>
      </c>
      <c r="C7" s="39" t="s">
        <v>16</v>
      </c>
      <c r="D7" s="40" t="s">
        <v>111</v>
      </c>
      <c r="E7" s="40" t="s">
        <v>106</v>
      </c>
    </row>
    <row r="8" spans="2:6" ht="14.5" thickTop="1" x14ac:dyDescent="0.25">
      <c r="B8" s="7" t="s">
        <v>1</v>
      </c>
      <c r="C8" s="90"/>
      <c r="D8" s="43"/>
      <c r="E8" s="43"/>
    </row>
    <row r="9" spans="2:6" ht="14" x14ac:dyDescent="0.25">
      <c r="B9" s="90"/>
      <c r="C9" s="90"/>
      <c r="D9" s="52"/>
      <c r="E9" s="52"/>
    </row>
    <row r="10" spans="2:6" ht="13" x14ac:dyDescent="0.3">
      <c r="B10" s="2" t="s">
        <v>2</v>
      </c>
      <c r="C10" s="4"/>
      <c r="D10" s="15">
        <v>22594564</v>
      </c>
      <c r="E10" s="15">
        <v>23242810</v>
      </c>
      <c r="F10" s="1"/>
    </row>
    <row r="11" spans="2:6" ht="11.5" x14ac:dyDescent="0.25">
      <c r="B11" s="2" t="s">
        <v>3</v>
      </c>
      <c r="C11" s="4"/>
      <c r="D11" s="15">
        <v>5804400</v>
      </c>
      <c r="E11" s="15">
        <v>17626</v>
      </c>
    </row>
    <row r="12" spans="2:6" ht="11.5" x14ac:dyDescent="0.25">
      <c r="B12" s="2" t="s">
        <v>55</v>
      </c>
      <c r="C12" s="4"/>
      <c r="D12" s="15">
        <v>145924</v>
      </c>
      <c r="E12" s="15">
        <v>200272</v>
      </c>
    </row>
    <row r="13" spans="2:6" ht="11.5" x14ac:dyDescent="0.25">
      <c r="B13" s="2" t="s">
        <v>4</v>
      </c>
      <c r="C13" s="4"/>
      <c r="D13" s="15">
        <v>19252</v>
      </c>
      <c r="E13" s="15">
        <v>8168</v>
      </c>
    </row>
    <row r="14" spans="2:6" ht="11.5" x14ac:dyDescent="0.25">
      <c r="B14" s="2" t="s">
        <v>5</v>
      </c>
      <c r="C14" s="4"/>
      <c r="D14" s="15">
        <v>-3825526</v>
      </c>
      <c r="E14" s="15">
        <v>-3652464</v>
      </c>
    </row>
    <row r="15" spans="2:6" ht="11.5" x14ac:dyDescent="0.25">
      <c r="B15" s="2" t="s">
        <v>56</v>
      </c>
      <c r="C15" s="4"/>
      <c r="D15" s="15">
        <v>-61067</v>
      </c>
      <c r="E15" s="15">
        <v>-51102</v>
      </c>
    </row>
    <row r="16" spans="2:6" ht="11.5" x14ac:dyDescent="0.25">
      <c r="B16" s="2" t="s">
        <v>9</v>
      </c>
      <c r="C16" s="4"/>
      <c r="D16" s="15">
        <v>-8860</v>
      </c>
      <c r="E16" s="15">
        <v>-15263</v>
      </c>
    </row>
    <row r="17" spans="2:5" ht="11.5" x14ac:dyDescent="0.25">
      <c r="B17" s="2" t="s">
        <v>10</v>
      </c>
      <c r="C17" s="4"/>
      <c r="D17" s="15">
        <v>-2857207</v>
      </c>
      <c r="E17" s="15">
        <v>-2221590</v>
      </c>
    </row>
    <row r="18" spans="2:5" ht="11.5" x14ac:dyDescent="0.25">
      <c r="B18" s="2" t="s">
        <v>6</v>
      </c>
      <c r="C18" s="4"/>
      <c r="D18" s="15">
        <v>-2396448</v>
      </c>
      <c r="E18" s="15">
        <v>-2065566</v>
      </c>
    </row>
    <row r="19" spans="2:5" ht="11.5" x14ac:dyDescent="0.25">
      <c r="B19" s="2" t="s">
        <v>7</v>
      </c>
      <c r="C19" s="4"/>
      <c r="D19" s="15">
        <v>-3951494</v>
      </c>
      <c r="E19" s="15">
        <v>-2991464</v>
      </c>
    </row>
    <row r="20" spans="2:5" ht="11.5" x14ac:dyDescent="0.25">
      <c r="B20" s="2" t="s">
        <v>47</v>
      </c>
      <c r="C20" s="4"/>
      <c r="D20" s="15">
        <v>-1813535</v>
      </c>
      <c r="E20" s="15">
        <v>-1498578</v>
      </c>
    </row>
    <row r="21" spans="2:5" ht="12" thickBot="1" x14ac:dyDescent="0.3">
      <c r="B21" s="2" t="s">
        <v>8</v>
      </c>
      <c r="C21" s="4"/>
      <c r="D21" s="15">
        <v>-78840</v>
      </c>
      <c r="E21" s="15">
        <v>-237892</v>
      </c>
    </row>
    <row r="22" spans="2:5" ht="12" thickBot="1" x14ac:dyDescent="0.3">
      <c r="B22" s="5" t="s">
        <v>65</v>
      </c>
      <c r="C22" s="6"/>
      <c r="D22" s="16">
        <f>SUM(D10:D21)</f>
        <v>13571163</v>
      </c>
      <c r="E22" s="16">
        <f>SUM(E10:E21)</f>
        <v>10734957</v>
      </c>
    </row>
    <row r="23" spans="2:5" ht="14" x14ac:dyDescent="0.25">
      <c r="B23" s="90"/>
      <c r="C23" s="9"/>
      <c r="D23" s="18"/>
      <c r="E23" s="18"/>
    </row>
    <row r="24" spans="2:5" ht="23" x14ac:dyDescent="0.25">
      <c r="B24" s="7" t="s">
        <v>11</v>
      </c>
      <c r="C24" s="8"/>
      <c r="D24" s="17"/>
      <c r="E24" s="17"/>
    </row>
    <row r="25" spans="2:5" ht="14" x14ac:dyDescent="0.25">
      <c r="B25" s="90"/>
      <c r="C25" s="9"/>
      <c r="D25" s="18"/>
      <c r="E25" s="18"/>
    </row>
    <row r="26" spans="2:5" s="93" customFormat="1" ht="11.5" x14ac:dyDescent="0.25">
      <c r="B26" s="2" t="s">
        <v>84</v>
      </c>
      <c r="C26" s="4"/>
      <c r="D26" s="15">
        <v>-815</v>
      </c>
      <c r="E26" s="15" t="s">
        <v>64</v>
      </c>
    </row>
    <row r="27" spans="2:5" ht="11.5" x14ac:dyDescent="0.25">
      <c r="B27" s="2" t="s">
        <v>85</v>
      </c>
      <c r="C27" s="4"/>
      <c r="D27" s="15">
        <v>-32312547</v>
      </c>
      <c r="E27" s="15">
        <v>-25502967</v>
      </c>
    </row>
    <row r="28" spans="2:5" s="93" customFormat="1" ht="11.5" x14ac:dyDescent="0.25">
      <c r="B28" s="2" t="s">
        <v>48</v>
      </c>
      <c r="C28" s="4"/>
      <c r="D28" s="15">
        <v>27077515</v>
      </c>
      <c r="E28" s="15">
        <v>31631449</v>
      </c>
    </row>
    <row r="29" spans="2:5" ht="11.5" x14ac:dyDescent="0.25">
      <c r="B29" s="2" t="s">
        <v>12</v>
      </c>
      <c r="C29" s="4"/>
      <c r="D29" s="15">
        <v>-684370</v>
      </c>
      <c r="E29" s="15">
        <v>-3085901</v>
      </c>
    </row>
    <row r="30" spans="2:5" ht="11.5" x14ac:dyDescent="0.25">
      <c r="B30" s="2" t="s">
        <v>13</v>
      </c>
      <c r="C30" s="4"/>
      <c r="D30" s="15">
        <v>-75948</v>
      </c>
      <c r="E30" s="15">
        <v>-3864</v>
      </c>
    </row>
    <row r="31" spans="2:5" ht="11.5" x14ac:dyDescent="0.25">
      <c r="B31" s="2" t="s">
        <v>14</v>
      </c>
      <c r="C31" s="4"/>
      <c r="D31" s="15">
        <v>-99884</v>
      </c>
      <c r="E31" s="15" t="s">
        <v>64</v>
      </c>
    </row>
    <row r="32" spans="2:5" ht="12" thickBot="1" x14ac:dyDescent="0.3">
      <c r="B32" s="3" t="s">
        <v>57</v>
      </c>
      <c r="C32" s="10"/>
      <c r="D32" s="19">
        <v>-178400</v>
      </c>
      <c r="E32" s="19">
        <v>-444478</v>
      </c>
    </row>
    <row r="33" spans="2:5" ht="23.5" thickBot="1" x14ac:dyDescent="0.3">
      <c r="B33" s="11" t="s">
        <v>86</v>
      </c>
      <c r="C33" s="10"/>
      <c r="D33" s="20">
        <f>SUM(D26:D32)</f>
        <v>-6274449</v>
      </c>
      <c r="E33" s="20">
        <f>SUM(E27:E32)</f>
        <v>2594239</v>
      </c>
    </row>
    <row r="34" spans="2:5" x14ac:dyDescent="0.25">
      <c r="B34" s="12"/>
      <c r="C34" s="9"/>
      <c r="D34" s="18"/>
      <c r="E34" s="18"/>
    </row>
    <row r="35" spans="2:5" ht="14" x14ac:dyDescent="0.3">
      <c r="B35" s="7" t="s">
        <v>15</v>
      </c>
      <c r="C35" s="94"/>
      <c r="D35" s="17"/>
      <c r="E35" s="17"/>
    </row>
    <row r="36" spans="2:5" ht="14" x14ac:dyDescent="0.3">
      <c r="B36" s="90"/>
      <c r="C36" s="94"/>
      <c r="D36" s="18"/>
      <c r="E36" s="18"/>
    </row>
    <row r="37" spans="2:5" s="93" customFormat="1" ht="11.5" x14ac:dyDescent="0.25">
      <c r="B37" s="2" t="s">
        <v>87</v>
      </c>
      <c r="C37" s="4">
        <v>15</v>
      </c>
      <c r="D37" s="15">
        <v>-5500000</v>
      </c>
      <c r="E37" s="15">
        <v>-10509589</v>
      </c>
    </row>
    <row r="38" spans="2:5" s="93" customFormat="1" ht="11.5" x14ac:dyDescent="0.25">
      <c r="B38" s="2" t="s">
        <v>105</v>
      </c>
      <c r="C38" s="4"/>
      <c r="D38" s="15"/>
      <c r="E38" s="15"/>
    </row>
    <row r="39" spans="2:5" s="93" customFormat="1" ht="11.5" x14ac:dyDescent="0.25">
      <c r="B39" s="2" t="s">
        <v>120</v>
      </c>
      <c r="C39" s="4">
        <v>17</v>
      </c>
      <c r="D39" s="15">
        <v>-2000000</v>
      </c>
      <c r="E39" s="15">
        <v>-2000000</v>
      </c>
    </row>
    <row r="40" spans="2:5" s="93" customFormat="1" ht="11.5" x14ac:dyDescent="0.25">
      <c r="B40" s="2" t="s">
        <v>121</v>
      </c>
      <c r="C40" s="4">
        <v>11</v>
      </c>
      <c r="D40" s="15"/>
      <c r="E40" s="15">
        <v>-99500</v>
      </c>
    </row>
    <row r="41" spans="2:5" s="93" customFormat="1" ht="11.5" x14ac:dyDescent="0.25">
      <c r="B41" s="2" t="s">
        <v>114</v>
      </c>
      <c r="C41" s="4"/>
      <c r="D41" s="15">
        <v>190000</v>
      </c>
      <c r="E41" s="15"/>
    </row>
    <row r="42" spans="2:5" ht="12" thickBot="1" x14ac:dyDescent="0.3">
      <c r="B42" s="3" t="s">
        <v>115</v>
      </c>
      <c r="C42" s="10"/>
      <c r="D42" s="19">
        <v>1750</v>
      </c>
      <c r="E42" s="19"/>
    </row>
    <row r="43" spans="2:5" s="93" customFormat="1" ht="23.5" thickBot="1" x14ac:dyDescent="0.3">
      <c r="B43" s="11" t="s">
        <v>88</v>
      </c>
      <c r="C43" s="10"/>
      <c r="D43" s="20">
        <f>SUM(D37:D42)</f>
        <v>-7308250</v>
      </c>
      <c r="E43" s="20">
        <f>SUM(E37:E42)</f>
        <v>-12609089</v>
      </c>
    </row>
    <row r="44" spans="2:5" ht="11.5" x14ac:dyDescent="0.25">
      <c r="B44" s="2"/>
      <c r="C44" s="4"/>
      <c r="D44" s="17"/>
      <c r="E44" s="17"/>
    </row>
    <row r="45" spans="2:5" ht="14" x14ac:dyDescent="0.3">
      <c r="B45" s="2" t="s">
        <v>89</v>
      </c>
      <c r="C45" s="94"/>
      <c r="D45" s="17">
        <v>-11535</v>
      </c>
      <c r="E45" s="17">
        <v>720107</v>
      </c>
    </row>
    <row r="46" spans="2:5" ht="11.5" x14ac:dyDescent="0.25">
      <c r="B46" s="2"/>
      <c r="C46" s="4"/>
      <c r="D46" s="17"/>
      <c r="E46" s="17"/>
    </row>
    <row r="47" spans="2:5" ht="14" x14ac:dyDescent="0.3">
      <c r="B47" s="7" t="s">
        <v>60</v>
      </c>
      <c r="C47" s="94"/>
      <c r="D47" s="17">
        <v>-8543</v>
      </c>
      <c r="E47" s="17">
        <f>-37539</f>
        <v>-37539</v>
      </c>
    </row>
    <row r="48" spans="2:5" ht="11.5" x14ac:dyDescent="0.25">
      <c r="B48" s="7"/>
      <c r="C48" s="4"/>
      <c r="D48" s="17"/>
      <c r="E48" s="17"/>
    </row>
    <row r="49" spans="2:7" s="93" customFormat="1" ht="11.5" x14ac:dyDescent="0.25">
      <c r="B49" s="7" t="s">
        <v>58</v>
      </c>
      <c r="C49" s="4">
        <v>13</v>
      </c>
      <c r="D49" s="17">
        <v>24972</v>
      </c>
      <c r="E49" s="17">
        <v>7307</v>
      </c>
      <c r="F49" s="95"/>
      <c r="G49" s="95"/>
    </row>
    <row r="50" spans="2:7" ht="11.5" x14ac:dyDescent="0.25">
      <c r="B50" s="7"/>
      <c r="C50" s="4"/>
      <c r="D50" s="17"/>
      <c r="E50" s="17"/>
    </row>
    <row r="51" spans="2:7" ht="12" thickBot="1" x14ac:dyDescent="0.3">
      <c r="B51" s="11" t="s">
        <v>59</v>
      </c>
      <c r="C51" s="10">
        <v>13</v>
      </c>
      <c r="D51" s="19" t="s">
        <v>64</v>
      </c>
      <c r="E51" s="20"/>
    </row>
    <row r="52" spans="2:7" ht="12" thickBot="1" x14ac:dyDescent="0.3">
      <c r="B52" s="13" t="s">
        <v>90</v>
      </c>
      <c r="C52" s="14">
        <v>13</v>
      </c>
      <c r="D52" s="21">
        <f>SUM(D45:D51)</f>
        <v>4894</v>
      </c>
      <c r="E52" s="21">
        <f>SUM(E45:E51)</f>
        <v>689875</v>
      </c>
    </row>
    <row r="53" spans="2:7" ht="13.5" thickTop="1" x14ac:dyDescent="0.25">
      <c r="B53" s="53"/>
      <c r="C53" s="80"/>
      <c r="D53" s="80"/>
      <c r="E53" s="80"/>
    </row>
    <row r="54" spans="2:7" ht="14" x14ac:dyDescent="0.3">
      <c r="B54" s="79"/>
      <c r="C54" s="79"/>
      <c r="D54" s="81"/>
      <c r="E54" s="79"/>
    </row>
    <row r="55" spans="2:7" ht="14" x14ac:dyDescent="0.3">
      <c r="B55" s="79" t="s">
        <v>49</v>
      </c>
      <c r="C55" s="81"/>
      <c r="D55" s="79" t="s">
        <v>102</v>
      </c>
      <c r="E55" s="80"/>
    </row>
    <row r="56" spans="2:7" x14ac:dyDescent="0.25">
      <c r="B56" s="80"/>
      <c r="C56" s="81"/>
      <c r="D56" s="80"/>
      <c r="E56" s="80"/>
    </row>
    <row r="57" spans="2:7" ht="14" x14ac:dyDescent="0.3">
      <c r="B57" s="79" t="s">
        <v>50</v>
      </c>
      <c r="C57" s="81"/>
      <c r="D57" s="79" t="s">
        <v>116</v>
      </c>
      <c r="E57" s="80"/>
    </row>
    <row r="58" spans="2:7" x14ac:dyDescent="0.25">
      <c r="D58" s="91"/>
      <c r="E58" s="91"/>
    </row>
    <row r="59" spans="2:7" x14ac:dyDescent="0.25">
      <c r="D59" s="91"/>
      <c r="E59" s="91"/>
    </row>
    <row r="60" spans="2:7" x14ac:dyDescent="0.25">
      <c r="D60" s="91"/>
      <c r="E60" s="91"/>
    </row>
    <row r="61" spans="2:7" x14ac:dyDescent="0.25">
      <c r="D61" s="91"/>
      <c r="E61" s="91"/>
    </row>
    <row r="62" spans="2:7" x14ac:dyDescent="0.25">
      <c r="D62" s="91"/>
      <c r="E62" s="91"/>
    </row>
    <row r="63" spans="2:7" x14ac:dyDescent="0.25">
      <c r="D63" s="91"/>
      <c r="E63" s="91"/>
    </row>
    <row r="64" spans="2:7" x14ac:dyDescent="0.25">
      <c r="D64" s="91"/>
      <c r="E64" s="91"/>
    </row>
    <row r="65" s="91" customFormat="1" x14ac:dyDescent="0.25"/>
    <row r="66" s="91" customFormat="1" x14ac:dyDescent="0.25"/>
    <row r="67" s="91" customFormat="1" x14ac:dyDescent="0.25"/>
    <row r="68" s="91" customFormat="1" x14ac:dyDescent="0.25"/>
    <row r="69" s="91" customFormat="1" x14ac:dyDescent="0.25"/>
    <row r="70" s="91" customFormat="1" x14ac:dyDescent="0.25"/>
    <row r="71" s="91" customFormat="1" x14ac:dyDescent="0.25"/>
    <row r="72" s="91" customFormat="1" x14ac:dyDescent="0.25"/>
    <row r="73" s="91" customFormat="1" x14ac:dyDescent="0.25"/>
    <row r="74" s="91" customFormat="1" x14ac:dyDescent="0.25"/>
    <row r="75" s="91" customFormat="1" x14ac:dyDescent="0.25"/>
    <row r="76" s="91" customFormat="1" x14ac:dyDescent="0.25"/>
    <row r="77" s="91" customFormat="1" x14ac:dyDescent="0.25"/>
    <row r="78" s="91" customFormat="1" x14ac:dyDescent="0.25"/>
    <row r="79" s="91" customFormat="1" x14ac:dyDescent="0.25"/>
    <row r="80" s="91" customFormat="1" x14ac:dyDescent="0.25"/>
    <row r="81" s="91" customFormat="1" x14ac:dyDescent="0.25"/>
    <row r="82" s="91" customFormat="1" x14ac:dyDescent="0.25"/>
    <row r="83" s="91" customFormat="1" x14ac:dyDescent="0.25"/>
    <row r="84" s="91" customFormat="1" x14ac:dyDescent="0.25"/>
    <row r="85" s="91" customFormat="1" x14ac:dyDescent="0.25"/>
    <row r="86" s="91" customFormat="1" x14ac:dyDescent="0.25"/>
    <row r="87" s="91" customFormat="1" x14ac:dyDescent="0.25"/>
    <row r="88" s="91" customFormat="1" x14ac:dyDescent="0.25"/>
    <row r="89" s="91" customFormat="1" x14ac:dyDescent="0.25"/>
    <row r="90" s="91" customFormat="1" x14ac:dyDescent="0.25"/>
    <row r="91" s="91" customFormat="1" x14ac:dyDescent="0.25"/>
    <row r="92" s="91" customFormat="1" x14ac:dyDescent="0.25"/>
  </sheetData>
  <mergeCells count="3">
    <mergeCell ref="B4:E4"/>
    <mergeCell ref="B5:E5"/>
    <mergeCell ref="B2:E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B2:G27"/>
  <sheetViews>
    <sheetView workbookViewId="0">
      <selection activeCell="I21" sqref="I21"/>
    </sheetView>
  </sheetViews>
  <sheetFormatPr defaultColWidth="9.33203125" defaultRowHeight="10.5" outlineLevelCol="1" x14ac:dyDescent="0.25"/>
  <cols>
    <col min="1" max="1" width="9.33203125" style="91"/>
    <col min="2" max="2" width="43.109375" style="91" customWidth="1"/>
    <col min="3" max="3" width="9.33203125" style="91"/>
    <col min="4" max="4" width="16.109375" style="91" customWidth="1" outlineLevel="1"/>
    <col min="5" max="5" width="17.109375" style="91" customWidth="1"/>
    <col min="6" max="6" width="19" style="91" customWidth="1"/>
    <col min="7" max="7" width="16.33203125" style="91" customWidth="1"/>
    <col min="8" max="16384" width="9.33203125" style="91"/>
  </cols>
  <sheetData>
    <row r="2" spans="2:7" ht="14" x14ac:dyDescent="0.3">
      <c r="B2" s="107" t="s">
        <v>100</v>
      </c>
      <c r="C2" s="107"/>
      <c r="D2" s="107"/>
      <c r="E2" s="107"/>
      <c r="F2" s="107"/>
    </row>
    <row r="4" spans="2:7" ht="27" customHeight="1" x14ac:dyDescent="0.3">
      <c r="B4" s="102" t="s">
        <v>113</v>
      </c>
      <c r="C4" s="102"/>
      <c r="D4" s="102"/>
      <c r="E4" s="102"/>
      <c r="F4" s="102"/>
    </row>
    <row r="5" spans="2:7" ht="13" x14ac:dyDescent="0.3">
      <c r="B5" s="98"/>
    </row>
    <row r="6" spans="2:7" ht="13" x14ac:dyDescent="0.3">
      <c r="B6" s="98"/>
    </row>
    <row r="7" spans="2:7" ht="13.5" thickBot="1" x14ac:dyDescent="0.35">
      <c r="B7" s="98"/>
    </row>
    <row r="8" spans="2:7" ht="24" thickTop="1" thickBot="1" x14ac:dyDescent="0.3">
      <c r="B8" s="38" t="s">
        <v>67</v>
      </c>
      <c r="C8" s="39" t="s">
        <v>16</v>
      </c>
      <c r="D8" s="40" t="s">
        <v>28</v>
      </c>
      <c r="E8" s="40" t="s">
        <v>29</v>
      </c>
      <c r="F8" s="54" t="s">
        <v>91</v>
      </c>
    </row>
    <row r="9" spans="2:7" ht="12.5" thickTop="1" thickBot="1" x14ac:dyDescent="0.3">
      <c r="B9" s="11" t="s">
        <v>95</v>
      </c>
      <c r="C9" s="10"/>
      <c r="D9" s="20">
        <v>8515056</v>
      </c>
      <c r="E9" s="63">
        <v>18064065</v>
      </c>
      <c r="F9" s="63">
        <v>26579121</v>
      </c>
    </row>
    <row r="10" spans="2:7" ht="12" x14ac:dyDescent="0.25">
      <c r="B10" s="55" t="s">
        <v>30</v>
      </c>
      <c r="C10" s="56"/>
      <c r="D10" s="71" t="s">
        <v>64</v>
      </c>
      <c r="E10" s="67">
        <v>10830375</v>
      </c>
      <c r="F10" s="72">
        <v>10830375</v>
      </c>
    </row>
    <row r="11" spans="2:7" ht="12" thickBot="1" x14ac:dyDescent="0.3">
      <c r="B11" s="57" t="s">
        <v>92</v>
      </c>
      <c r="C11" s="58"/>
      <c r="D11" s="73" t="s">
        <v>64</v>
      </c>
      <c r="E11" s="74" t="s">
        <v>64</v>
      </c>
      <c r="F11" s="63" t="s">
        <v>64</v>
      </c>
    </row>
    <row r="12" spans="2:7" ht="11.5" x14ac:dyDescent="0.25">
      <c r="B12" s="2" t="s">
        <v>26</v>
      </c>
      <c r="C12" s="4"/>
      <c r="D12" s="75" t="s">
        <v>64</v>
      </c>
      <c r="E12" s="76">
        <v>10830375</v>
      </c>
      <c r="F12" s="59">
        <v>10830375</v>
      </c>
      <c r="G12" s="99"/>
    </row>
    <row r="13" spans="2:7" ht="23" x14ac:dyDescent="0.25">
      <c r="B13" s="2" t="s">
        <v>93</v>
      </c>
      <c r="C13" s="4">
        <v>11.17</v>
      </c>
      <c r="D13" s="62" t="s">
        <v>64</v>
      </c>
      <c r="E13" s="76">
        <v>219898</v>
      </c>
      <c r="F13" s="59">
        <v>219898</v>
      </c>
      <c r="G13" s="99"/>
    </row>
    <row r="14" spans="2:7" ht="12" thickBot="1" x14ac:dyDescent="0.3">
      <c r="B14" s="3" t="s">
        <v>94</v>
      </c>
      <c r="C14" s="10">
        <v>15</v>
      </c>
      <c r="D14" s="64" t="s">
        <v>64</v>
      </c>
      <c r="E14" s="77">
        <v>-12198119</v>
      </c>
      <c r="F14" s="63">
        <v>-12198119</v>
      </c>
    </row>
    <row r="15" spans="2:7" ht="12" thickBot="1" x14ac:dyDescent="0.3">
      <c r="B15" s="11" t="s">
        <v>117</v>
      </c>
      <c r="C15" s="10"/>
      <c r="D15" s="20">
        <v>8515056</v>
      </c>
      <c r="E15" s="63">
        <f>E9+E13+E14+E12</f>
        <v>16916219</v>
      </c>
      <c r="F15" s="63">
        <f>F9+F13+F14+F12</f>
        <v>25431275</v>
      </c>
    </row>
    <row r="16" spans="2:7" ht="12" x14ac:dyDescent="0.25">
      <c r="B16" s="55" t="s">
        <v>103</v>
      </c>
      <c r="C16" s="56"/>
      <c r="D16" s="62" t="s">
        <v>64</v>
      </c>
      <c r="E16" s="67">
        <v>6611024</v>
      </c>
      <c r="F16" s="72">
        <v>6611024</v>
      </c>
    </row>
    <row r="17" spans="2:7" ht="12" thickBot="1" x14ac:dyDescent="0.3">
      <c r="B17" s="57" t="s">
        <v>104</v>
      </c>
      <c r="C17" s="58"/>
      <c r="D17" s="64" t="s">
        <v>64</v>
      </c>
      <c r="E17" s="78" t="s">
        <v>64</v>
      </c>
      <c r="F17" s="78" t="s">
        <v>64</v>
      </c>
      <c r="G17" s="99"/>
    </row>
    <row r="18" spans="2:7" ht="11.5" x14ac:dyDescent="0.25">
      <c r="B18" s="2" t="s">
        <v>66</v>
      </c>
      <c r="C18" s="56"/>
      <c r="D18" s="62" t="s">
        <v>64</v>
      </c>
      <c r="E18" s="76">
        <v>6611024</v>
      </c>
      <c r="F18" s="59">
        <f>F16</f>
        <v>6611024</v>
      </c>
    </row>
    <row r="19" spans="2:7" ht="11.5" x14ac:dyDescent="0.25">
      <c r="B19" s="2" t="s">
        <v>96</v>
      </c>
      <c r="C19" s="4">
        <v>11.17</v>
      </c>
      <c r="D19" s="62" t="s">
        <v>64</v>
      </c>
      <c r="E19" s="76">
        <v>-40793</v>
      </c>
      <c r="F19" s="59">
        <v>-40793</v>
      </c>
      <c r="G19" s="99"/>
    </row>
    <row r="20" spans="2:7" ht="12" thickBot="1" x14ac:dyDescent="0.3">
      <c r="B20" s="3" t="s">
        <v>94</v>
      </c>
      <c r="C20" s="10">
        <v>15</v>
      </c>
      <c r="D20" s="64" t="s">
        <v>64</v>
      </c>
      <c r="E20" s="77">
        <v>-7000000</v>
      </c>
      <c r="F20" s="63">
        <v>-7000000</v>
      </c>
    </row>
    <row r="21" spans="2:7" ht="12" thickBot="1" x14ac:dyDescent="0.3">
      <c r="B21" s="13" t="s">
        <v>118</v>
      </c>
      <c r="C21" s="14"/>
      <c r="D21" s="21">
        <v>8515056</v>
      </c>
      <c r="E21" s="101">
        <f>E15+E18+E19+E20</f>
        <v>16486450</v>
      </c>
      <c r="F21" s="101">
        <f>F15+F18+F19+F20-1000</f>
        <v>25000506</v>
      </c>
    </row>
    <row r="22" spans="2:7" ht="13.5" thickTop="1" x14ac:dyDescent="0.25">
      <c r="B22" s="51"/>
      <c r="C22" s="80"/>
      <c r="D22" s="80"/>
      <c r="E22" s="80"/>
      <c r="F22" s="80"/>
    </row>
    <row r="23" spans="2:7" x14ac:dyDescent="0.25">
      <c r="E23" s="99"/>
      <c r="F23" s="99"/>
    </row>
    <row r="25" spans="2:7" ht="14" x14ac:dyDescent="0.3">
      <c r="B25" s="79" t="s">
        <v>49</v>
      </c>
      <c r="C25" s="81"/>
      <c r="D25" s="79"/>
      <c r="E25" s="79" t="s">
        <v>102</v>
      </c>
    </row>
    <row r="26" spans="2:7" x14ac:dyDescent="0.25">
      <c r="B26" s="80"/>
      <c r="C26" s="81"/>
      <c r="D26" s="80"/>
      <c r="E26" s="80"/>
    </row>
    <row r="27" spans="2:7" ht="14" x14ac:dyDescent="0.3">
      <c r="B27" s="79" t="s">
        <v>50</v>
      </c>
      <c r="C27" s="81"/>
      <c r="D27" s="79"/>
      <c r="E27" s="79" t="s">
        <v>116</v>
      </c>
    </row>
  </sheetData>
  <mergeCells count="2">
    <mergeCell ref="B4:F4"/>
    <mergeCell ref="B2:F2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37710AD0ECDB348BB95E69B4DAE954A" ma:contentTypeVersion="11" ma:contentTypeDescription="Создание документа." ma:contentTypeScope="" ma:versionID="243590e2596b72f9f5bdd4dba626753f">
  <xsd:schema xmlns:xsd="http://www.w3.org/2001/XMLSchema" xmlns:xs="http://www.w3.org/2001/XMLSchema" xmlns:p="http://schemas.microsoft.com/office/2006/metadata/properties" xmlns:ns3="ef79ce0f-fa43-4b59-bf2e-1618c84da0c8" targetNamespace="http://schemas.microsoft.com/office/2006/metadata/properties" ma:root="true" ma:fieldsID="2f8aa5ec4798dfb3b88f6464f60b5952" ns3:_="">
    <xsd:import namespace="ef79ce0f-fa43-4b59-bf2e-1618c84da0c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79ce0f-fa43-4b59-bf2e-1618c84da0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1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B5AA2F-BA62-4334-8649-F2722BA50183}">
  <ds:schemaRefs>
    <ds:schemaRef ds:uri="http://purl.org/dc/dcmitype/"/>
    <ds:schemaRef ds:uri="http://schemas.microsoft.com/office/2006/documentManagement/types"/>
    <ds:schemaRef ds:uri="http://www.w3.org/XML/1998/namespace"/>
    <ds:schemaRef ds:uri="http://purl.org/dc/elements/1.1/"/>
    <ds:schemaRef ds:uri="ef79ce0f-fa43-4b59-bf2e-1618c84da0c8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95B10BD-05E1-4DCD-BCBF-128A5DA9C0A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97D0D6D-D8A7-451D-8A53-7E6EBB776D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79ce0f-fa43-4b59-bf2e-1618c84da0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ФО 1</vt:lpstr>
      <vt:lpstr>ФО 2</vt:lpstr>
      <vt:lpstr>ФО 3</vt:lpstr>
      <vt:lpstr>ФО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Алмагуль Курмангалиева</dc:creator>
  <cp:keywords/>
  <dc:description/>
  <cp:lastModifiedBy>Куляш Кайралиева</cp:lastModifiedBy>
  <cp:revision>1</cp:revision>
  <cp:lastPrinted>2023-11-14T09:15:28Z</cp:lastPrinted>
  <dcterms:created xsi:type="dcterms:W3CDTF">2018-04-13T11:44:44Z</dcterms:created>
  <dcterms:modified xsi:type="dcterms:W3CDTF">2023-11-14T09:32:22Z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0x010100337710AD0ECDB348BB95E69B4DAE954A</vt:lpwstr>
  </property>
</Properties>
</file>