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Юридический отдел\Новая папка\Корпоративный секретарь АО AltynEx Company\26 - ежеквартальная для финансовых и нефинансовых организаций (с 18.04.2016) (2)\Финансовая отчетность (январь-март 2022 г.)\"/>
    </mc:Choice>
  </mc:AlternateContent>
  <xr:revisionPtr revIDLastSave="0" documentId="13_ncr:1_{BC1F1340-1B7A-4F3A-B081-29130A751B1B}" xr6:coauthVersionLast="47" xr6:coauthVersionMax="47" xr10:uidLastSave="{00000000-0000-0000-0000-000000000000}"/>
  <bookViews>
    <workbookView xWindow="20370" yWindow="-2085" windowWidth="29040" windowHeight="15840" tabRatio="832" activeTab="3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1" l="1"/>
  <c r="F15" i="11"/>
  <c r="E18" i="11"/>
  <c r="F12" i="11"/>
  <c r="E12" i="11"/>
  <c r="E31" i="8"/>
  <c r="E46" i="8"/>
  <c r="D46" i="8"/>
  <c r="E37" i="8"/>
  <c r="D37" i="8"/>
  <c r="D31" i="8"/>
  <c r="E20" i="8"/>
  <c r="D20" i="8"/>
  <c r="E21" i="12"/>
  <c r="E24" i="12" s="1"/>
  <c r="E27" i="12" s="1"/>
  <c r="E14" i="12"/>
  <c r="E9" i="12"/>
  <c r="D24" i="12"/>
  <c r="D27" i="12" s="1"/>
  <c r="D21" i="12"/>
  <c r="D14" i="12"/>
  <c r="D9" i="12"/>
  <c r="E47" i="13"/>
  <c r="D47" i="13"/>
  <c r="E45" i="13"/>
  <c r="E46" i="13" s="1"/>
  <c r="D46" i="13"/>
  <c r="D45" i="13"/>
  <c r="E39" i="13"/>
  <c r="D39" i="13"/>
  <c r="E34" i="13"/>
  <c r="D34" i="13"/>
  <c r="E28" i="13"/>
  <c r="E27" i="13"/>
  <c r="D27" i="13"/>
  <c r="D28" i="13" s="1"/>
  <c r="E17" i="13"/>
  <c r="D17" i="13"/>
</calcChain>
</file>

<file path=xl/sharedStrings.xml><?xml version="1.0" encoding="utf-8"?>
<sst xmlns="http://schemas.openxmlformats.org/spreadsheetml/2006/main" count="165" uniqueCount="116">
  <si>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</si>
  <si>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</si>
  <si>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</si>
  <si>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</si>
  <si>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</si>
  <si>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</si>
  <si>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</si>
  <si>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</si>
  <si>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</si>
  <si>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</si>
  <si>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</si>
  <si>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</si>
  <si>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</si>
  <si>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</si>
  <si>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</si>
  <si>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</si>
  <si>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</si>
  <si>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</si>
  <si>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</si>
  <si>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</si>
  <si>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</si>
  <si>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</si>
  <si>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</si>
  <si>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</si>
  <si>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</si>
  <si>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</si>
  <si>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</si>
  <si>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</si>
  <si>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</si>
  <si>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</si>
  <si>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</si>
  <si>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AltynEx Company АО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</si>
  <si>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</si>
  <si>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</si>
  <si>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</si>
  <si>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</si>
  <si>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</si>
  <si>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</si>
  <si>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</si>
  <si>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</si>
  <si>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</si>
  <si>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</si>
  <si>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</si>
  <si>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</si>
  <si>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</si>
  <si>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</si>
  <si>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</si>
  <si>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</si>
  <si>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</si>
  <si>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</si>
  <si>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</si>
  <si>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</si>
  <si>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Сейткулова М.А.</t>
  </si>
  <si>
    <t>31 декабря 2020 года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</si>
  <si>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</si>
  <si>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</si>
  <si>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</si>
  <si>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</si>
  <si>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</si>
  <si>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</si>
  <si>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</si>
  <si>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</si>
  <si>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</si>
  <si>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</si>
  <si>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</si>
  <si>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</si>
  <si>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</si>
  <si>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</si>
  <si>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</si>
  <si>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</si>
  <si>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Консолидированный отчет о финансовом положении по состоянию на 31 марта 2022 года</t>
  </si>
  <si>
    <t xml:space="preserve">ЗА ПЕРИОД, ЗАКОНЧИВШИЙСЯ 31 МАРТА  2022 ГОДА </t>
  </si>
  <si>
    <t>В тыс. тенге</t>
  </si>
  <si>
    <t>31марта</t>
  </si>
  <si>
    <t>2022 года</t>
  </si>
  <si>
    <t>31 декабря</t>
  </si>
  <si>
    <t>2021 года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</si>
  <si>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</si>
  <si>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</si>
  <si>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</si>
  <si>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</si>
  <si>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</si>
  <si>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</si>
  <si>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Сарсенов А.Р.</t>
  </si>
  <si>
    <t>Итого краткосрочные обязательства</t>
  </si>
  <si>
    <t>ИТОГО ОБЯЗАТЕЛЬСТВА</t>
  </si>
  <si>
    <t>1 кв. 2022 год</t>
  </si>
  <si>
    <t>1 кв. 2021 год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</si>
  <si>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</si>
  <si>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</si>
  <si>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</si>
  <si>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</si>
  <si>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</si>
  <si>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</si>
  <si>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1 кв.  2021 год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</si>
  <si>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</si>
  <si>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</si>
  <si>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</si>
  <si>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</si>
  <si>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</si>
  <si>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</si>
  <si>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</si>
  <si>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</si>
  <si>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</si>
  <si>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</si>
  <si>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</si>
  <si>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</si>
  <si>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31 декабря 2021 года</t>
  </si>
  <si>
    <t>Дисконт по займам полученным от акционера</t>
  </si>
  <si>
    <t>31 марта 2022 года</t>
  </si>
  <si>
    <t>за период закончившийся 31 марта 2022 года</t>
  </si>
  <si>
    <t>Доходы по курсовой разнице нетто</t>
  </si>
  <si>
    <t>Базовая и разводненная прибыль на акцию в тенге</t>
  </si>
  <si>
    <t>Консолидированный отчет AO AltynEx Company об изменениях в капитале за период, закончившийся 31 марта 2022 года</t>
  </si>
  <si>
    <t>КОНСОЛИДИРОВАННЫЙ ОТЧЕТ AO Altynex Company О ДВИЖЕНИИ ДЕНЕЖНЫХ СРЕДСТВ</t>
  </si>
  <si>
    <t xml:space="preserve">Консолидированный отчет AO Altynex Company о прибылях и убытках и прочем совокупном доходе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</si>
</sst>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0" fontId="4" fillId="0" borderId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8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7" fillId="0" borderId="0"/>
  </cellStyleXfs>
  <cellXfs count="110">
    <xf numFmtId="0" fontId="0" fillId="0" borderId="0" xfId="0"/>
    <xf numFmtId="0" fontId="5" fillId="0" borderId="0" xfId="1" applyFont="1" applyFill="1"/>
    <xf numFmtId="0" fontId="5" fillId="0" borderId="0" xfId="0" applyFont="1" applyFill="1"/>
    <xf numFmtId="166" fontId="5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10" fillId="0" borderId="0" xfId="0" applyFont="1" applyFill="1"/>
    <xf numFmtId="3" fontId="0" fillId="0" borderId="0" xfId="0" applyNumberFormat="1" applyFill="1"/>
    <xf numFmtId="0" fontId="11" fillId="0" borderId="0" xfId="0" applyFont="1" applyFill="1"/>
    <xf numFmtId="0" fontId="15" fillId="0" borderId="0" xfId="0" applyFont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8" fillId="0" borderId="0" xfId="0" applyFont="1" applyFill="1" applyBorder="1"/>
    <xf numFmtId="0" fontId="18" fillId="0" borderId="0" xfId="0" applyFont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 inden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19" fillId="0" borderId="3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9" fillId="0" borderId="0" xfId="0" applyNumberFormat="1" applyFont="1" applyFill="1"/>
    <xf numFmtId="0" fontId="19" fillId="2" borderId="5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 indent="1"/>
    </xf>
    <xf numFmtId="0" fontId="17" fillId="0" borderId="0" xfId="0" applyFont="1"/>
    <xf numFmtId="0" fontId="23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indent="1"/>
    </xf>
    <xf numFmtId="0" fontId="22" fillId="0" borderId="2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9" fillId="0" borderId="1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3" fillId="0" borderId="1" xfId="0" applyFont="1" applyBorder="1" applyAlignment="1">
      <alignment horizontal="left" vertical="center" indent="1"/>
    </xf>
    <xf numFmtId="0" fontId="17" fillId="0" borderId="1" xfId="0" applyFont="1" applyBorder="1"/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 indent="1"/>
    </xf>
    <xf numFmtId="0" fontId="22" fillId="0" borderId="3" xfId="0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19" fillId="2" borderId="4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 wrapText="1"/>
    </xf>
    <xf numFmtId="3" fontId="19" fillId="0" borderId="6" xfId="0" applyNumberFormat="1" applyFont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 wrapText="1"/>
    </xf>
    <xf numFmtId="3" fontId="19" fillId="0" borderId="6" xfId="0" applyNumberFormat="1" applyFont="1" applyBorder="1" applyAlignment="1">
      <alignment horizontal="right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18" fillId="2" borderId="5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left" vertical="center" indent="1"/>
    </xf>
    <xf numFmtId="0" fontId="18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1">
    <cellStyle name="Comma 10" xfId="3" xr:uid="{00000000-0005-0000-0000-000000000000}"/>
    <cellStyle name="Comma 10 2" xfId="10" xr:uid="{00000000-0005-0000-0000-000001000000}"/>
    <cellStyle name="Comma 10 3" xfId="15" xr:uid="{00000000-0005-0000-0000-000002000000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3" xfId="14" xr:uid="{00000000-0005-0000-0000-000007000000}"/>
    <cellStyle name="Comma 2 2 2 2" xfId="6" xr:uid="{00000000-0005-0000-0000-000008000000}"/>
    <cellStyle name="Comma 3" xfId="19" xr:uid="{00000000-0005-0000-0000-000009000000}"/>
    <cellStyle name="Comma 3 3 2" xfId="4" xr:uid="{00000000-0005-0000-0000-00000A000000}"/>
    <cellStyle name="Comma 3 3 2 2" xfId="11" xr:uid="{00000000-0005-0000-0000-00000B000000}"/>
    <cellStyle name="Comma 3 3 2 3" xfId="16" xr:uid="{00000000-0005-0000-0000-00000C000000}"/>
    <cellStyle name="Normal 2 10 3" xfId="5" xr:uid="{00000000-0005-0000-0000-00000D000000}"/>
    <cellStyle name="Normal 2 10 3 2" xfId="12" xr:uid="{00000000-0005-0000-0000-00000E000000}"/>
    <cellStyle name="Normal 2 10 3 3" xfId="17" xr:uid="{00000000-0005-0000-0000-00000F000000}"/>
    <cellStyle name="Normal 3" xfId="20" xr:uid="{00000000-0005-0000-0000-000010000000}"/>
    <cellStyle name="Percent 18 2" xfId="8" xr:uid="{00000000-0005-0000-0000-000011000000}"/>
    <cellStyle name="Обычный" xfId="0" builtinId="0"/>
    <cellStyle name="Финансовый" xfId="1" builtinId="3"/>
    <cellStyle name="Финансовый 2 4" xfId="18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53"/>
  <sheetViews>
    <sheetView workbookViewId="0">
      <selection activeCell="B14" sqref="B14"/>
    </sheetView>
  </sheetViews>
  <sheetFormatPr defaultColWidth="9.1640625" defaultRowHeight="11.25" x14ac:dyDescent="0.2"/>
  <cols>
    <col min="1" max="1" width="9.1640625" style="5"/>
    <col min="2" max="2" width="56.6640625" style="5" customWidth="1"/>
    <col min="3" max="3" width="9.5" style="7" customWidth="1"/>
    <col min="4" max="4" width="17.6640625" style="5" customWidth="1"/>
    <col min="5" max="5" width="15.6640625" style="5" customWidth="1"/>
    <col min="6" max="6" width="10.1640625" style="5" bestFit="1" customWidth="1"/>
    <col min="7" max="7" width="9.83203125" style="5" bestFit="1" customWidth="1"/>
    <col min="8" max="16384" width="9.1640625" style="5"/>
  </cols>
  <sheetData>
    <row r="1" spans="1:5" ht="15" x14ac:dyDescent="0.25">
      <c r="A1" s="6"/>
    </row>
    <row r="2" spans="1:5" ht="15.75" x14ac:dyDescent="0.25">
      <c r="B2" s="8" t="s">
        <v>31</v>
      </c>
    </row>
    <row r="3" spans="1:5" s="12" customFormat="1" x14ac:dyDescent="0.2">
      <c r="C3" s="13"/>
    </row>
    <row r="4" spans="1:5" ht="27.75" customHeight="1" x14ac:dyDescent="0.25">
      <c r="B4" s="102" t="s">
        <v>70</v>
      </c>
      <c r="C4" s="102"/>
      <c r="D4" s="102"/>
      <c r="E4" s="102"/>
    </row>
    <row r="6" spans="1:5" ht="12" thickBot="1" x14ac:dyDescent="0.25"/>
    <row r="7" spans="1:5" ht="22.5" customHeight="1" thickTop="1" x14ac:dyDescent="0.2">
      <c r="B7" s="103" t="s">
        <v>72</v>
      </c>
      <c r="C7" s="105" t="s">
        <v>16</v>
      </c>
      <c r="D7" s="38" t="s">
        <v>73</v>
      </c>
      <c r="E7" s="40" t="s">
        <v>75</v>
      </c>
    </row>
    <row r="8" spans="1:5" ht="12.75" thickBot="1" x14ac:dyDescent="0.25">
      <c r="B8" s="104"/>
      <c r="C8" s="106"/>
      <c r="D8" s="39" t="s">
        <v>74</v>
      </c>
      <c r="E8" s="41" t="s">
        <v>76</v>
      </c>
    </row>
    <row r="9" spans="1:5" ht="15.75" thickTop="1" x14ac:dyDescent="0.25">
      <c r="B9" s="42" t="s">
        <v>77</v>
      </c>
      <c r="C9" s="43"/>
      <c r="D9" s="43"/>
      <c r="E9" s="44"/>
    </row>
    <row r="10" spans="1:5" ht="15" x14ac:dyDescent="0.25">
      <c r="B10" s="42" t="s">
        <v>32</v>
      </c>
      <c r="C10" s="43"/>
      <c r="D10" s="43"/>
      <c r="E10" s="44"/>
    </row>
    <row r="11" spans="1:5" ht="12" x14ac:dyDescent="0.2">
      <c r="B11" s="45" t="s">
        <v>0</v>
      </c>
      <c r="C11" s="46">
        <v>5</v>
      </c>
      <c r="D11" s="78">
        <v>2644939</v>
      </c>
      <c r="E11" s="30">
        <v>2542997</v>
      </c>
    </row>
    <row r="12" spans="1:5" ht="12" x14ac:dyDescent="0.2">
      <c r="B12" s="45" t="s">
        <v>27</v>
      </c>
      <c r="C12" s="46">
        <v>6</v>
      </c>
      <c r="D12" s="78">
        <v>11468840</v>
      </c>
      <c r="E12" s="30">
        <v>11353342</v>
      </c>
    </row>
    <row r="13" spans="1:5" ht="14.25" customHeight="1" x14ac:dyDescent="0.2">
      <c r="B13" s="45" t="s">
        <v>33</v>
      </c>
      <c r="C13" s="46">
        <v>7</v>
      </c>
      <c r="D13" s="78">
        <v>340154</v>
      </c>
      <c r="E13" s="30">
        <v>353037</v>
      </c>
    </row>
    <row r="14" spans="1:5" ht="22.9" customHeight="1" x14ac:dyDescent="0.2">
      <c r="B14" s="45" t="s">
        <v>45</v>
      </c>
      <c r="C14" s="46">
        <v>8</v>
      </c>
      <c r="D14" s="78">
        <v>2426603</v>
      </c>
      <c r="E14" s="30">
        <v>2286306</v>
      </c>
    </row>
    <row r="15" spans="1:5" ht="12" x14ac:dyDescent="0.2">
      <c r="B15" s="45" t="s">
        <v>37</v>
      </c>
      <c r="C15" s="46">
        <v>12</v>
      </c>
      <c r="D15" s="78">
        <v>537642</v>
      </c>
      <c r="E15" s="30">
        <v>536907</v>
      </c>
    </row>
    <row r="16" spans="1:5" s="6" customFormat="1" ht="15.75" thickBot="1" x14ac:dyDescent="0.3">
      <c r="B16" s="45" t="s">
        <v>54</v>
      </c>
      <c r="C16" s="46"/>
      <c r="D16" s="78">
        <v>76013</v>
      </c>
      <c r="E16" s="30">
        <v>76013</v>
      </c>
    </row>
    <row r="17" spans="2:7" ht="12.75" thickBot="1" x14ac:dyDescent="0.25">
      <c r="B17" s="47" t="s">
        <v>34</v>
      </c>
      <c r="C17" s="48"/>
      <c r="D17" s="79">
        <f>SUM(D11:D16)</f>
        <v>17494191</v>
      </c>
      <c r="E17" s="79">
        <f>SUM(E11:E16)</f>
        <v>17148602</v>
      </c>
    </row>
    <row r="18" spans="2:7" ht="15" x14ac:dyDescent="0.2">
      <c r="B18" s="49"/>
      <c r="C18" s="46"/>
      <c r="D18" s="78"/>
      <c r="E18" s="30"/>
    </row>
    <row r="19" spans="2:7" ht="12" x14ac:dyDescent="0.2">
      <c r="B19" s="42" t="s">
        <v>35</v>
      </c>
      <c r="C19" s="46"/>
      <c r="D19" s="78"/>
      <c r="E19" s="30"/>
    </row>
    <row r="20" spans="2:7" ht="12" x14ac:dyDescent="0.2">
      <c r="B20" s="45" t="s">
        <v>55</v>
      </c>
      <c r="C20" s="46">
        <v>9</v>
      </c>
      <c r="D20" s="80">
        <v>5448133</v>
      </c>
      <c r="E20" s="81">
        <v>5105354</v>
      </c>
      <c r="G20" s="9"/>
    </row>
    <row r="21" spans="2:7" ht="12" x14ac:dyDescent="0.2">
      <c r="B21" s="45" t="s">
        <v>36</v>
      </c>
      <c r="C21" s="46">
        <v>10</v>
      </c>
      <c r="D21" s="78">
        <v>2940660</v>
      </c>
      <c r="E21" s="30">
        <v>3833128</v>
      </c>
    </row>
    <row r="22" spans="2:7" ht="12" x14ac:dyDescent="0.2">
      <c r="B22" s="45" t="s">
        <v>46</v>
      </c>
      <c r="C22" s="46">
        <v>11</v>
      </c>
      <c r="D22" s="82">
        <v>0</v>
      </c>
      <c r="E22" s="81">
        <v>0</v>
      </c>
    </row>
    <row r="23" spans="2:7" ht="12" x14ac:dyDescent="0.2">
      <c r="B23" s="45" t="s">
        <v>78</v>
      </c>
      <c r="C23" s="46">
        <v>12</v>
      </c>
      <c r="D23" s="78">
        <v>235570</v>
      </c>
      <c r="E23" s="30">
        <v>533787</v>
      </c>
    </row>
    <row r="24" spans="2:7" ht="12" x14ac:dyDescent="0.2">
      <c r="B24" s="45" t="s">
        <v>64</v>
      </c>
      <c r="C24" s="46"/>
      <c r="D24" s="78">
        <v>825876</v>
      </c>
      <c r="E24" s="30">
        <v>721821</v>
      </c>
    </row>
    <row r="25" spans="2:7" s="6" customFormat="1" ht="15" x14ac:dyDescent="0.25">
      <c r="B25" s="45" t="s">
        <v>47</v>
      </c>
      <c r="C25" s="46">
        <v>14</v>
      </c>
      <c r="D25" s="78">
        <v>7542315</v>
      </c>
      <c r="E25" s="30">
        <v>7888670</v>
      </c>
    </row>
    <row r="26" spans="2:7" s="6" customFormat="1" ht="15.75" thickBot="1" x14ac:dyDescent="0.3">
      <c r="B26" s="45" t="s">
        <v>79</v>
      </c>
      <c r="C26" s="46">
        <v>13</v>
      </c>
      <c r="D26" s="78">
        <v>2702</v>
      </c>
      <c r="E26" s="30">
        <v>7308</v>
      </c>
    </row>
    <row r="27" spans="2:7" ht="12.75" thickBot="1" x14ac:dyDescent="0.25">
      <c r="B27" s="47" t="s">
        <v>38</v>
      </c>
      <c r="C27" s="48"/>
      <c r="D27" s="79">
        <f>SUM(D20:D26)</f>
        <v>16995256</v>
      </c>
      <c r="E27" s="79">
        <f>SUM(E20:E26)</f>
        <v>18090068</v>
      </c>
    </row>
    <row r="28" spans="2:7" ht="12.75" thickBot="1" x14ac:dyDescent="0.25">
      <c r="B28" s="50" t="s">
        <v>39</v>
      </c>
      <c r="C28" s="51"/>
      <c r="D28" s="83">
        <f>D27+D17</f>
        <v>34489447</v>
      </c>
      <c r="E28" s="83">
        <f>E27+E17</f>
        <v>35238670</v>
      </c>
    </row>
    <row r="29" spans="2:7" ht="15" x14ac:dyDescent="0.2">
      <c r="B29" s="49"/>
      <c r="C29" s="52"/>
      <c r="D29" s="78"/>
      <c r="E29" s="30"/>
    </row>
    <row r="30" spans="2:7" ht="12" x14ac:dyDescent="0.2">
      <c r="B30" s="42" t="s">
        <v>80</v>
      </c>
      <c r="C30" s="46"/>
      <c r="D30" s="78"/>
      <c r="E30" s="30"/>
      <c r="F30" s="9"/>
      <c r="G30" s="9"/>
    </row>
    <row r="31" spans="2:7" s="6" customFormat="1" ht="15" x14ac:dyDescent="0.25">
      <c r="B31" s="42" t="s">
        <v>40</v>
      </c>
      <c r="C31" s="46"/>
      <c r="D31" s="80"/>
      <c r="E31" s="81"/>
    </row>
    <row r="32" spans="2:7" ht="12" x14ac:dyDescent="0.2">
      <c r="B32" s="45" t="s">
        <v>28</v>
      </c>
      <c r="C32" s="46">
        <v>15</v>
      </c>
      <c r="D32" s="78">
        <v>8515056</v>
      </c>
      <c r="E32" s="30">
        <v>8515056</v>
      </c>
    </row>
    <row r="33" spans="2:5" ht="12.75" thickBot="1" x14ac:dyDescent="0.25">
      <c r="B33" s="53" t="s">
        <v>29</v>
      </c>
      <c r="C33" s="51"/>
      <c r="D33" s="84">
        <v>18216833</v>
      </c>
      <c r="E33" s="85">
        <v>18064065</v>
      </c>
    </row>
    <row r="34" spans="2:5" ht="12.75" thickBot="1" x14ac:dyDescent="0.25">
      <c r="B34" s="50" t="s">
        <v>81</v>
      </c>
      <c r="C34" s="51"/>
      <c r="D34" s="78">
        <f>SUM(D32:D33)</f>
        <v>26731889</v>
      </c>
      <c r="E34" s="78">
        <f>SUM(E32:E33)</f>
        <v>26579121</v>
      </c>
    </row>
    <row r="35" spans="2:5" ht="15" x14ac:dyDescent="0.2">
      <c r="B35" s="49"/>
      <c r="C35" s="46"/>
      <c r="D35" s="86"/>
      <c r="E35" s="87"/>
    </row>
    <row r="36" spans="2:5" s="6" customFormat="1" ht="15" x14ac:dyDescent="0.25">
      <c r="B36" s="54" t="s">
        <v>41</v>
      </c>
      <c r="C36" s="46"/>
      <c r="D36" s="78"/>
      <c r="E36" s="30"/>
    </row>
    <row r="37" spans="2:5" ht="12" x14ac:dyDescent="0.2">
      <c r="B37" s="45" t="s">
        <v>65</v>
      </c>
      <c r="C37" s="46">
        <v>16</v>
      </c>
      <c r="D37" s="80">
        <v>553325</v>
      </c>
      <c r="E37" s="81">
        <v>553325</v>
      </c>
    </row>
    <row r="38" spans="2:5" ht="12.75" thickBot="1" x14ac:dyDescent="0.25">
      <c r="B38" s="45" t="s">
        <v>56</v>
      </c>
      <c r="C38" s="46">
        <v>18</v>
      </c>
      <c r="D38" s="80">
        <v>124319</v>
      </c>
      <c r="E38" s="81">
        <v>124319</v>
      </c>
    </row>
    <row r="39" spans="2:5" ht="12.75" thickBot="1" x14ac:dyDescent="0.25">
      <c r="B39" s="47" t="s">
        <v>42</v>
      </c>
      <c r="C39" s="48"/>
      <c r="D39" s="86">
        <f>SUM(D37:D38)</f>
        <v>677644</v>
      </c>
      <c r="E39" s="86">
        <f>SUM(E37:E38)</f>
        <v>677644</v>
      </c>
    </row>
    <row r="40" spans="2:5" s="6" customFormat="1" ht="15" x14ac:dyDescent="0.25">
      <c r="B40" s="45"/>
      <c r="C40" s="46"/>
      <c r="D40" s="86"/>
      <c r="E40" s="87"/>
    </row>
    <row r="41" spans="2:5" s="6" customFormat="1" ht="15" x14ac:dyDescent="0.25">
      <c r="B41" s="42" t="s">
        <v>43</v>
      </c>
      <c r="C41" s="46"/>
      <c r="D41" s="78"/>
      <c r="E41" s="30"/>
    </row>
    <row r="42" spans="2:5" s="6" customFormat="1" ht="15" x14ac:dyDescent="0.25">
      <c r="B42" s="45" t="s">
        <v>82</v>
      </c>
      <c r="C42" s="46">
        <v>17</v>
      </c>
      <c r="D42" s="88" t="s">
        <v>67</v>
      </c>
      <c r="E42" s="30">
        <v>1873790</v>
      </c>
    </row>
    <row r="43" spans="2:5" s="6" customFormat="1" ht="15" x14ac:dyDescent="0.25">
      <c r="B43" s="45" t="s">
        <v>56</v>
      </c>
      <c r="C43" s="46">
        <v>18</v>
      </c>
      <c r="D43" s="80">
        <v>6009869</v>
      </c>
      <c r="E43" s="81">
        <v>5553267</v>
      </c>
    </row>
    <row r="44" spans="2:5" s="6" customFormat="1" ht="15.75" thickBot="1" x14ac:dyDescent="0.3">
      <c r="B44" s="45" t="s">
        <v>57</v>
      </c>
      <c r="C44" s="46">
        <v>19</v>
      </c>
      <c r="D44" s="78">
        <v>1070045</v>
      </c>
      <c r="E44" s="30">
        <v>554848</v>
      </c>
    </row>
    <row r="45" spans="2:5" s="6" customFormat="1" ht="15.75" thickBot="1" x14ac:dyDescent="0.3">
      <c r="B45" s="47" t="s">
        <v>84</v>
      </c>
      <c r="C45" s="48"/>
      <c r="D45" s="86">
        <f>SUM(D43:D44)</f>
        <v>7079914</v>
      </c>
      <c r="E45" s="86">
        <f>SUM(E42:E44)</f>
        <v>7981905</v>
      </c>
    </row>
    <row r="46" spans="2:5" s="6" customFormat="1" ht="15.75" thickBot="1" x14ac:dyDescent="0.3">
      <c r="B46" s="50" t="s">
        <v>85</v>
      </c>
      <c r="C46" s="51"/>
      <c r="D46" s="79">
        <f>D45+D39</f>
        <v>7757558</v>
      </c>
      <c r="E46" s="79">
        <f>E45+E39</f>
        <v>8659549</v>
      </c>
    </row>
    <row r="47" spans="2:5" s="6" customFormat="1" ht="15.75" thickBot="1" x14ac:dyDescent="0.3">
      <c r="B47" s="55" t="s">
        <v>44</v>
      </c>
      <c r="C47" s="56"/>
      <c r="D47" s="83">
        <f>D46+D34</f>
        <v>34489447</v>
      </c>
      <c r="E47" s="83">
        <f>E46+E34</f>
        <v>35238670</v>
      </c>
    </row>
    <row r="48" spans="2:5" s="6" customFormat="1" ht="15" x14ac:dyDescent="0.25">
      <c r="B48" s="45"/>
      <c r="C48" s="46"/>
      <c r="D48" s="89"/>
      <c r="E48" s="89"/>
    </row>
    <row r="51" spans="2:4" ht="15" x14ac:dyDescent="0.25">
      <c r="B51" s="14" t="s">
        <v>50</v>
      </c>
      <c r="D51" s="14" t="s">
        <v>83</v>
      </c>
    </row>
    <row r="53" spans="2:4" ht="15" x14ac:dyDescent="0.25">
      <c r="B53" s="14" t="s">
        <v>51</v>
      </c>
      <c r="D53" s="14" t="s">
        <v>52</v>
      </c>
    </row>
  </sheetData>
  <mergeCells count="3">
    <mergeCell ref="B4:E4"/>
    <mergeCell ref="B7:B8"/>
    <mergeCell ref="C7:C8"/>
  </mergeCells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7"/>
  <sheetViews>
    <sheetView workbookViewId="0">
      <selection activeCell="B2" sqref="B2:E2"/>
    </sheetView>
  </sheetViews>
  <sheetFormatPr defaultColWidth="9.1640625" defaultRowHeight="11.25" x14ac:dyDescent="0.2"/>
  <cols>
    <col min="1" max="1" width="9.1640625" style="5"/>
    <col min="2" max="2" width="51.1640625" style="5" customWidth="1"/>
    <col min="3" max="3" width="13.1640625" style="7" customWidth="1"/>
    <col min="4" max="4" width="16.6640625" style="5" customWidth="1"/>
    <col min="5" max="5" width="25.1640625" style="5" customWidth="1"/>
    <col min="6" max="16384" width="9.1640625" style="5"/>
  </cols>
  <sheetData>
    <row r="2" spans="2:5" ht="15.75" x14ac:dyDescent="0.25">
      <c r="B2" s="107" t="s">
        <v>115</v>
      </c>
      <c r="C2" s="107"/>
      <c r="D2" s="107"/>
      <c r="E2" s="107"/>
    </row>
    <row r="3" spans="2:5" ht="15.75" x14ac:dyDescent="0.25">
      <c r="B3" s="107" t="s">
        <v>110</v>
      </c>
      <c r="C3" s="107"/>
      <c r="D3" s="107"/>
      <c r="E3" s="107"/>
    </row>
    <row r="4" spans="2:5" ht="15.75" x14ac:dyDescent="0.25">
      <c r="B4" s="8"/>
    </row>
    <row r="5" spans="2:5" ht="12" thickBot="1" x14ac:dyDescent="0.25"/>
    <row r="6" spans="2:5" ht="13.5" thickTop="1" thickBot="1" x14ac:dyDescent="0.25">
      <c r="B6" s="57" t="s">
        <v>72</v>
      </c>
      <c r="C6" s="58" t="s">
        <v>16</v>
      </c>
      <c r="D6" s="59" t="s">
        <v>86</v>
      </c>
      <c r="E6" s="59" t="s">
        <v>87</v>
      </c>
    </row>
    <row r="7" spans="2:5" ht="12.75" thickTop="1" x14ac:dyDescent="0.2">
      <c r="B7" s="15" t="s">
        <v>66</v>
      </c>
      <c r="C7" s="60">
        <v>20</v>
      </c>
      <c r="D7" s="30">
        <v>6808145</v>
      </c>
      <c r="E7" s="30">
        <v>5961177</v>
      </c>
    </row>
    <row r="8" spans="2:5" ht="12.75" thickBot="1" x14ac:dyDescent="0.25">
      <c r="B8" s="16" t="s">
        <v>17</v>
      </c>
      <c r="C8" s="61">
        <v>21</v>
      </c>
      <c r="D8" s="30">
        <v>-2103186</v>
      </c>
      <c r="E8" s="30">
        <v>-1628589</v>
      </c>
    </row>
    <row r="9" spans="2:5" ht="12.75" thickBot="1" x14ac:dyDescent="0.25">
      <c r="B9" s="25" t="s">
        <v>18</v>
      </c>
      <c r="C9" s="61"/>
      <c r="D9" s="31">
        <f>SUM(D7:D8)</f>
        <v>4704959</v>
      </c>
      <c r="E9" s="31">
        <f>SUM(E7:E8)</f>
        <v>4332588</v>
      </c>
    </row>
    <row r="10" spans="2:5" ht="12" x14ac:dyDescent="0.2">
      <c r="B10" s="15"/>
      <c r="C10" s="60"/>
      <c r="D10" s="30"/>
      <c r="E10" s="32"/>
    </row>
    <row r="11" spans="2:5" ht="12" x14ac:dyDescent="0.2">
      <c r="B11" s="15" t="s">
        <v>19</v>
      </c>
      <c r="C11" s="60">
        <v>22</v>
      </c>
      <c r="D11" s="30">
        <v>-943129</v>
      </c>
      <c r="E11" s="30">
        <v>-587105</v>
      </c>
    </row>
    <row r="12" spans="2:5" ht="12" x14ac:dyDescent="0.2">
      <c r="B12" s="15" t="s">
        <v>20</v>
      </c>
      <c r="C12" s="60">
        <v>23</v>
      </c>
      <c r="D12" s="30">
        <v>-246399</v>
      </c>
      <c r="E12" s="30">
        <v>-310417</v>
      </c>
    </row>
    <row r="13" spans="2:5" ht="12.75" thickBot="1" x14ac:dyDescent="0.25">
      <c r="B13" s="16" t="s">
        <v>88</v>
      </c>
      <c r="C13" s="61"/>
      <c r="D13" s="34">
        <v>11578</v>
      </c>
      <c r="E13" s="34">
        <v>3511</v>
      </c>
    </row>
    <row r="14" spans="2:5" ht="12.75" thickBot="1" x14ac:dyDescent="0.25">
      <c r="B14" s="25" t="s">
        <v>21</v>
      </c>
      <c r="C14" s="63"/>
      <c r="D14" s="35">
        <f>SUM(D9:D13)</f>
        <v>3527009</v>
      </c>
      <c r="E14" s="35">
        <f>SUM(E9:E13)</f>
        <v>3438577</v>
      </c>
    </row>
    <row r="15" spans="2:5" ht="12" x14ac:dyDescent="0.2">
      <c r="B15" s="15"/>
      <c r="C15" s="60"/>
      <c r="D15" s="30"/>
      <c r="E15" s="32"/>
    </row>
    <row r="16" spans="2:5" ht="12" x14ac:dyDescent="0.2">
      <c r="B16" s="15" t="s">
        <v>22</v>
      </c>
      <c r="C16" s="60">
        <v>24</v>
      </c>
      <c r="D16" s="30">
        <v>116307</v>
      </c>
      <c r="E16" s="30">
        <v>425707</v>
      </c>
    </row>
    <row r="17" spans="2:5" ht="12" x14ac:dyDescent="0.2">
      <c r="B17" s="15" t="s">
        <v>23</v>
      </c>
      <c r="C17" s="60">
        <v>25</v>
      </c>
      <c r="D17" s="30">
        <v>-51146</v>
      </c>
      <c r="E17" s="30">
        <v>-5404</v>
      </c>
    </row>
    <row r="18" spans="2:5" ht="24" x14ac:dyDescent="0.2">
      <c r="B18" s="15" t="s">
        <v>89</v>
      </c>
      <c r="C18" s="60">
        <v>8101114</v>
      </c>
      <c r="D18" s="30">
        <v>267</v>
      </c>
      <c r="E18" s="30">
        <v>-10960</v>
      </c>
    </row>
    <row r="19" spans="2:5" ht="24" x14ac:dyDescent="0.2">
      <c r="B19" s="15" t="s">
        <v>90</v>
      </c>
      <c r="C19" s="60">
        <v>12</v>
      </c>
      <c r="D19" s="90" t="s">
        <v>67</v>
      </c>
      <c r="E19" s="30">
        <v>4316</v>
      </c>
    </row>
    <row r="20" spans="2:5" ht="12.75" thickBot="1" x14ac:dyDescent="0.25">
      <c r="B20" s="15" t="s">
        <v>111</v>
      </c>
      <c r="C20" s="60"/>
      <c r="D20" s="34">
        <v>430406</v>
      </c>
      <c r="E20" s="34">
        <v>89309</v>
      </c>
    </row>
    <row r="21" spans="2:5" ht="12.75" thickBot="1" x14ac:dyDescent="0.25">
      <c r="B21" s="64" t="s">
        <v>24</v>
      </c>
      <c r="C21" s="65"/>
      <c r="D21" s="32">
        <f>SUM(D14:D20)</f>
        <v>4022843</v>
      </c>
      <c r="E21" s="32">
        <f>SUM(E14:E20)</f>
        <v>3941545</v>
      </c>
    </row>
    <row r="22" spans="2:5" ht="15" x14ac:dyDescent="0.2">
      <c r="B22" s="22"/>
      <c r="C22" s="60"/>
      <c r="D22" s="87"/>
      <c r="E22" s="91"/>
    </row>
    <row r="23" spans="2:5" ht="12.75" thickBot="1" x14ac:dyDescent="0.25">
      <c r="B23" s="16" t="s">
        <v>91</v>
      </c>
      <c r="C23" s="61"/>
      <c r="D23" s="34">
        <v>-788530</v>
      </c>
      <c r="E23" s="34">
        <v>-790192</v>
      </c>
    </row>
    <row r="24" spans="2:5" ht="12.75" thickBot="1" x14ac:dyDescent="0.25">
      <c r="B24" s="25" t="s">
        <v>92</v>
      </c>
      <c r="C24" s="61"/>
      <c r="D24" s="32">
        <f>D21+D23</f>
        <v>3234313</v>
      </c>
      <c r="E24" s="32">
        <f>E21+E23</f>
        <v>3151353</v>
      </c>
    </row>
    <row r="25" spans="2:5" ht="12" x14ac:dyDescent="0.2">
      <c r="B25" s="15"/>
      <c r="C25" s="60"/>
      <c r="D25" s="91"/>
      <c r="E25" s="91"/>
    </row>
    <row r="26" spans="2:5" ht="12.75" thickBot="1" x14ac:dyDescent="0.25">
      <c r="B26" s="16" t="s">
        <v>25</v>
      </c>
      <c r="C26" s="61"/>
      <c r="D26" s="34" t="s">
        <v>67</v>
      </c>
      <c r="E26" s="34" t="s">
        <v>67</v>
      </c>
    </row>
    <row r="27" spans="2:5" ht="12.75" thickBot="1" x14ac:dyDescent="0.25">
      <c r="B27" s="28" t="s">
        <v>69</v>
      </c>
      <c r="C27" s="66"/>
      <c r="D27" s="36">
        <f>D24</f>
        <v>3234313</v>
      </c>
      <c r="E27" s="36">
        <f>E24</f>
        <v>3151353</v>
      </c>
    </row>
    <row r="28" spans="2:5" ht="12.75" thickTop="1" x14ac:dyDescent="0.2">
      <c r="B28" s="20"/>
      <c r="C28" s="21"/>
      <c r="D28" s="32"/>
      <c r="E28" s="32"/>
    </row>
    <row r="29" spans="2:5" ht="12" x14ac:dyDescent="0.2">
      <c r="B29" s="67" t="s">
        <v>93</v>
      </c>
      <c r="C29" s="21"/>
      <c r="D29" s="32"/>
      <c r="E29" s="32"/>
    </row>
    <row r="30" spans="2:5" ht="12.75" thickBot="1" x14ac:dyDescent="0.25">
      <c r="B30" s="68" t="s">
        <v>112</v>
      </c>
      <c r="C30" s="69">
        <v>15</v>
      </c>
      <c r="D30" s="92">
        <v>26224</v>
      </c>
      <c r="E30" s="92">
        <v>25552</v>
      </c>
    </row>
    <row r="31" spans="2:5" ht="13.5" thickTop="1" x14ac:dyDescent="0.2">
      <c r="B31" s="70"/>
      <c r="C31"/>
      <c r="D31"/>
      <c r="E31"/>
    </row>
    <row r="35" spans="2:4" ht="15" x14ac:dyDescent="0.25">
      <c r="B35" s="14" t="s">
        <v>50</v>
      </c>
      <c r="D35" s="14" t="s">
        <v>83</v>
      </c>
    </row>
    <row r="37" spans="2:4" ht="15" x14ac:dyDescent="0.25">
      <c r="B37" s="14" t="s">
        <v>51</v>
      </c>
      <c r="D37" s="14" t="s">
        <v>52</v>
      </c>
    </row>
  </sheetData>
  <mergeCells count="2">
    <mergeCell ref="B2:E2"/>
    <mergeCell ref="B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86"/>
  <sheetViews>
    <sheetView workbookViewId="0">
      <selection activeCell="B2" sqref="B2:E2"/>
    </sheetView>
  </sheetViews>
  <sheetFormatPr defaultColWidth="9.33203125" defaultRowHeight="11.25" x14ac:dyDescent="0.2"/>
  <cols>
    <col min="1" max="1" width="9.33203125" style="2"/>
    <col min="2" max="2" width="65.83203125" style="2" customWidth="1"/>
    <col min="3" max="3" width="9.5" style="2" customWidth="1"/>
    <col min="4" max="4" width="20" style="1" customWidth="1"/>
    <col min="5" max="5" width="23.33203125" style="1" customWidth="1"/>
    <col min="6" max="16384" width="9.33203125" style="2"/>
  </cols>
  <sheetData>
    <row r="2" spans="2:6" x14ac:dyDescent="0.2">
      <c r="B2" s="108" t="s">
        <v>114</v>
      </c>
      <c r="C2" s="108"/>
      <c r="D2" s="108"/>
      <c r="E2" s="108"/>
    </row>
    <row r="3" spans="2:6" x14ac:dyDescent="0.2">
      <c r="B3" s="108" t="s">
        <v>71</v>
      </c>
      <c r="C3" s="108"/>
      <c r="D3" s="108"/>
      <c r="E3" s="108"/>
    </row>
    <row r="4" spans="2:6" ht="12" thickBot="1" x14ac:dyDescent="0.25"/>
    <row r="5" spans="2:6" ht="13.5" thickTop="1" thickBot="1" x14ac:dyDescent="0.25">
      <c r="B5" s="57" t="s">
        <v>72</v>
      </c>
      <c r="C5" s="58" t="s">
        <v>16</v>
      </c>
      <c r="D5" s="59" t="s">
        <v>86</v>
      </c>
      <c r="E5" s="59" t="s">
        <v>94</v>
      </c>
    </row>
    <row r="6" spans="2:6" ht="15.75" thickTop="1" x14ac:dyDescent="0.2">
      <c r="B6" s="20" t="s">
        <v>1</v>
      </c>
      <c r="C6" s="22"/>
      <c r="D6" s="62"/>
      <c r="E6" s="62"/>
    </row>
    <row r="7" spans="2:6" ht="15" x14ac:dyDescent="0.2">
      <c r="B7" s="22"/>
      <c r="C7" s="22"/>
      <c r="D7" s="71"/>
      <c r="E7" s="71"/>
    </row>
    <row r="8" spans="2:6" ht="12.75" x14ac:dyDescent="0.2">
      <c r="B8" s="15" t="s">
        <v>2</v>
      </c>
      <c r="C8" s="17"/>
      <c r="D8" s="30">
        <v>8517952</v>
      </c>
      <c r="E8" s="30">
        <v>6503571</v>
      </c>
      <c r="F8" s="11"/>
    </row>
    <row r="9" spans="2:6" ht="12" x14ac:dyDescent="0.2">
      <c r="B9" s="15" t="s">
        <v>3</v>
      </c>
      <c r="C9" s="17"/>
      <c r="D9" s="30">
        <v>7002</v>
      </c>
      <c r="E9" s="30">
        <v>293</v>
      </c>
    </row>
    <row r="10" spans="2:6" ht="12" x14ac:dyDescent="0.2">
      <c r="B10" s="15" t="s">
        <v>58</v>
      </c>
      <c r="C10" s="17"/>
      <c r="D10" s="30">
        <v>71474</v>
      </c>
      <c r="E10" s="30">
        <v>185714</v>
      </c>
    </row>
    <row r="11" spans="2:6" ht="12" x14ac:dyDescent="0.2">
      <c r="B11" s="15" t="s">
        <v>4</v>
      </c>
      <c r="C11" s="17"/>
      <c r="D11" s="30">
        <v>1671</v>
      </c>
      <c r="E11" s="30">
        <v>6022</v>
      </c>
    </row>
    <row r="12" spans="2:6" ht="12" x14ac:dyDescent="0.2">
      <c r="B12" s="15" t="s">
        <v>5</v>
      </c>
      <c r="C12" s="17"/>
      <c r="D12" s="30">
        <v>-1063652</v>
      </c>
      <c r="E12" s="30">
        <v>-1135243</v>
      </c>
    </row>
    <row r="13" spans="2:6" ht="12" x14ac:dyDescent="0.2">
      <c r="B13" s="15" t="s">
        <v>59</v>
      </c>
      <c r="C13" s="17"/>
      <c r="D13" s="30">
        <v>-18723</v>
      </c>
      <c r="E13" s="30">
        <v>-16165</v>
      </c>
    </row>
    <row r="14" spans="2:6" ht="12" x14ac:dyDescent="0.2">
      <c r="B14" s="15" t="s">
        <v>9</v>
      </c>
      <c r="C14" s="17"/>
      <c r="D14" s="30">
        <v>-5679</v>
      </c>
      <c r="E14" s="30" t="s">
        <v>67</v>
      </c>
    </row>
    <row r="15" spans="2:6" ht="12" x14ac:dyDescent="0.2">
      <c r="B15" s="15" t="s">
        <v>10</v>
      </c>
      <c r="C15" s="17"/>
      <c r="D15" s="30">
        <v>-711952</v>
      </c>
      <c r="E15" s="30">
        <v>-560173</v>
      </c>
    </row>
    <row r="16" spans="2:6" ht="12" x14ac:dyDescent="0.2">
      <c r="B16" s="15" t="s">
        <v>6</v>
      </c>
      <c r="C16" s="17"/>
      <c r="D16" s="30">
        <v>-532015</v>
      </c>
      <c r="E16" s="30">
        <v>-410386</v>
      </c>
    </row>
    <row r="17" spans="2:5" ht="12" x14ac:dyDescent="0.2">
      <c r="B17" s="15" t="s">
        <v>7</v>
      </c>
      <c r="C17" s="17"/>
      <c r="D17" s="30">
        <v>-704495</v>
      </c>
      <c r="E17" s="30">
        <v>-1348874</v>
      </c>
    </row>
    <row r="18" spans="2:5" ht="12" x14ac:dyDescent="0.2">
      <c r="B18" s="15" t="s">
        <v>48</v>
      </c>
      <c r="C18" s="17"/>
      <c r="D18" s="30">
        <v>-886566</v>
      </c>
      <c r="E18" s="30">
        <v>-1028003</v>
      </c>
    </row>
    <row r="19" spans="2:5" ht="12.75" thickBot="1" x14ac:dyDescent="0.25">
      <c r="B19" s="15" t="s">
        <v>8</v>
      </c>
      <c r="C19" s="17"/>
      <c r="D19" s="30">
        <v>-25044</v>
      </c>
      <c r="E19" s="30">
        <v>-14145</v>
      </c>
    </row>
    <row r="20" spans="2:5" ht="12.75" thickBot="1" x14ac:dyDescent="0.25">
      <c r="B20" s="18" t="s">
        <v>68</v>
      </c>
      <c r="C20" s="19"/>
      <c r="D20" s="31">
        <f>SUM(D8:D19)</f>
        <v>4649973</v>
      </c>
      <c r="E20" s="31">
        <f>SUM(E8:E19)</f>
        <v>2182611</v>
      </c>
    </row>
    <row r="21" spans="2:5" ht="15" x14ac:dyDescent="0.2">
      <c r="B21" s="22"/>
      <c r="C21" s="23"/>
      <c r="D21" s="33"/>
      <c r="E21" s="33"/>
    </row>
    <row r="22" spans="2:5" ht="24" x14ac:dyDescent="0.2">
      <c r="B22" s="20" t="s">
        <v>11</v>
      </c>
      <c r="C22" s="21"/>
      <c r="D22" s="32"/>
      <c r="E22" s="32"/>
    </row>
    <row r="23" spans="2:5" ht="15" x14ac:dyDescent="0.2">
      <c r="B23" s="22"/>
      <c r="C23" s="23"/>
      <c r="D23" s="33"/>
      <c r="E23" s="33"/>
    </row>
    <row r="24" spans="2:5" s="4" customFormat="1" ht="12" x14ac:dyDescent="0.2">
      <c r="B24" s="15" t="s">
        <v>95</v>
      </c>
      <c r="C24" s="17"/>
      <c r="D24" s="30" t="s">
        <v>67</v>
      </c>
      <c r="E24" s="30">
        <v>-697</v>
      </c>
    </row>
    <row r="25" spans="2:5" ht="12" x14ac:dyDescent="0.2">
      <c r="B25" s="15" t="s">
        <v>96</v>
      </c>
      <c r="C25" s="17"/>
      <c r="D25" s="30">
        <v>-8659631</v>
      </c>
      <c r="E25" s="30">
        <v>-12887678</v>
      </c>
    </row>
    <row r="26" spans="2:5" s="4" customFormat="1" ht="12" x14ac:dyDescent="0.2">
      <c r="B26" s="15" t="s">
        <v>49</v>
      </c>
      <c r="C26" s="17"/>
      <c r="D26" s="30">
        <v>9297435</v>
      </c>
      <c r="E26" s="30">
        <v>10106675</v>
      </c>
    </row>
    <row r="27" spans="2:5" ht="12" x14ac:dyDescent="0.2">
      <c r="B27" s="15" t="s">
        <v>12</v>
      </c>
      <c r="C27" s="17"/>
      <c r="D27" s="30">
        <v>-206332</v>
      </c>
      <c r="E27" s="30">
        <v>-120788</v>
      </c>
    </row>
    <row r="28" spans="2:5" ht="12" x14ac:dyDescent="0.2">
      <c r="B28" s="15" t="s">
        <v>13</v>
      </c>
      <c r="C28" s="17"/>
      <c r="D28" s="30">
        <v>-541</v>
      </c>
      <c r="E28" s="30">
        <v>-27355</v>
      </c>
    </row>
    <row r="29" spans="2:5" ht="12" x14ac:dyDescent="0.2">
      <c r="B29" s="15" t="s">
        <v>14</v>
      </c>
      <c r="C29" s="17"/>
      <c r="D29" s="30" t="s">
        <v>67</v>
      </c>
      <c r="E29" s="30">
        <v>-400</v>
      </c>
    </row>
    <row r="30" spans="2:5" ht="12.75" thickBot="1" x14ac:dyDescent="0.25">
      <c r="B30" s="16" t="s">
        <v>60</v>
      </c>
      <c r="C30" s="24"/>
      <c r="D30" s="34">
        <v>-85197</v>
      </c>
      <c r="E30" s="34">
        <v>-30604</v>
      </c>
    </row>
    <row r="31" spans="2:5" ht="24.75" thickBot="1" x14ac:dyDescent="0.25">
      <c r="B31" s="25" t="s">
        <v>97</v>
      </c>
      <c r="C31" s="24"/>
      <c r="D31" s="35">
        <f>SUM(D25:D30)</f>
        <v>345734</v>
      </c>
      <c r="E31" s="35">
        <f>SUM(E24:E30)</f>
        <v>-2960847</v>
      </c>
    </row>
    <row r="32" spans="2:5" x14ac:dyDescent="0.2">
      <c r="B32" s="26"/>
      <c r="C32" s="23"/>
      <c r="D32" s="33"/>
      <c r="E32" s="33"/>
    </row>
    <row r="33" spans="2:7" ht="15" x14ac:dyDescent="0.25">
      <c r="B33" s="20" t="s">
        <v>15</v>
      </c>
      <c r="C33" s="27"/>
      <c r="D33" s="32"/>
      <c r="E33" s="32"/>
    </row>
    <row r="34" spans="2:7" ht="15" x14ac:dyDescent="0.25">
      <c r="B34" s="22"/>
      <c r="C34" s="27"/>
      <c r="D34" s="33"/>
      <c r="E34" s="33"/>
    </row>
    <row r="35" spans="2:7" s="4" customFormat="1" ht="12" x14ac:dyDescent="0.2">
      <c r="B35" s="15" t="s">
        <v>98</v>
      </c>
      <c r="C35" s="17">
        <v>15</v>
      </c>
      <c r="D35" s="30">
        <v>-3000000</v>
      </c>
      <c r="E35" s="30" t="s">
        <v>67</v>
      </c>
    </row>
    <row r="36" spans="2:7" ht="12.75" thickBot="1" x14ac:dyDescent="0.25">
      <c r="B36" s="16" t="s">
        <v>99</v>
      </c>
      <c r="C36" s="24">
        <v>17</v>
      </c>
      <c r="D36" s="34">
        <v>-2000000</v>
      </c>
      <c r="E36" s="34" t="s">
        <v>67</v>
      </c>
    </row>
    <row r="37" spans="2:7" s="4" customFormat="1" ht="24.75" thickBot="1" x14ac:dyDescent="0.25">
      <c r="B37" s="25" t="s">
        <v>100</v>
      </c>
      <c r="C37" s="24"/>
      <c r="D37" s="35">
        <f>SUM(D35:D36)</f>
        <v>-5000000</v>
      </c>
      <c r="E37" s="35">
        <f>SUM(E35:E36)</f>
        <v>0</v>
      </c>
    </row>
    <row r="38" spans="2:7" ht="12" x14ac:dyDescent="0.2">
      <c r="B38" s="15"/>
      <c r="C38" s="17"/>
      <c r="D38" s="32"/>
      <c r="E38" s="32"/>
    </row>
    <row r="39" spans="2:7" ht="15" x14ac:dyDescent="0.25">
      <c r="B39" s="15" t="s">
        <v>101</v>
      </c>
      <c r="C39" s="27"/>
      <c r="D39" s="32">
        <v>-4293</v>
      </c>
      <c r="E39" s="32">
        <v>-778236</v>
      </c>
    </row>
    <row r="40" spans="2:7" ht="12" x14ac:dyDescent="0.2">
      <c r="B40" s="15"/>
      <c r="C40" s="17"/>
      <c r="D40" s="32"/>
      <c r="E40" s="32"/>
    </row>
    <row r="41" spans="2:7" ht="15" x14ac:dyDescent="0.25">
      <c r="B41" s="20" t="s">
        <v>63</v>
      </c>
      <c r="C41" s="27"/>
      <c r="D41" s="32">
        <v>-313</v>
      </c>
      <c r="E41" s="32">
        <v>-7237</v>
      </c>
    </row>
    <row r="42" spans="2:7" ht="12" x14ac:dyDescent="0.2">
      <c r="B42" s="20"/>
      <c r="C42" s="17"/>
      <c r="D42" s="32"/>
      <c r="E42" s="32"/>
    </row>
    <row r="43" spans="2:7" s="4" customFormat="1" ht="12" x14ac:dyDescent="0.2">
      <c r="B43" s="20" t="s">
        <v>61</v>
      </c>
      <c r="C43" s="17">
        <v>13</v>
      </c>
      <c r="D43" s="32">
        <v>7308</v>
      </c>
      <c r="E43" s="32">
        <v>784692</v>
      </c>
      <c r="F43" s="37"/>
      <c r="G43" s="37"/>
    </row>
    <row r="44" spans="2:7" ht="12" x14ac:dyDescent="0.2">
      <c r="B44" s="20"/>
      <c r="C44" s="17"/>
      <c r="D44" s="32"/>
      <c r="E44" s="32"/>
    </row>
    <row r="45" spans="2:7" ht="12.75" thickBot="1" x14ac:dyDescent="0.25">
      <c r="B45" s="25" t="s">
        <v>62</v>
      </c>
      <c r="C45" s="24">
        <v>13</v>
      </c>
      <c r="D45" s="34" t="s">
        <v>67</v>
      </c>
      <c r="E45" s="35">
        <v>3939</v>
      </c>
    </row>
    <row r="46" spans="2:7" ht="12.75" thickBot="1" x14ac:dyDescent="0.25">
      <c r="B46" s="28" t="s">
        <v>102</v>
      </c>
      <c r="C46" s="29">
        <v>13</v>
      </c>
      <c r="D46" s="36">
        <f>SUM(D39:D45)</f>
        <v>2702</v>
      </c>
      <c r="E46" s="36">
        <f>SUM(E39:E45)</f>
        <v>3158</v>
      </c>
    </row>
    <row r="47" spans="2:7" ht="13.5" thickTop="1" x14ac:dyDescent="0.2">
      <c r="B47" s="72"/>
      <c r="C47"/>
      <c r="D47"/>
      <c r="E47"/>
    </row>
    <row r="48" spans="2:7" ht="15" x14ac:dyDescent="0.25">
      <c r="B48" s="14"/>
      <c r="C48" s="14"/>
      <c r="D48" s="7"/>
      <c r="E48" s="14"/>
    </row>
    <row r="49" spans="2:5" ht="15" x14ac:dyDescent="0.25">
      <c r="B49" s="14" t="s">
        <v>50</v>
      </c>
      <c r="C49" s="7"/>
      <c r="D49" s="14" t="s">
        <v>83</v>
      </c>
      <c r="E49" s="5"/>
    </row>
    <row r="50" spans="2:5" x14ac:dyDescent="0.2">
      <c r="B50" s="5"/>
      <c r="C50" s="7"/>
      <c r="D50" s="5"/>
      <c r="E50" s="5"/>
    </row>
    <row r="51" spans="2:5" ht="15" x14ac:dyDescent="0.25">
      <c r="B51" s="14" t="s">
        <v>51</v>
      </c>
      <c r="C51" s="7"/>
      <c r="D51" s="14" t="s">
        <v>52</v>
      </c>
      <c r="E51" s="5"/>
    </row>
    <row r="52" spans="2:5" x14ac:dyDescent="0.2">
      <c r="D52" s="2"/>
      <c r="E52" s="2"/>
    </row>
    <row r="53" spans="2:5" x14ac:dyDescent="0.2">
      <c r="D53" s="2"/>
      <c r="E53" s="2"/>
    </row>
    <row r="54" spans="2:5" x14ac:dyDescent="0.2">
      <c r="D54" s="2"/>
      <c r="E54" s="2"/>
    </row>
    <row r="55" spans="2:5" x14ac:dyDescent="0.2">
      <c r="D55" s="2"/>
      <c r="E55" s="2"/>
    </row>
    <row r="56" spans="2:5" x14ac:dyDescent="0.2">
      <c r="D56" s="2"/>
      <c r="E56" s="2"/>
    </row>
    <row r="57" spans="2:5" x14ac:dyDescent="0.2">
      <c r="D57" s="2"/>
      <c r="E57" s="2"/>
    </row>
    <row r="58" spans="2:5" x14ac:dyDescent="0.2">
      <c r="D58" s="2"/>
      <c r="E58" s="2"/>
    </row>
    <row r="59" spans="2:5" x14ac:dyDescent="0.2">
      <c r="D59" s="2"/>
      <c r="E59" s="2"/>
    </row>
    <row r="60" spans="2:5" x14ac:dyDescent="0.2">
      <c r="D60" s="2"/>
      <c r="E60" s="2"/>
    </row>
    <row r="61" spans="2:5" x14ac:dyDescent="0.2">
      <c r="D61" s="2"/>
      <c r="E61" s="2"/>
    </row>
    <row r="62" spans="2:5" x14ac:dyDescent="0.2">
      <c r="D62" s="2"/>
      <c r="E62" s="2"/>
    </row>
    <row r="63" spans="2:5" x14ac:dyDescent="0.2">
      <c r="D63" s="2"/>
      <c r="E63" s="2"/>
    </row>
    <row r="64" spans="2:5" x14ac:dyDescent="0.2">
      <c r="D64" s="2"/>
      <c r="E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G24"/>
  <sheetViews>
    <sheetView tabSelected="1" workbookViewId="0">
      <selection activeCell="D4" sqref="D4"/>
    </sheetView>
  </sheetViews>
  <sheetFormatPr defaultColWidth="9.33203125" defaultRowHeight="11.25" outlineLevelCol="1" x14ac:dyDescent="0.2"/>
  <cols>
    <col min="1" max="1" width="9.33203125" style="2"/>
    <col min="2" max="2" width="43.1640625" style="2" customWidth="1"/>
    <col min="3" max="3" width="9.33203125" style="2"/>
    <col min="4" max="4" width="16.1640625" style="2" customWidth="1" outlineLevel="1"/>
    <col min="5" max="5" width="17.1640625" style="2" customWidth="1"/>
    <col min="6" max="6" width="19" style="2" customWidth="1"/>
    <col min="7" max="7" width="16.33203125" style="2" customWidth="1"/>
    <col min="8" max="16384" width="9.33203125" style="2"/>
  </cols>
  <sheetData>
    <row r="2" spans="2:7" ht="12.75" x14ac:dyDescent="0.2">
      <c r="B2" s="10" t="s">
        <v>113</v>
      </c>
    </row>
    <row r="3" spans="2:7" ht="12.75" x14ac:dyDescent="0.2">
      <c r="B3" s="10"/>
    </row>
    <row r="4" spans="2:7" ht="13.5" thickBot="1" x14ac:dyDescent="0.25">
      <c r="B4" s="10"/>
    </row>
    <row r="5" spans="2:7" ht="25.5" thickTop="1" thickBot="1" x14ac:dyDescent="0.25">
      <c r="B5" s="57" t="s">
        <v>72</v>
      </c>
      <c r="C5" s="58" t="s">
        <v>16</v>
      </c>
      <c r="D5" s="59" t="s">
        <v>28</v>
      </c>
      <c r="E5" s="59" t="s">
        <v>29</v>
      </c>
      <c r="F5" s="73" t="s">
        <v>103</v>
      </c>
    </row>
    <row r="6" spans="2:7" ht="13.5" thickTop="1" thickBot="1" x14ac:dyDescent="0.25">
      <c r="B6" s="25" t="s">
        <v>53</v>
      </c>
      <c r="C6" s="24"/>
      <c r="D6" s="35">
        <v>8515056</v>
      </c>
      <c r="E6" s="83">
        <v>31198119</v>
      </c>
      <c r="F6" s="83">
        <v>39713175</v>
      </c>
    </row>
    <row r="7" spans="2:7" ht="12" x14ac:dyDescent="0.2">
      <c r="B7" s="74" t="s">
        <v>30</v>
      </c>
      <c r="C7" s="75"/>
      <c r="D7" s="93" t="s">
        <v>67</v>
      </c>
      <c r="E7" s="88">
        <v>12345124</v>
      </c>
      <c r="F7" s="94">
        <v>12345124</v>
      </c>
    </row>
    <row r="8" spans="2:7" ht="12.75" thickBot="1" x14ac:dyDescent="0.25">
      <c r="B8" s="76" t="s">
        <v>104</v>
      </c>
      <c r="C8" s="77"/>
      <c r="D8" s="95" t="s">
        <v>67</v>
      </c>
      <c r="E8" s="96" t="s">
        <v>67</v>
      </c>
      <c r="F8" s="83" t="s">
        <v>67</v>
      </c>
    </row>
    <row r="9" spans="2:7" ht="12" x14ac:dyDescent="0.2">
      <c r="B9" s="15" t="s">
        <v>26</v>
      </c>
      <c r="C9" s="17"/>
      <c r="D9" s="97" t="s">
        <v>67</v>
      </c>
      <c r="E9" s="98">
        <v>12345124</v>
      </c>
      <c r="F9" s="78">
        <v>12345124</v>
      </c>
      <c r="G9" s="3"/>
    </row>
    <row r="10" spans="2:7" ht="24" x14ac:dyDescent="0.2">
      <c r="B10" s="15" t="s">
        <v>105</v>
      </c>
      <c r="C10" s="17"/>
      <c r="D10" s="81" t="s">
        <v>67</v>
      </c>
      <c r="E10" s="98">
        <v>520822</v>
      </c>
      <c r="F10" s="78">
        <v>520822</v>
      </c>
      <c r="G10" s="3"/>
    </row>
    <row r="11" spans="2:7" ht="12.75" thickBot="1" x14ac:dyDescent="0.25">
      <c r="B11" s="16" t="s">
        <v>106</v>
      </c>
      <c r="C11" s="24">
        <v>15</v>
      </c>
      <c r="D11" s="85" t="s">
        <v>67</v>
      </c>
      <c r="E11" s="99">
        <v>-26000000</v>
      </c>
      <c r="F11" s="83">
        <v>-26000000</v>
      </c>
    </row>
    <row r="12" spans="2:7" ht="12.75" thickBot="1" x14ac:dyDescent="0.25">
      <c r="B12" s="25" t="s">
        <v>107</v>
      </c>
      <c r="C12" s="24"/>
      <c r="D12" s="35">
        <v>8515056</v>
      </c>
      <c r="E12" s="83">
        <f>E6+E10+E11+E9</f>
        <v>18064065</v>
      </c>
      <c r="F12" s="83">
        <f>F6+F10+F11+F9</f>
        <v>26579121</v>
      </c>
    </row>
    <row r="13" spans="2:7" ht="12" x14ac:dyDescent="0.2">
      <c r="B13" s="74" t="s">
        <v>30</v>
      </c>
      <c r="C13" s="75"/>
      <c r="D13" s="81" t="s">
        <v>67</v>
      </c>
      <c r="E13" s="88">
        <v>3234313</v>
      </c>
      <c r="F13" s="94">
        <v>3234313</v>
      </c>
    </row>
    <row r="14" spans="2:7" ht="12.75" thickBot="1" x14ac:dyDescent="0.25">
      <c r="B14" s="76" t="s">
        <v>104</v>
      </c>
      <c r="C14" s="77"/>
      <c r="D14" s="85" t="s">
        <v>67</v>
      </c>
      <c r="E14" s="100" t="s">
        <v>67</v>
      </c>
      <c r="F14" s="100" t="s">
        <v>67</v>
      </c>
      <c r="G14" s="3"/>
    </row>
    <row r="15" spans="2:7" ht="12" x14ac:dyDescent="0.2">
      <c r="B15" s="15" t="s">
        <v>26</v>
      </c>
      <c r="C15" s="75"/>
      <c r="D15" s="81" t="s">
        <v>67</v>
      </c>
      <c r="E15" s="98">
        <v>3234313</v>
      </c>
      <c r="F15" s="78">
        <f>F13</f>
        <v>3234313</v>
      </c>
    </row>
    <row r="16" spans="2:7" ht="12" x14ac:dyDescent="0.2">
      <c r="B16" s="15" t="s">
        <v>108</v>
      </c>
      <c r="C16" s="17">
        <v>11.17</v>
      </c>
      <c r="D16" s="81" t="s">
        <v>67</v>
      </c>
      <c r="E16" s="98">
        <v>-81545</v>
      </c>
      <c r="F16" s="78">
        <v>-81545</v>
      </c>
      <c r="G16" s="3"/>
    </row>
    <row r="17" spans="2:6" ht="12.75" thickBot="1" x14ac:dyDescent="0.25">
      <c r="B17" s="16" t="s">
        <v>106</v>
      </c>
      <c r="C17" s="24">
        <v>15</v>
      </c>
      <c r="D17" s="85" t="s">
        <v>67</v>
      </c>
      <c r="E17" s="99">
        <v>-3000000</v>
      </c>
      <c r="F17" s="83">
        <v>-3000000</v>
      </c>
    </row>
    <row r="18" spans="2:6" ht="12.75" thickBot="1" x14ac:dyDescent="0.25">
      <c r="B18" s="28" t="s">
        <v>109</v>
      </c>
      <c r="C18" s="29"/>
      <c r="D18" s="36">
        <v>8515056</v>
      </c>
      <c r="E18" s="101">
        <f>E12+E15+E16+E17</f>
        <v>18216833</v>
      </c>
      <c r="F18" s="101">
        <f>F12+F15+F16+F17</f>
        <v>26731889</v>
      </c>
    </row>
    <row r="19" spans="2:6" ht="13.5" thickTop="1" x14ac:dyDescent="0.2">
      <c r="B19" s="70"/>
      <c r="C19"/>
      <c r="D19"/>
      <c r="E19"/>
      <c r="F19"/>
    </row>
    <row r="20" spans="2:6" x14ac:dyDescent="0.2">
      <c r="E20" s="3"/>
      <c r="F20" s="3"/>
    </row>
    <row r="22" spans="2:6" ht="15" x14ac:dyDescent="0.25">
      <c r="B22" s="14" t="s">
        <v>50</v>
      </c>
      <c r="C22" s="7"/>
      <c r="D22" s="109" t="s">
        <v>83</v>
      </c>
      <c r="E22" s="109"/>
      <c r="F22" s="109"/>
    </row>
    <row r="23" spans="2:6" x14ac:dyDescent="0.2">
      <c r="B23" s="5"/>
      <c r="C23" s="7"/>
      <c r="D23" s="5"/>
      <c r="E23" s="5"/>
    </row>
    <row r="24" spans="2:6" ht="15" x14ac:dyDescent="0.25">
      <c r="B24" s="14" t="s">
        <v>51</v>
      </c>
      <c r="C24" s="7"/>
      <c r="D24" s="109" t="s">
        <v>52</v>
      </c>
      <c r="E24" s="109"/>
      <c r="F24" s="109"/>
    </row>
  </sheetData>
  <mergeCells count="2">
    <mergeCell ref="D22:F22"/>
    <mergeCell ref="D24:F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Ермек Токжанов</cp:lastModifiedBy>
  <cp:revision>1</cp:revision>
  <cp:lastPrinted>2019-04-26T09:27:50Z</cp:lastPrinted>
  <dcterms:created xsi:type="dcterms:W3CDTF">2018-04-13T11:44:44Z</dcterms:created>
  <dcterms:modified xsi:type="dcterms:W3CDTF">2022-05-16T05:02:35Z</dcterms:modified>
</cp:coreProperties>
</file>