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 tabRatio="687" activeTab="3"/>
  </bookViews>
  <sheets>
    <sheet name="Баланс" sheetId="1" r:id="rId1"/>
    <sheet name="отч.о приб.и убыт." sheetId="2" r:id="rId2"/>
    <sheet name="отчет о ДДС" sheetId="3" r:id="rId3"/>
    <sheet name="отч.об изм-х в капитале" sheetId="4" r:id="rId4"/>
  </sheets>
  <calcPr calcId="145621"/>
</workbook>
</file>

<file path=xl/calcChain.xml><?xml version="1.0" encoding="utf-8"?>
<calcChain xmlns="http://schemas.openxmlformats.org/spreadsheetml/2006/main">
  <c r="E64" i="1" l="1"/>
  <c r="G47" i="4" l="1"/>
  <c r="C46" i="4"/>
  <c r="I35" i="4"/>
  <c r="G14" i="4"/>
  <c r="H13" i="4"/>
  <c r="I13" i="4"/>
  <c r="I15" i="4"/>
  <c r="C16" i="4"/>
  <c r="D16" i="4"/>
  <c r="E16" i="4"/>
  <c r="E42" i="4" s="1"/>
  <c r="F16" i="4"/>
  <c r="G16" i="4"/>
  <c r="H16" i="4"/>
  <c r="H14" i="4" s="1"/>
  <c r="H44" i="4" s="1"/>
  <c r="H46" i="4" s="1"/>
  <c r="H75" i="4" s="1"/>
  <c r="I11" i="4"/>
  <c r="H60" i="4"/>
  <c r="G60" i="4"/>
  <c r="F60" i="4"/>
  <c r="E60" i="4"/>
  <c r="D60" i="4"/>
  <c r="C60" i="4"/>
  <c r="H49" i="4"/>
  <c r="G49" i="4"/>
  <c r="F49" i="4"/>
  <c r="E49" i="4"/>
  <c r="D49" i="4"/>
  <c r="C49" i="4"/>
  <c r="I49" i="4" s="1"/>
  <c r="I48" i="4"/>
  <c r="H47" i="4"/>
  <c r="F47" i="4"/>
  <c r="E47" i="4"/>
  <c r="D47" i="4"/>
  <c r="C47" i="4"/>
  <c r="G75" i="4"/>
  <c r="H27" i="4"/>
  <c r="G27" i="4"/>
  <c r="F27" i="4"/>
  <c r="E27" i="4"/>
  <c r="D27" i="4"/>
  <c r="C27" i="4"/>
  <c r="I27" i="4" s="1"/>
  <c r="I47" i="4" l="1"/>
  <c r="I60" i="4"/>
  <c r="C75" i="4"/>
  <c r="G42" i="4"/>
  <c r="F42" i="4"/>
  <c r="D44" i="4"/>
  <c r="D46" i="4" s="1"/>
  <c r="I14" i="4"/>
  <c r="I16" i="4"/>
  <c r="C42" i="4"/>
  <c r="E44" i="4"/>
  <c r="E46" i="4" s="1"/>
  <c r="E75" i="4" s="1"/>
  <c r="D42" i="4"/>
  <c r="H42" i="4"/>
  <c r="F44" i="4"/>
  <c r="F46" i="4" s="1"/>
  <c r="F75" i="4" s="1"/>
  <c r="D75" i="4" l="1"/>
  <c r="I75" i="4" s="1"/>
  <c r="I46" i="4"/>
  <c r="I44" i="4"/>
  <c r="I42" i="4"/>
  <c r="D67" i="1" l="1"/>
  <c r="D71" i="3" l="1"/>
  <c r="D64" i="3"/>
  <c r="D58" i="3"/>
  <c r="D19" i="3"/>
  <c r="D11" i="3"/>
  <c r="F11" i="2"/>
  <c r="F16" i="2" s="1"/>
  <c r="F22" i="2" s="1"/>
  <c r="F24" i="2" s="1"/>
  <c r="F26" i="2" s="1"/>
  <c r="E72" i="1"/>
  <c r="E74" i="1" s="1"/>
  <c r="E65" i="1"/>
  <c r="E55" i="1"/>
  <c r="E42" i="1"/>
  <c r="E25" i="1"/>
  <c r="D28" i="3" l="1"/>
  <c r="D73" i="3" s="1"/>
  <c r="D75" i="3" s="1"/>
  <c r="E75" i="1"/>
  <c r="C19" i="3" l="1"/>
  <c r="C64" i="3" l="1"/>
  <c r="C58" i="3"/>
  <c r="D43" i="3"/>
  <c r="C43" i="3"/>
  <c r="D30" i="3"/>
  <c r="C30" i="3"/>
  <c r="C11" i="3"/>
  <c r="F29" i="2"/>
  <c r="E29" i="2"/>
  <c r="F42" i="2"/>
  <c r="E11" i="2"/>
  <c r="E16" i="2" s="1"/>
  <c r="E22" i="2" s="1"/>
  <c r="E24" i="2" s="1"/>
  <c r="E26" i="2" s="1"/>
  <c r="D72" i="1"/>
  <c r="D74" i="1" s="1"/>
  <c r="D65" i="1"/>
  <c r="C56" i="3" l="1"/>
  <c r="D56" i="3"/>
  <c r="E42" i="2"/>
  <c r="C71" i="3"/>
  <c r="C28" i="3"/>
  <c r="C73" i="3" s="1"/>
  <c r="D55" i="1"/>
  <c r="D42" i="1"/>
  <c r="D25" i="1"/>
  <c r="D75" i="1" l="1"/>
  <c r="C75" i="3"/>
  <c r="D43" i="1"/>
  <c r="E43" i="1"/>
</calcChain>
</file>

<file path=xl/sharedStrings.xml><?xml version="1.0" encoding="utf-8"?>
<sst xmlns="http://schemas.openxmlformats.org/spreadsheetml/2006/main" count="418" uniqueCount="295">
  <si>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</si>
  <si>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</si>
  <si>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</si>
  <si>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</si>
  <si>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</si>
  <si>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</si>
  <si>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</si>
  <si>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</si>
  <si>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>Отчет о финансовом положении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</si>
  <si>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</si>
  <si>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</si>
  <si>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</si>
  <si>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</si>
  <si>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</si>
  <si>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</si>
  <si>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</si>
  <si>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</si>
  <si>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</si>
  <si>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</si>
  <si>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</si>
  <si>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</si>
  <si>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</si>
  <si>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</si>
  <si>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</si>
  <si>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</si>
  <si>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</si>
  <si>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</si>
  <si>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</si>
  <si>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</si>
  <si>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</si>
  <si>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</si>
  <si>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</si>
  <si>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</si>
  <si>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</si>
  <si>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</si>
  <si>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</si>
  <si>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</si>
  <si>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</si>
  <si>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</si>
  <si>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</si>
  <si>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</si>
  <si>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</si>
  <si>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</si>
  <si>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</si>
  <si>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</si>
  <si>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</si>
  <si>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</si>
  <si>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</si>
  <si>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</si>
  <si>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</si>
  <si>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</si>
  <si>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</si>
  <si>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</si>
  <si>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</si>
  <si>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</si>
  <si>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</si>
  <si>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</si>
  <si>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</si>
  <si>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</si>
  <si>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</si>
  <si>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</si>
  <si>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</si>
  <si>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</si>
  <si>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</si>
  <si>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</si>
  <si>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</si>
  <si>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</si>
  <si>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</si>
  <si>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</si>
  <si>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</si>
  <si>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</si>
  <si>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</si>
  <si>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</si>
  <si>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</si>
  <si>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</si>
  <si>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</si>
  <si>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</si>
  <si>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</si>
  <si>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</si>
  <si>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</si>
  <si>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</si>
  <si>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</si>
  <si>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</si>
  <si>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</si>
  <si>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</si>
  <si>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</si>
  <si>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</si>
  <si>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</si>
  <si>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</si>
  <si>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</si>
  <si>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</si>
  <si>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</si>
  <si>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</si>
  <si>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</si>
  <si>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</si>
  <si>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</si>
  <si>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</si>
  <si>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</si>
  <si>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</si>
  <si>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</si>
  <si>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</si>
  <si>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</si>
  <si>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</si>
  <si>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</si>
  <si>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</si>
  <si>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</si>
  <si>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</si>
  <si>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</si>
  <si>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</si>
  <si>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</si>
  <si>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</si>
  <si>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</si>
  <si>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</si>
  <si>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</si>
  <si>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</si>
  <si>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</si>
  <si>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</si>
  <si>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</si>
  <si>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</si>
  <si>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</si>
  <si>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</si>
  <si>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</si>
  <si>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</si>
  <si>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</si>
  <si>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</si>
  <si>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</si>
  <si>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</si>
  <si>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</si>
  <si>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</si>
  <si>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</si>
  <si>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</si>
  <si>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</si>
  <si>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</si>
  <si>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Форма 3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</si>
  <si>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</si>
  <si>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</si>
  <si>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</si>
  <si>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</si>
  <si>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</si>
  <si>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</si>
  <si>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</si>
  <si>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</si>
  <si>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</si>
  <si>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</si>
  <si>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</si>
  <si>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</si>
  <si>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</si>
  <si>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</si>
  <si>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</si>
  <si>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</si>
  <si>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</si>
  <si>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</si>
  <si>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</si>
  <si>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</si>
  <si>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</si>
  <si>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</si>
  <si>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</si>
  <si>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</si>
  <si>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</si>
  <si>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</si>
  <si>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</si>
  <si>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</si>
  <si>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</si>
  <si>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</si>
  <si>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</si>
  <si>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</si>
  <si>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</si>
  <si>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</si>
  <si>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</si>
  <si>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</si>
  <si>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</si>
  <si>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</si>
  <si>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</si>
  <si>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</si>
  <si>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</si>
  <si>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</si>
  <si>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</si>
  <si>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</si>
  <si>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</si>
  <si>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</si>
  <si>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</si>
  <si>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</si>
  <si>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</si>
  <si>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</si>
  <si>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</si>
  <si>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</si>
  <si>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</si>
  <si>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</si>
  <si>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</si>
  <si>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</si>
  <si>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</si>
  <si>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</si>
  <si>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</si>
  <si>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</si>
  <si>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</si>
  <si>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</si>
  <si>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</si>
  <si>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</si>
  <si>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</si>
  <si>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</si>
  <si>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</si>
  <si>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</si>
  <si>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</si>
  <si>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</si>
  <si>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</si>
  <si>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</si>
  <si>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</si>
  <si>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</si>
  <si>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</si>
  <si>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</si>
  <si>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</si>
  <si>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</si>
  <si>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</si>
  <si>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</si>
  <si>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</si>
  <si>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</si>
  <si>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</si>
  <si>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</si>
  <si>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</si>
  <si>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</si>
  <si>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</si>
  <si>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</t>
  </si>
  <si>
    <t>Форма 4</t>
  </si>
  <si>
    <t>Наименование организации:</t>
  </si>
  <si>
    <t>Юридический адрес:</t>
  </si>
  <si>
    <t>Отчет об изменениях в капитале</t>
  </si>
  <si>
    <t>в  тыс.тенге</t>
  </si>
  <si>
    <t>Наименование компонентов</t>
  </si>
  <si>
    <t>Капитал материнской организации</t>
  </si>
  <si>
    <t>Доля неконтроли-рующих собственников</t>
  </si>
  <si>
    <t>Итого капитал</t>
  </si>
  <si>
    <t>Нераспределенная прибыль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</si>
  <si>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</si>
  <si>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</si>
  <si>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</si>
  <si>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Прочая совокупная прибыль, всего (сумма строк с 221 по 229)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</si>
  <si>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</si>
  <si>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</si>
  <si>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</si>
  <si>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</si>
  <si>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</si>
  <si>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</si>
  <si>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</si>
  <si>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</si>
  <si>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</si>
  <si>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</si>
  <si>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</si>
  <si>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</si>
  <si>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</si>
  <si>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</si>
  <si>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</si>
  <si>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</si>
  <si>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</si>
  <si>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</si>
  <si>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</si>
  <si>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</si>
  <si>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</si>
  <si>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</si>
  <si>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</si>
  <si>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</si>
  <si>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Акционерное общество</t>
  </si>
  <si>
    <t>399</t>
  </si>
  <si>
    <t xml:space="preserve"> Главный бухгалтер</t>
  </si>
  <si>
    <t>Главный бухгалтер</t>
  </si>
  <si>
    <t>Добыча драгоценных металлов и руд редких металлов</t>
  </si>
  <si>
    <t>крупный</t>
  </si>
  <si>
    <t>Казахстан, 030713 с.Алтынды (Каиндинский с.о), Мугалжарский р-н, Актюбинская область</t>
  </si>
  <si>
    <t>Ли В.П</t>
  </si>
  <si>
    <t>Шаймагамбетова Д.Е</t>
  </si>
  <si>
    <t>АО "AltynEx Company"</t>
  </si>
  <si>
    <t>Генеральный директор</t>
  </si>
  <si>
    <r>
      <t>Наименование организации</t>
    </r>
    <r>
      <rPr>
        <b/>
        <sz val="10"/>
        <rFont val="Arial Cyr"/>
        <family val="2"/>
        <charset val="204"/>
      </rPr>
      <t xml:space="preserve">: </t>
    </r>
    <r>
      <rPr>
        <u/>
        <sz val="10"/>
        <rFont val="Arial Cyr"/>
        <charset val="204"/>
      </rPr>
      <t>АО "AltynEx Cjmpany"</t>
    </r>
  </si>
  <si>
    <r>
      <t xml:space="preserve">Юридический адрес:  </t>
    </r>
    <r>
      <rPr>
        <u/>
        <sz val="10"/>
        <rFont val="Arial Cyr"/>
        <charset val="204"/>
      </rPr>
      <t>Казахстан 030713 c.Алтынды (Каиндинский с.о), Мугалжарский район,Актюбинской области</t>
    </r>
  </si>
  <si>
    <r>
      <t xml:space="preserve">Юридический адрес: </t>
    </r>
    <r>
      <rPr>
        <u/>
        <sz val="10"/>
        <rFont val="Arial Cyr"/>
        <charset val="204"/>
      </rPr>
      <t>Казахстан 030713, с.Алтынды (Каиндинский с.о) Мугалжарский район, Актюбинская область</t>
    </r>
  </si>
  <si>
    <t>АО "АltynEx Company"</t>
  </si>
  <si>
    <t>На 31 .12.2015г  (неаудированный)</t>
  </si>
  <si>
    <t>______________</t>
  </si>
  <si>
    <t>_______________</t>
  </si>
  <si>
    <t>На 31.12 2015г,  (неаудированный)</t>
  </si>
  <si>
    <t>По состоянию на 31 марта  2016 года</t>
  </si>
  <si>
    <t>На 31.03.2015г (неаудированный)</t>
  </si>
  <si>
    <t>На 31 .03.2016г  (неаудированный)</t>
  </si>
  <si>
    <t>На 31.03 2016г,  (неаудированный)</t>
  </si>
  <si>
    <t>По состоянию  на 31 марта 2016г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</si>
  <si>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/неконсолидированная</t>
    </r>
    <r>
      <rPr>
        <i/>
        <strike/>
        <sz val="10"/>
        <rFont val="Arial Cyr"/>
        <charset val="204"/>
      </rPr>
      <t xml:space="preserve"> </t>
    </r>
    <r>
      <rPr>
        <i/>
        <sz val="10"/>
        <rFont val="Arial Cyr"/>
        <family val="2"/>
        <charset val="204"/>
      </rPr>
      <t xml:space="preserve">(не нужное зачеркнуть)   </t>
    </r>
  </si>
  <si>
    <t>662 чел.</t>
  </si>
  <si>
    <t>Сальдо на 1 января 2015 г.</t>
  </si>
  <si>
    <t>Сальдо на 31 декабря 2015г. (строка 100 + строка 200 + строка 300)</t>
  </si>
  <si>
    <t xml:space="preserve">Сальдо на 1 января 2016г. </t>
  </si>
  <si>
    <t>Сальдо на 31 марта 2016г.(строка 500 + строка 600 + строка 700)</t>
  </si>
  <si>
    <t>Прибыль (убыток) за период (6 месяцев)</t>
  </si>
  <si>
    <t>Прибыль (убыток) за период (3 месяцев)</t>
  </si>
  <si>
    <t>Казахстан 030713, с.Алтынды (Каиндинский с.о), Мугалжарский район, Актюбинской область</t>
  </si>
  <si>
    <t>По состоянию за период, закончившийся "31" марта 2016 года</t>
  </si>
  <si>
    <t>Балансовая стоимость одной простой акции    80239,477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</si>
</sst>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7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4" fillId="0" borderId="9" xfId="0" applyNumberFormat="1" applyFont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6" fillId="0" borderId="0" xfId="0" applyFont="1"/>
    <xf numFmtId="49" fontId="6" fillId="0" borderId="0" xfId="0" applyNumberFormat="1" applyFont="1"/>
    <xf numFmtId="4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4" fillId="0" borderId="13" xfId="0" applyNumberFormat="1" applyFont="1" applyBorder="1" applyAlignment="1">
      <alignment horizontal="center"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6" xfId="0" applyBorder="1"/>
    <xf numFmtId="0" fontId="4" fillId="0" borderId="17" xfId="0" applyFont="1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26" xfId="0" applyFont="1" applyBorder="1" applyAlignment="1">
      <alignment vertical="top" wrapText="1"/>
    </xf>
    <xf numFmtId="49" fontId="4" fillId="0" borderId="29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27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0" fillId="0" borderId="0" xfId="0" applyFont="1" applyAlignment="1"/>
    <xf numFmtId="0" fontId="13" fillId="0" borderId="0" xfId="0" applyFont="1" applyAlignment="1"/>
    <xf numFmtId="49" fontId="3" fillId="0" borderId="9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3" fillId="2" borderId="23" xfId="0" applyFont="1" applyFill="1" applyBorder="1" applyAlignment="1">
      <alignment vertical="top" wrapText="1"/>
    </xf>
    <xf numFmtId="49" fontId="4" fillId="2" borderId="24" xfId="0" applyNumberFormat="1" applyFont="1" applyFill="1" applyBorder="1" applyAlignment="1">
      <alignment horizontal="center" vertical="top" wrapText="1"/>
    </xf>
    <xf numFmtId="0" fontId="3" fillId="0" borderId="26" xfId="0" applyFont="1" applyBorder="1" applyAlignment="1">
      <alignment vertical="top" wrapText="1"/>
    </xf>
    <xf numFmtId="0" fontId="3" fillId="2" borderId="28" xfId="0" applyFont="1" applyFill="1" applyBorder="1" applyAlignment="1">
      <alignment vertical="top" wrapText="1"/>
    </xf>
    <xf numFmtId="49" fontId="4" fillId="0" borderId="24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49" fontId="4" fillId="0" borderId="37" xfId="0" applyNumberFormat="1" applyFont="1" applyBorder="1" applyAlignment="1">
      <alignment horizontal="center" vertical="top" wrapText="1"/>
    </xf>
    <xf numFmtId="0" fontId="4" fillId="0" borderId="43" xfId="0" applyFont="1" applyBorder="1" applyAlignment="1">
      <alignment vertical="top" wrapText="1"/>
    </xf>
    <xf numFmtId="49" fontId="4" fillId="0" borderId="46" xfId="0" applyNumberFormat="1" applyFont="1" applyBorder="1" applyAlignment="1">
      <alignment horizontal="center" vertical="top" wrapText="1"/>
    </xf>
    <xf numFmtId="0" fontId="4" fillId="0" borderId="45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4" borderId="28" xfId="0" applyFont="1" applyFill="1" applyBorder="1" applyAlignment="1">
      <alignment vertical="top" wrapText="1"/>
    </xf>
    <xf numFmtId="49" fontId="3" fillId="4" borderId="29" xfId="0" applyNumberFormat="1" applyFont="1" applyFill="1" applyBorder="1" applyAlignment="1">
      <alignment horizontal="center" vertical="top" wrapText="1"/>
    </xf>
    <xf numFmtId="0" fontId="4" fillId="0" borderId="51" xfId="0" applyFont="1" applyBorder="1" applyAlignment="1">
      <alignment vertical="top" wrapText="1"/>
    </xf>
    <xf numFmtId="49" fontId="4" fillId="0" borderId="52" xfId="0" applyNumberFormat="1" applyFont="1" applyBorder="1" applyAlignment="1">
      <alignment horizontal="center" vertical="top" wrapText="1"/>
    </xf>
    <xf numFmtId="164" fontId="4" fillId="0" borderId="52" xfId="0" applyNumberFormat="1" applyFont="1" applyBorder="1" applyAlignment="1">
      <alignment horizontal="center" vertical="top" wrapText="1"/>
    </xf>
    <xf numFmtId="164" fontId="4" fillId="0" borderId="53" xfId="0" applyNumberFormat="1" applyFont="1" applyBorder="1" applyAlignment="1">
      <alignment horizontal="center" vertical="top" wrapText="1"/>
    </xf>
    <xf numFmtId="0" fontId="3" fillId="4" borderId="23" xfId="0" applyFont="1" applyFill="1" applyBorder="1" applyAlignment="1">
      <alignment vertical="top" wrapText="1"/>
    </xf>
    <xf numFmtId="49" fontId="3" fillId="4" borderId="24" xfId="0" applyNumberFormat="1" applyFont="1" applyFill="1" applyBorder="1" applyAlignment="1">
      <alignment horizontal="center" vertical="top" wrapText="1"/>
    </xf>
    <xf numFmtId="49" fontId="3" fillId="2" borderId="29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3" fillId="3" borderId="9" xfId="0" applyNumberFormat="1" applyFont="1" applyFill="1" applyBorder="1" applyAlignment="1">
      <alignment horizontal="center" vertical="top" wrapText="1"/>
    </xf>
    <xf numFmtId="3" fontId="4" fillId="3" borderId="9" xfId="0" applyNumberFormat="1" applyFont="1" applyFill="1" applyBorder="1" applyAlignment="1">
      <alignment horizontal="center" vertical="top" wrapText="1"/>
    </xf>
    <xf numFmtId="3" fontId="4" fillId="0" borderId="11" xfId="0" applyNumberFormat="1" applyFont="1" applyBorder="1" applyAlignment="1">
      <alignment horizontal="center" vertical="top" wrapText="1"/>
    </xf>
    <xf numFmtId="3" fontId="4" fillId="0" borderId="37" xfId="0" applyNumberFormat="1" applyFont="1" applyBorder="1" applyAlignment="1">
      <alignment horizontal="center" vertical="top" wrapText="1"/>
    </xf>
    <xf numFmtId="3" fontId="4" fillId="0" borderId="46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37" xfId="0" applyNumberFormat="1" applyFont="1" applyBorder="1" applyAlignment="1">
      <alignment horizontal="center" vertical="top" wrapText="1"/>
    </xf>
    <xf numFmtId="3" fontId="4" fillId="0" borderId="37" xfId="0" applyNumberFormat="1" applyFont="1" applyFill="1" applyBorder="1" applyAlignment="1">
      <alignment horizontal="center" vertical="top" wrapText="1"/>
    </xf>
    <xf numFmtId="3" fontId="4" fillId="0" borderId="27" xfId="0" applyNumberFormat="1" applyFont="1" applyBorder="1" applyAlignment="1">
      <alignment horizontal="center" vertical="top" wrapText="1"/>
    </xf>
    <xf numFmtId="3" fontId="3" fillId="0" borderId="29" xfId="0" applyNumberFormat="1" applyFont="1" applyBorder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24" xfId="0" applyNumberFormat="1" applyFont="1" applyBorder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4" fillId="2" borderId="24" xfId="0" applyNumberFormat="1" applyFont="1" applyFill="1" applyBorder="1" applyAlignment="1">
      <alignment horizontal="center" vertical="top" wrapText="1"/>
    </xf>
    <xf numFmtId="3" fontId="4" fillId="2" borderId="25" xfId="0" applyNumberFormat="1" applyFont="1" applyFill="1" applyBorder="1" applyAlignment="1">
      <alignment horizontal="center" vertical="top" wrapText="1"/>
    </xf>
    <xf numFmtId="3" fontId="3" fillId="4" borderId="29" xfId="0" applyNumberFormat="1" applyFont="1" applyFill="1" applyBorder="1" applyAlignment="1">
      <alignment horizontal="center" vertical="top" wrapText="1"/>
    </xf>
    <xf numFmtId="3" fontId="3" fillId="4" borderId="30" xfId="0" applyNumberFormat="1" applyFont="1" applyFill="1" applyBorder="1" applyAlignment="1">
      <alignment horizontal="center" vertical="top" wrapText="1"/>
    </xf>
    <xf numFmtId="3" fontId="3" fillId="4" borderId="24" xfId="0" applyNumberFormat="1" applyFont="1" applyFill="1" applyBorder="1" applyAlignment="1">
      <alignment horizontal="center" vertical="top" wrapText="1"/>
    </xf>
    <xf numFmtId="3" fontId="3" fillId="4" borderId="25" xfId="0" applyNumberFormat="1" applyFont="1" applyFill="1" applyBorder="1" applyAlignment="1">
      <alignment horizontal="center" vertical="top" wrapText="1"/>
    </xf>
    <xf numFmtId="3" fontId="3" fillId="2" borderId="29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5" fillId="0" borderId="0" xfId="0" applyFont="1"/>
    <xf numFmtId="49" fontId="15" fillId="0" borderId="0" xfId="0" applyNumberFormat="1" applyFont="1"/>
    <xf numFmtId="3" fontId="4" fillId="5" borderId="9" xfId="0" applyNumberFormat="1" applyFont="1" applyFill="1" applyBorder="1" applyAlignment="1">
      <alignment horizontal="center" vertical="top" wrapText="1"/>
    </xf>
    <xf numFmtId="165" fontId="4" fillId="0" borderId="13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49" fontId="3" fillId="7" borderId="20" xfId="0" applyNumberFormat="1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vertical="top" wrapText="1"/>
    </xf>
    <xf numFmtId="49" fontId="4" fillId="5" borderId="41" xfId="0" applyNumberFormat="1" applyFont="1" applyFill="1" applyBorder="1" applyAlignment="1">
      <alignment horizontal="center" vertical="top" wrapText="1"/>
    </xf>
    <xf numFmtId="3" fontId="4" fillId="5" borderId="41" xfId="0" applyNumberFormat="1" applyFont="1" applyFill="1" applyBorder="1" applyAlignment="1">
      <alignment horizontal="center" vertical="top" wrapText="1"/>
    </xf>
    <xf numFmtId="0" fontId="4" fillId="5" borderId="43" xfId="0" applyFont="1" applyFill="1" applyBorder="1" applyAlignment="1">
      <alignment vertical="top" wrapText="1"/>
    </xf>
    <xf numFmtId="49" fontId="4" fillId="5" borderId="37" xfId="0" applyNumberFormat="1" applyFont="1" applyFill="1" applyBorder="1" applyAlignment="1">
      <alignment horizontal="center" vertical="top" wrapText="1"/>
    </xf>
    <xf numFmtId="3" fontId="4" fillId="5" borderId="37" xfId="0" applyNumberFormat="1" applyFont="1" applyFill="1" applyBorder="1" applyAlignment="1">
      <alignment horizontal="center" vertical="top" wrapText="1"/>
    </xf>
    <xf numFmtId="0" fontId="4" fillId="5" borderId="45" xfId="0" applyFont="1" applyFill="1" applyBorder="1" applyAlignment="1">
      <alignment vertical="top" wrapText="1"/>
    </xf>
    <xf numFmtId="49" fontId="4" fillId="5" borderId="46" xfId="0" applyNumberFormat="1" applyFont="1" applyFill="1" applyBorder="1" applyAlignment="1">
      <alignment horizontal="center" vertical="top" wrapText="1"/>
    </xf>
    <xf numFmtId="3" fontId="4" fillId="5" borderId="46" xfId="0" applyNumberFormat="1" applyFont="1" applyFill="1" applyBorder="1" applyAlignment="1">
      <alignment horizontal="center" vertical="top" wrapText="1"/>
    </xf>
    <xf numFmtId="0" fontId="5" fillId="5" borderId="48" xfId="0" applyFont="1" applyFill="1" applyBorder="1" applyAlignment="1">
      <alignment vertical="top" wrapText="1"/>
    </xf>
    <xf numFmtId="49" fontId="4" fillId="5" borderId="13" xfId="0" applyNumberFormat="1" applyFont="1" applyFill="1" applyBorder="1" applyAlignment="1">
      <alignment horizontal="center" vertical="top" wrapText="1"/>
    </xf>
    <xf numFmtId="3" fontId="3" fillId="5" borderId="13" xfId="0" applyNumberFormat="1" applyFont="1" applyFill="1" applyBorder="1" applyAlignment="1">
      <alignment horizontal="center" vertical="top" wrapText="1"/>
    </xf>
    <xf numFmtId="0" fontId="5" fillId="5" borderId="49" xfId="0" applyFont="1" applyFill="1" applyBorder="1" applyAlignment="1">
      <alignment vertical="top" wrapText="1"/>
    </xf>
    <xf numFmtId="49" fontId="4" fillId="5" borderId="31" xfId="0" applyNumberFormat="1" applyFont="1" applyFill="1" applyBorder="1" applyAlignment="1">
      <alignment horizontal="center" vertical="top" wrapText="1"/>
    </xf>
    <xf numFmtId="3" fontId="3" fillId="5" borderId="31" xfId="0" applyNumberFormat="1" applyFont="1" applyFill="1" applyBorder="1" applyAlignment="1">
      <alignment horizontal="center" vertical="top" wrapText="1"/>
    </xf>
    <xf numFmtId="3" fontId="3" fillId="5" borderId="50" xfId="0" applyNumberFormat="1" applyFont="1" applyFill="1" applyBorder="1" applyAlignment="1">
      <alignment horizontal="center" vertical="top" wrapText="1"/>
    </xf>
    <xf numFmtId="0" fontId="3" fillId="7" borderId="40" xfId="0" applyFont="1" applyFill="1" applyBorder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center" vertical="center" wrapText="1"/>
    </xf>
    <xf numFmtId="3" fontId="3" fillId="7" borderId="42" xfId="0" applyNumberFormat="1" applyFont="1" applyFill="1" applyBorder="1" applyAlignment="1">
      <alignment horizontal="center" vertical="center" wrapText="1"/>
    </xf>
    <xf numFmtId="3" fontId="4" fillId="5" borderId="44" xfId="0" applyNumberFormat="1" applyFont="1" applyFill="1" applyBorder="1" applyAlignment="1">
      <alignment horizontal="center" vertical="top" wrapText="1"/>
    </xf>
    <xf numFmtId="0" fontId="5" fillId="5" borderId="38" xfId="0" applyFont="1" applyFill="1" applyBorder="1" applyAlignment="1">
      <alignment vertical="top" wrapText="1"/>
    </xf>
    <xf numFmtId="49" fontId="4" fillId="5" borderId="39" xfId="0" applyNumberFormat="1" applyFont="1" applyFill="1" applyBorder="1" applyAlignment="1">
      <alignment horizontal="center" vertical="top" wrapText="1"/>
    </xf>
    <xf numFmtId="3" fontId="3" fillId="5" borderId="39" xfId="0" applyNumberFormat="1" applyFont="1" applyFill="1" applyBorder="1" applyAlignment="1">
      <alignment horizontal="center" vertical="top" wrapText="1"/>
    </xf>
    <xf numFmtId="0" fontId="3" fillId="6" borderId="32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3" fontId="3" fillId="6" borderId="33" xfId="0" applyNumberFormat="1" applyFont="1" applyFill="1" applyBorder="1" applyAlignment="1">
      <alignment horizontal="center" vertical="center" wrapText="1"/>
    </xf>
    <xf numFmtId="3" fontId="3" fillId="6" borderId="34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top" wrapText="1"/>
    </xf>
    <xf numFmtId="49" fontId="4" fillId="5" borderId="0" xfId="0" applyNumberFormat="1" applyFont="1" applyFill="1" applyBorder="1" applyAlignment="1">
      <alignment horizontal="center" vertical="top" wrapText="1"/>
    </xf>
    <xf numFmtId="3" fontId="4" fillId="5" borderId="0" xfId="0" applyNumberFormat="1" applyFont="1" applyFill="1" applyBorder="1" applyAlignment="1">
      <alignment horizontal="center" vertical="top" wrapText="1"/>
    </xf>
    <xf numFmtId="0" fontId="3" fillId="6" borderId="19" xfId="0" applyFont="1" applyFill="1" applyBorder="1" applyAlignment="1">
      <alignment horizontal="center" vertical="center" wrapText="1"/>
    </xf>
    <xf numFmtId="49" fontId="3" fillId="6" borderId="20" xfId="0" applyNumberFormat="1" applyFont="1" applyFill="1" applyBorder="1" applyAlignment="1">
      <alignment horizontal="center" vertical="center" wrapText="1"/>
    </xf>
    <xf numFmtId="3" fontId="3" fillId="6" borderId="20" xfId="0" applyNumberFormat="1" applyFont="1" applyFill="1" applyBorder="1" applyAlignment="1">
      <alignment horizontal="center" vertical="center" wrapText="1"/>
    </xf>
    <xf numFmtId="3" fontId="3" fillId="6" borderId="21" xfId="0" applyNumberFormat="1" applyFont="1" applyFill="1" applyBorder="1" applyAlignment="1">
      <alignment horizontal="center" vertical="center" wrapText="1"/>
    </xf>
    <xf numFmtId="3" fontId="0" fillId="5" borderId="44" xfId="0" applyNumberFormat="1" applyFill="1" applyBorder="1"/>
    <xf numFmtId="0" fontId="5" fillId="5" borderId="43" xfId="0" applyFont="1" applyFill="1" applyBorder="1" applyAlignment="1">
      <alignment vertical="top" wrapText="1"/>
    </xf>
    <xf numFmtId="49" fontId="5" fillId="5" borderId="37" xfId="0" applyNumberFormat="1" applyFont="1" applyFill="1" applyBorder="1" applyAlignment="1">
      <alignment horizontal="center" vertical="top" wrapText="1"/>
    </xf>
    <xf numFmtId="3" fontId="3" fillId="5" borderId="37" xfId="0" applyNumberFormat="1" applyFont="1" applyFill="1" applyBorder="1" applyAlignment="1">
      <alignment horizontal="center" vertical="top" wrapText="1"/>
    </xf>
    <xf numFmtId="0" fontId="5" fillId="5" borderId="45" xfId="0" applyFont="1" applyFill="1" applyBorder="1" applyAlignment="1">
      <alignment vertical="top" wrapText="1"/>
    </xf>
    <xf numFmtId="3" fontId="3" fillId="5" borderId="46" xfId="0" applyNumberFormat="1" applyFont="1" applyFill="1" applyBorder="1" applyAlignment="1">
      <alignment horizontal="center" vertical="top" wrapText="1"/>
    </xf>
    <xf numFmtId="3" fontId="3" fillId="5" borderId="47" xfId="0" applyNumberFormat="1" applyFont="1" applyFill="1" applyBorder="1" applyAlignment="1">
      <alignment horizontal="center" vertical="top" wrapText="1"/>
    </xf>
    <xf numFmtId="0" fontId="3" fillId="7" borderId="18" xfId="0" applyFont="1" applyFill="1" applyBorder="1" applyAlignment="1">
      <alignment horizontal="center" vertical="center" wrapText="1"/>
    </xf>
    <xf numFmtId="49" fontId="3" fillId="7" borderId="13" xfId="0" applyNumberFormat="1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 wrapText="1"/>
    </xf>
    <xf numFmtId="3" fontId="3" fillId="7" borderId="22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3" fontId="4" fillId="5" borderId="10" xfId="0" applyNumberFormat="1" applyFont="1" applyFill="1" applyBorder="1" applyAlignment="1">
      <alignment horizontal="center" vertical="top" wrapText="1"/>
    </xf>
    <xf numFmtId="3" fontId="4" fillId="5" borderId="54" xfId="0" applyNumberFormat="1" applyFont="1" applyFill="1" applyBorder="1" applyAlignment="1">
      <alignment horizontal="center" vertical="top" wrapText="1"/>
    </xf>
    <xf numFmtId="3" fontId="12" fillId="5" borderId="0" xfId="0" applyNumberFormat="1" applyFont="1" applyFill="1" applyAlignment="1">
      <alignment horizontal="center" vertical="top"/>
    </xf>
    <xf numFmtId="3" fontId="12" fillId="5" borderId="37" xfId="0" applyNumberFormat="1" applyFont="1" applyFill="1" applyBorder="1" applyAlignment="1">
      <alignment horizontal="center" vertical="top"/>
    </xf>
    <xf numFmtId="0" fontId="5" fillId="5" borderId="35" xfId="0" applyFont="1" applyFill="1" applyBorder="1" applyAlignment="1">
      <alignment vertical="top" wrapText="1"/>
    </xf>
    <xf numFmtId="3" fontId="3" fillId="5" borderId="52" xfId="0" applyNumberFormat="1" applyFont="1" applyFill="1" applyBorder="1" applyAlignment="1">
      <alignment horizontal="center" vertical="top" wrapText="1"/>
    </xf>
    <xf numFmtId="49" fontId="3" fillId="6" borderId="12" xfId="0" applyNumberFormat="1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  <xf numFmtId="49" fontId="13" fillId="0" borderId="0" xfId="0" applyNumberFormat="1" applyFont="1" applyBorder="1" applyAlignment="1">
      <alignment horizontal="left"/>
    </xf>
    <xf numFmtId="14" fontId="0" fillId="0" borderId="0" xfId="0" applyNumberFormat="1"/>
    <xf numFmtId="0" fontId="3" fillId="0" borderId="3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6" borderId="3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20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31" workbookViewId="0">
      <selection activeCell="D13" sqref="D13"/>
    </sheetView>
  </sheetViews>
  <sheetFormatPr defaultRowHeight="27" customHeight="1" x14ac:dyDescent="0.2"/>
  <cols>
    <col min="1" max="1" width="55.5703125" customWidth="1"/>
    <col min="2" max="2" width="11.5703125" style="1" customWidth="1"/>
    <col min="3" max="3" width="5.42578125" style="1" customWidth="1"/>
    <col min="4" max="4" width="19.85546875" customWidth="1"/>
    <col min="5" max="5" width="19.5703125" customWidth="1"/>
    <col min="7" max="7" width="10.7109375" bestFit="1" customWidth="1"/>
  </cols>
  <sheetData>
    <row r="1" spans="1:5" ht="11.45" customHeight="1" x14ac:dyDescent="0.2">
      <c r="D1" s="176"/>
      <c r="E1" s="176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77" t="s">
        <v>274</v>
      </c>
      <c r="C3" s="177"/>
      <c r="D3" s="177"/>
      <c r="E3" s="177"/>
    </row>
    <row r="4" spans="1:5" ht="15" customHeight="1" x14ac:dyDescent="0.2">
      <c r="A4" s="4" t="s">
        <v>2</v>
      </c>
      <c r="B4" s="178"/>
      <c r="C4" s="178"/>
      <c r="D4" s="178"/>
      <c r="E4" s="178"/>
    </row>
    <row r="5" spans="1:5" ht="25.5" customHeight="1" x14ac:dyDescent="0.2">
      <c r="A5" s="4" t="s">
        <v>3</v>
      </c>
      <c r="B5" s="179" t="s">
        <v>264</v>
      </c>
      <c r="C5" s="179"/>
      <c r="D5" s="179"/>
      <c r="E5" s="179"/>
    </row>
    <row r="6" spans="1:5" ht="15" customHeight="1" x14ac:dyDescent="0.2">
      <c r="A6" s="4" t="s">
        <v>4</v>
      </c>
      <c r="B6" s="178" t="s">
        <v>260</v>
      </c>
      <c r="C6" s="178"/>
      <c r="D6" s="178"/>
      <c r="E6" s="178"/>
    </row>
    <row r="7" spans="1:5" ht="15" customHeight="1" x14ac:dyDescent="0.2">
      <c r="A7" s="180" t="s">
        <v>284</v>
      </c>
      <c r="B7" s="180"/>
      <c r="C7" s="180"/>
      <c r="D7" s="180"/>
      <c r="E7" s="180"/>
    </row>
    <row r="8" spans="1:5" ht="15" customHeight="1" x14ac:dyDescent="0.2">
      <c r="A8" s="4" t="s">
        <v>5</v>
      </c>
      <c r="B8" s="178" t="s">
        <v>285</v>
      </c>
      <c r="C8" s="178"/>
      <c r="D8" s="178"/>
      <c r="E8" s="178"/>
    </row>
    <row r="9" spans="1:5" ht="15" customHeight="1" x14ac:dyDescent="0.2">
      <c r="A9" s="4" t="s">
        <v>6</v>
      </c>
      <c r="B9" s="181" t="s">
        <v>265</v>
      </c>
      <c r="C9" s="181"/>
      <c r="D9" s="181"/>
      <c r="E9" s="181"/>
    </row>
    <row r="10" spans="1:5" ht="15" customHeight="1" x14ac:dyDescent="0.2">
      <c r="A10" s="4" t="s">
        <v>7</v>
      </c>
      <c r="B10" s="181" t="s">
        <v>266</v>
      </c>
      <c r="C10" s="181"/>
      <c r="D10" s="181"/>
      <c r="E10" s="181"/>
    </row>
    <row r="11" spans="1:5" ht="30" customHeight="1" x14ac:dyDescent="0.25">
      <c r="A11" s="182" t="s">
        <v>8</v>
      </c>
      <c r="B11" s="182"/>
      <c r="C11" s="182"/>
      <c r="D11" s="182"/>
      <c r="E11" s="182"/>
    </row>
    <row r="12" spans="1:5" s="5" customFormat="1" ht="27" customHeight="1" x14ac:dyDescent="0.2">
      <c r="A12" s="5" t="s">
        <v>279</v>
      </c>
      <c r="B12" s="6"/>
      <c r="C12" s="6"/>
      <c r="E12" s="5" t="s">
        <v>9</v>
      </c>
    </row>
    <row r="13" spans="1:5" s="7" customFormat="1" ht="47.25" customHeight="1" x14ac:dyDescent="0.2">
      <c r="A13" s="105" t="s">
        <v>10</v>
      </c>
      <c r="B13" s="106" t="s">
        <v>11</v>
      </c>
      <c r="C13" s="106" t="s">
        <v>12</v>
      </c>
      <c r="D13" s="107" t="s">
        <v>280</v>
      </c>
      <c r="E13" s="107" t="s">
        <v>275</v>
      </c>
    </row>
    <row r="14" spans="1:5" s="7" customFormat="1" ht="24" customHeight="1" thickBot="1" x14ac:dyDescent="0.25">
      <c r="A14" s="108" t="s">
        <v>13</v>
      </c>
      <c r="B14" s="109"/>
      <c r="C14" s="109"/>
      <c r="D14" s="110"/>
      <c r="E14" s="111"/>
    </row>
    <row r="15" spans="1:5" ht="24" customHeight="1" x14ac:dyDescent="0.2">
      <c r="A15" s="112" t="s">
        <v>14</v>
      </c>
      <c r="B15" s="113" t="s">
        <v>15</v>
      </c>
      <c r="C15" s="113"/>
      <c r="D15" s="114">
        <v>3504019</v>
      </c>
      <c r="E15" s="114">
        <v>1963687</v>
      </c>
    </row>
    <row r="16" spans="1:5" ht="30.75" customHeight="1" x14ac:dyDescent="0.2">
      <c r="A16" s="115" t="s">
        <v>16</v>
      </c>
      <c r="B16" s="116" t="s">
        <v>17</v>
      </c>
      <c r="C16" s="116"/>
      <c r="D16" s="117"/>
      <c r="E16" s="117"/>
    </row>
    <row r="17" spans="1:5" ht="27" customHeight="1" x14ac:dyDescent="0.2">
      <c r="A17" s="115" t="s">
        <v>18</v>
      </c>
      <c r="B17" s="116" t="s">
        <v>19</v>
      </c>
      <c r="C17" s="116"/>
      <c r="D17" s="117"/>
      <c r="E17" s="117"/>
    </row>
    <row r="18" spans="1:5" ht="39" customHeight="1" x14ac:dyDescent="0.2">
      <c r="A18" s="115" t="s">
        <v>20</v>
      </c>
      <c r="B18" s="116" t="s">
        <v>21</v>
      </c>
      <c r="C18" s="116"/>
      <c r="D18" s="117"/>
      <c r="E18" s="117"/>
    </row>
    <row r="19" spans="1:5" ht="24" customHeight="1" x14ac:dyDescent="0.2">
      <c r="A19" s="115" t="s">
        <v>22</v>
      </c>
      <c r="B19" s="116" t="s">
        <v>23</v>
      </c>
      <c r="C19" s="116"/>
      <c r="D19" s="117"/>
      <c r="E19" s="117"/>
    </row>
    <row r="20" spans="1:5" ht="24" customHeight="1" x14ac:dyDescent="0.2">
      <c r="A20" s="115" t="s">
        <v>24</v>
      </c>
      <c r="B20" s="116" t="s">
        <v>25</v>
      </c>
      <c r="C20" s="116"/>
      <c r="D20" s="117"/>
      <c r="E20" s="117"/>
    </row>
    <row r="21" spans="1:5" ht="32.25" customHeight="1" x14ac:dyDescent="0.2">
      <c r="A21" s="115" t="s">
        <v>26</v>
      </c>
      <c r="B21" s="116" t="s">
        <v>27</v>
      </c>
      <c r="C21" s="116"/>
      <c r="D21" s="117">
        <v>1161008</v>
      </c>
      <c r="E21" s="117">
        <v>1156301</v>
      </c>
    </row>
    <row r="22" spans="1:5" ht="24" customHeight="1" x14ac:dyDescent="0.2">
      <c r="A22" s="115" t="s">
        <v>28</v>
      </c>
      <c r="B22" s="116" t="s">
        <v>29</v>
      </c>
      <c r="C22" s="116"/>
      <c r="D22" s="117"/>
      <c r="E22" s="117"/>
    </row>
    <row r="23" spans="1:5" ht="24" customHeight="1" x14ac:dyDescent="0.2">
      <c r="A23" s="115" t="s">
        <v>30</v>
      </c>
      <c r="B23" s="116" t="s">
        <v>31</v>
      </c>
      <c r="C23" s="116"/>
      <c r="D23" s="117">
        <v>955989</v>
      </c>
      <c r="E23" s="117">
        <v>1024196</v>
      </c>
    </row>
    <row r="24" spans="1:5" ht="24" customHeight="1" thickBot="1" x14ac:dyDescent="0.25">
      <c r="A24" s="118" t="s">
        <v>32</v>
      </c>
      <c r="B24" s="119" t="s">
        <v>33</v>
      </c>
      <c r="C24" s="119"/>
      <c r="D24" s="120">
        <v>514856</v>
      </c>
      <c r="E24" s="120">
        <v>209427</v>
      </c>
    </row>
    <row r="25" spans="1:5" ht="36" customHeight="1" x14ac:dyDescent="0.2">
      <c r="A25" s="121" t="s">
        <v>34</v>
      </c>
      <c r="B25" s="122" t="s">
        <v>35</v>
      </c>
      <c r="C25" s="122"/>
      <c r="D25" s="123">
        <f>SUM(D15:D24)</f>
        <v>6135872</v>
      </c>
      <c r="E25" s="123">
        <f>SUM(E15:E24)</f>
        <v>4353611</v>
      </c>
    </row>
    <row r="26" spans="1:5" ht="32.25" customHeight="1" thickBot="1" x14ac:dyDescent="0.25">
      <c r="A26" s="124" t="s">
        <v>36</v>
      </c>
      <c r="B26" s="125">
        <v>101</v>
      </c>
      <c r="C26" s="125"/>
      <c r="D26" s="126">
        <v>0</v>
      </c>
      <c r="E26" s="127">
        <v>0</v>
      </c>
    </row>
    <row r="27" spans="1:5" s="7" customFormat="1" ht="24" customHeight="1" x14ac:dyDescent="0.2">
      <c r="A27" s="128" t="s">
        <v>37</v>
      </c>
      <c r="B27" s="129"/>
      <c r="C27" s="129"/>
      <c r="D27" s="130"/>
      <c r="E27" s="131"/>
    </row>
    <row r="28" spans="1:5" ht="32.25" customHeight="1" x14ac:dyDescent="0.2">
      <c r="A28" s="115" t="s">
        <v>16</v>
      </c>
      <c r="B28" s="116">
        <v>110</v>
      </c>
      <c r="C28" s="116"/>
      <c r="D28" s="117"/>
      <c r="E28" s="132"/>
    </row>
    <row r="29" spans="1:5" ht="24" customHeight="1" x14ac:dyDescent="0.2">
      <c r="A29" s="115" t="s">
        <v>18</v>
      </c>
      <c r="B29" s="116">
        <v>111</v>
      </c>
      <c r="C29" s="116"/>
      <c r="D29" s="117"/>
      <c r="E29" s="132"/>
    </row>
    <row r="30" spans="1:5" ht="36.75" customHeight="1" x14ac:dyDescent="0.2">
      <c r="A30" s="115" t="s">
        <v>20</v>
      </c>
      <c r="B30" s="116">
        <v>112</v>
      </c>
      <c r="C30" s="116"/>
      <c r="D30" s="117"/>
      <c r="E30" s="132"/>
    </row>
    <row r="31" spans="1:5" ht="24" customHeight="1" x14ac:dyDescent="0.2">
      <c r="A31" s="115" t="s">
        <v>22</v>
      </c>
      <c r="B31" s="116">
        <v>113</v>
      </c>
      <c r="C31" s="116"/>
      <c r="D31" s="117"/>
      <c r="E31" s="132"/>
    </row>
    <row r="32" spans="1:5" ht="24" customHeight="1" x14ac:dyDescent="0.2">
      <c r="A32" s="115" t="s">
        <v>38</v>
      </c>
      <c r="B32" s="116">
        <v>114</v>
      </c>
      <c r="C32" s="116"/>
      <c r="D32" s="117"/>
      <c r="E32" s="132"/>
    </row>
    <row r="33" spans="1:7" ht="32.25" customHeight="1" x14ac:dyDescent="0.2">
      <c r="A33" s="115" t="s">
        <v>39</v>
      </c>
      <c r="B33" s="116">
        <v>115</v>
      </c>
      <c r="C33" s="116"/>
      <c r="D33" s="117"/>
      <c r="E33" s="132"/>
    </row>
    <row r="34" spans="1:7" ht="24" customHeight="1" x14ac:dyDescent="0.2">
      <c r="A34" s="115" t="s">
        <v>40</v>
      </c>
      <c r="B34" s="116">
        <v>116</v>
      </c>
      <c r="C34" s="116"/>
      <c r="D34" s="117"/>
      <c r="E34" s="132"/>
    </row>
    <row r="35" spans="1:7" ht="24" customHeight="1" x14ac:dyDescent="0.2">
      <c r="A35" s="115" t="s">
        <v>41</v>
      </c>
      <c r="B35" s="116">
        <v>117</v>
      </c>
      <c r="C35" s="116"/>
      <c r="D35" s="117"/>
      <c r="E35" s="132"/>
    </row>
    <row r="36" spans="1:7" ht="24" customHeight="1" x14ac:dyDescent="0.2">
      <c r="A36" s="115" t="s">
        <v>42</v>
      </c>
      <c r="B36" s="116">
        <v>118</v>
      </c>
      <c r="C36" s="116"/>
      <c r="D36" s="117">
        <v>4086715</v>
      </c>
      <c r="E36" s="117">
        <v>2788760</v>
      </c>
    </row>
    <row r="37" spans="1:7" ht="24" customHeight="1" x14ac:dyDescent="0.2">
      <c r="A37" s="115" t="s">
        <v>43</v>
      </c>
      <c r="B37" s="116">
        <v>119</v>
      </c>
      <c r="C37" s="116"/>
      <c r="D37" s="117"/>
      <c r="E37" s="117"/>
    </row>
    <row r="38" spans="1:7" ht="24" customHeight="1" x14ac:dyDescent="0.2">
      <c r="A38" s="115" t="s">
        <v>44</v>
      </c>
      <c r="B38" s="116">
        <v>120</v>
      </c>
      <c r="C38" s="116"/>
      <c r="D38" s="117">
        <v>2948941</v>
      </c>
      <c r="E38" s="117">
        <v>2948941</v>
      </c>
      <c r="G38" s="46"/>
    </row>
    <row r="39" spans="1:7" ht="24" customHeight="1" x14ac:dyDescent="0.2">
      <c r="A39" s="115" t="s">
        <v>45</v>
      </c>
      <c r="B39" s="116">
        <v>121</v>
      </c>
      <c r="C39" s="116"/>
      <c r="D39" s="117">
        <v>36178</v>
      </c>
      <c r="E39" s="117">
        <v>34852</v>
      </c>
    </row>
    <row r="40" spans="1:7" ht="24" customHeight="1" x14ac:dyDescent="0.2">
      <c r="A40" s="115" t="s">
        <v>46</v>
      </c>
      <c r="B40" s="116">
        <v>122</v>
      </c>
      <c r="C40" s="116"/>
      <c r="D40" s="117"/>
      <c r="E40" s="117"/>
    </row>
    <row r="41" spans="1:7" ht="24" customHeight="1" thickBot="1" x14ac:dyDescent="0.25">
      <c r="A41" s="118" t="s">
        <v>47</v>
      </c>
      <c r="B41" s="119">
        <v>123</v>
      </c>
      <c r="C41" s="119"/>
      <c r="D41" s="120">
        <v>1501912</v>
      </c>
      <c r="E41" s="120">
        <v>777824</v>
      </c>
    </row>
    <row r="42" spans="1:7" ht="34.5" customHeight="1" thickBot="1" x14ac:dyDescent="0.25">
      <c r="A42" s="133" t="s">
        <v>48</v>
      </c>
      <c r="B42" s="134">
        <v>200</v>
      </c>
      <c r="C42" s="134"/>
      <c r="D42" s="135">
        <f>SUM(D28:D41)</f>
        <v>8573746</v>
      </c>
      <c r="E42" s="135">
        <f>SUM(E28:E41)</f>
        <v>6550377</v>
      </c>
    </row>
    <row r="43" spans="1:7" s="7" customFormat="1" ht="24" customHeight="1" thickBot="1" x14ac:dyDescent="0.25">
      <c r="A43" s="136" t="s">
        <v>49</v>
      </c>
      <c r="B43" s="137"/>
      <c r="C43" s="137"/>
      <c r="D43" s="138">
        <f>D25+D26+D42</f>
        <v>14709618</v>
      </c>
      <c r="E43" s="139">
        <f>E25+E26+E42</f>
        <v>10903988</v>
      </c>
    </row>
    <row r="44" spans="1:7" s="9" customFormat="1" ht="72.75" customHeight="1" thickBot="1" x14ac:dyDescent="0.25">
      <c r="A44" s="140"/>
      <c r="B44" s="141"/>
      <c r="C44" s="141"/>
      <c r="D44" s="142"/>
      <c r="E44" s="142"/>
    </row>
    <row r="45" spans="1:7" s="7" customFormat="1" ht="47.25" customHeight="1" thickBot="1" x14ac:dyDescent="0.25">
      <c r="A45" s="143" t="s">
        <v>50</v>
      </c>
      <c r="B45" s="144" t="s">
        <v>11</v>
      </c>
      <c r="C45" s="144"/>
      <c r="D45" s="145"/>
      <c r="E45" s="146"/>
    </row>
    <row r="46" spans="1:7" s="7" customFormat="1" ht="24" customHeight="1" x14ac:dyDescent="0.2">
      <c r="A46" s="128" t="s">
        <v>51</v>
      </c>
      <c r="B46" s="129"/>
      <c r="C46" s="129"/>
      <c r="D46" s="130"/>
      <c r="E46" s="131"/>
    </row>
    <row r="47" spans="1:7" ht="24" customHeight="1" x14ac:dyDescent="0.2">
      <c r="A47" s="115" t="s">
        <v>52</v>
      </c>
      <c r="B47" s="116">
        <v>210</v>
      </c>
      <c r="C47" s="116"/>
      <c r="D47" s="117"/>
      <c r="E47" s="147"/>
    </row>
    <row r="48" spans="1:7" ht="24" customHeight="1" x14ac:dyDescent="0.2">
      <c r="A48" s="115" t="s">
        <v>18</v>
      </c>
      <c r="B48" s="116">
        <v>211</v>
      </c>
      <c r="C48" s="116"/>
      <c r="D48" s="117"/>
      <c r="E48" s="132"/>
    </row>
    <row r="49" spans="1:5" ht="24" customHeight="1" x14ac:dyDescent="0.2">
      <c r="A49" s="115" t="s">
        <v>53</v>
      </c>
      <c r="B49" s="116">
        <v>212</v>
      </c>
      <c r="C49" s="116"/>
      <c r="D49" s="117"/>
      <c r="E49" s="132"/>
    </row>
    <row r="50" spans="1:5" ht="36.75" customHeight="1" x14ac:dyDescent="0.2">
      <c r="A50" s="115" t="s">
        <v>54</v>
      </c>
      <c r="B50" s="116">
        <v>213</v>
      </c>
      <c r="C50" s="116"/>
      <c r="D50" s="117">
        <v>1980258</v>
      </c>
      <c r="E50" s="117">
        <v>389678</v>
      </c>
    </row>
    <row r="51" spans="1:5" ht="24" customHeight="1" x14ac:dyDescent="0.2">
      <c r="A51" s="115" t="s">
        <v>55</v>
      </c>
      <c r="B51" s="116">
        <v>214</v>
      </c>
      <c r="C51" s="116"/>
      <c r="D51" s="117"/>
      <c r="E51" s="117"/>
    </row>
    <row r="52" spans="1:5" ht="35.25" customHeight="1" x14ac:dyDescent="0.2">
      <c r="A52" s="115" t="s">
        <v>56</v>
      </c>
      <c r="B52" s="116">
        <v>215</v>
      </c>
      <c r="C52" s="116"/>
      <c r="D52" s="117">
        <v>635245</v>
      </c>
      <c r="E52" s="117">
        <v>354551</v>
      </c>
    </row>
    <row r="53" spans="1:5" ht="24" customHeight="1" x14ac:dyDescent="0.2">
      <c r="A53" s="115" t="s">
        <v>57</v>
      </c>
      <c r="B53" s="116">
        <v>216</v>
      </c>
      <c r="C53" s="116"/>
      <c r="D53" s="117"/>
      <c r="E53" s="117"/>
    </row>
    <row r="54" spans="1:5" ht="24" customHeight="1" x14ac:dyDescent="0.2">
      <c r="A54" s="115" t="s">
        <v>58</v>
      </c>
      <c r="B54" s="116">
        <v>217</v>
      </c>
      <c r="C54" s="116"/>
      <c r="D54" s="117">
        <v>14974</v>
      </c>
      <c r="E54" s="117">
        <v>649</v>
      </c>
    </row>
    <row r="55" spans="1:5" ht="36" customHeight="1" x14ac:dyDescent="0.2">
      <c r="A55" s="148" t="s">
        <v>59</v>
      </c>
      <c r="B55" s="116">
        <v>300</v>
      </c>
      <c r="C55" s="149"/>
      <c r="D55" s="150">
        <f>SUM(D47:D54)</f>
        <v>2630477</v>
      </c>
      <c r="E55" s="150">
        <f>SUM(E47:E54)</f>
        <v>744878</v>
      </c>
    </row>
    <row r="56" spans="1:5" ht="33.75" customHeight="1" thickBot="1" x14ac:dyDescent="0.25">
      <c r="A56" s="151" t="s">
        <v>60</v>
      </c>
      <c r="B56" s="119">
        <v>301</v>
      </c>
      <c r="C56" s="119"/>
      <c r="D56" s="152">
        <v>0</v>
      </c>
      <c r="E56" s="153">
        <v>0</v>
      </c>
    </row>
    <row r="57" spans="1:5" s="7" customFormat="1" ht="24" customHeight="1" x14ac:dyDescent="0.2">
      <c r="A57" s="154" t="s">
        <v>61</v>
      </c>
      <c r="B57" s="155"/>
      <c r="C57" s="155"/>
      <c r="D57" s="156"/>
      <c r="E57" s="157"/>
    </row>
    <row r="58" spans="1:5" ht="24" customHeight="1" x14ac:dyDescent="0.2">
      <c r="A58" s="158" t="s">
        <v>52</v>
      </c>
      <c r="B58" s="159">
        <v>310</v>
      </c>
      <c r="C58" s="159"/>
      <c r="D58" s="102"/>
      <c r="E58" s="160"/>
    </row>
    <row r="59" spans="1:5" ht="24" customHeight="1" x14ac:dyDescent="0.2">
      <c r="A59" s="158" t="s">
        <v>18</v>
      </c>
      <c r="B59" s="159">
        <v>311</v>
      </c>
      <c r="C59" s="159"/>
      <c r="D59" s="102"/>
      <c r="E59" s="160"/>
    </row>
    <row r="60" spans="1:5" ht="24" customHeight="1" x14ac:dyDescent="0.2">
      <c r="A60" s="158" t="s">
        <v>62</v>
      </c>
      <c r="B60" s="159">
        <v>312</v>
      </c>
      <c r="C60" s="159"/>
      <c r="D60" s="102"/>
      <c r="E60" s="160"/>
    </row>
    <row r="61" spans="1:5" ht="36" customHeight="1" x14ac:dyDescent="0.2">
      <c r="A61" s="158" t="s">
        <v>63</v>
      </c>
      <c r="B61" s="159">
        <v>313</v>
      </c>
      <c r="C61" s="159"/>
      <c r="D61" s="102"/>
      <c r="E61" s="160"/>
    </row>
    <row r="62" spans="1:5" ht="24" customHeight="1" x14ac:dyDescent="0.2">
      <c r="A62" s="158" t="s">
        <v>64</v>
      </c>
      <c r="B62" s="159">
        <v>314</v>
      </c>
      <c r="C62" s="159"/>
      <c r="D62" s="102"/>
      <c r="E62" s="160"/>
    </row>
    <row r="63" spans="1:5" ht="24" customHeight="1" x14ac:dyDescent="0.2">
      <c r="A63" s="158" t="s">
        <v>65</v>
      </c>
      <c r="B63" s="159">
        <v>315</v>
      </c>
      <c r="C63" s="159"/>
      <c r="D63" s="102">
        <v>93386</v>
      </c>
      <c r="E63" s="161"/>
    </row>
    <row r="64" spans="1:5" ht="24" customHeight="1" x14ac:dyDescent="0.2">
      <c r="A64" s="158" t="s">
        <v>66</v>
      </c>
      <c r="B64" s="159">
        <v>316</v>
      </c>
      <c r="C64" s="159"/>
      <c r="D64" s="162">
        <v>69388</v>
      </c>
      <c r="E64" s="163">
        <f>8326829</f>
        <v>8326829</v>
      </c>
    </row>
    <row r="65" spans="1:8" ht="36" customHeight="1" thickBot="1" x14ac:dyDescent="0.25">
      <c r="A65" s="164" t="s">
        <v>67</v>
      </c>
      <c r="B65" s="125">
        <v>400</v>
      </c>
      <c r="C65" s="125"/>
      <c r="D65" s="126">
        <f>SUM(D58:D64)</f>
        <v>162774</v>
      </c>
      <c r="E65" s="165">
        <f>SUM(E58:E64)</f>
        <v>8326829</v>
      </c>
    </row>
    <row r="66" spans="1:8" s="7" customFormat="1" ht="24" customHeight="1" x14ac:dyDescent="0.2">
      <c r="A66" s="128" t="s">
        <v>68</v>
      </c>
      <c r="B66" s="129"/>
      <c r="C66" s="129"/>
      <c r="D66" s="130"/>
      <c r="E66" s="131"/>
    </row>
    <row r="67" spans="1:8" ht="24" customHeight="1" x14ac:dyDescent="0.2">
      <c r="A67" s="115" t="s">
        <v>69</v>
      </c>
      <c r="B67" s="116">
        <v>410</v>
      </c>
      <c r="C67" s="116"/>
      <c r="D67" s="117">
        <f>24666+111000</f>
        <v>135666</v>
      </c>
      <c r="E67" s="117">
        <v>111000</v>
      </c>
    </row>
    <row r="68" spans="1:8" ht="24" customHeight="1" x14ac:dyDescent="0.2">
      <c r="A68" s="115" t="s">
        <v>70</v>
      </c>
      <c r="B68" s="116">
        <v>411</v>
      </c>
      <c r="C68" s="116"/>
      <c r="D68" s="117">
        <v>8267890</v>
      </c>
      <c r="E68" s="117"/>
    </row>
    <row r="69" spans="1:8" ht="24" customHeight="1" x14ac:dyDescent="0.2">
      <c r="A69" s="115" t="s">
        <v>71</v>
      </c>
      <c r="B69" s="116">
        <v>412</v>
      </c>
      <c r="C69" s="116"/>
      <c r="D69" s="117"/>
      <c r="E69" s="117"/>
    </row>
    <row r="70" spans="1:8" ht="24" customHeight="1" x14ac:dyDescent="0.2">
      <c r="A70" s="115" t="s">
        <v>72</v>
      </c>
      <c r="B70" s="116">
        <v>413</v>
      </c>
      <c r="C70" s="116"/>
      <c r="D70" s="117"/>
      <c r="E70" s="117"/>
    </row>
    <row r="71" spans="1:8" ht="24" customHeight="1" x14ac:dyDescent="0.2">
      <c r="A71" s="115" t="s">
        <v>73</v>
      </c>
      <c r="B71" s="116">
        <v>414</v>
      </c>
      <c r="C71" s="116"/>
      <c r="D71" s="117">
        <v>3512811</v>
      </c>
      <c r="E71" s="117">
        <v>1721281</v>
      </c>
      <c r="G71" s="46"/>
      <c r="H71" s="46"/>
    </row>
    <row r="72" spans="1:8" ht="33.75" customHeight="1" x14ac:dyDescent="0.2">
      <c r="A72" s="148" t="s">
        <v>74</v>
      </c>
      <c r="B72" s="116">
        <v>420</v>
      </c>
      <c r="C72" s="116"/>
      <c r="D72" s="150">
        <f>SUM(D67:D71)</f>
        <v>11916367</v>
      </c>
      <c r="E72" s="150">
        <f>SUM(E67:E71)</f>
        <v>1832281</v>
      </c>
    </row>
    <row r="73" spans="1:8" ht="24" customHeight="1" thickBot="1" x14ac:dyDescent="0.25">
      <c r="A73" s="151" t="s">
        <v>75</v>
      </c>
      <c r="B73" s="119">
        <v>421</v>
      </c>
      <c r="C73" s="119"/>
      <c r="D73" s="120"/>
      <c r="E73" s="120"/>
    </row>
    <row r="74" spans="1:8" ht="24" customHeight="1" thickBot="1" x14ac:dyDescent="0.25">
      <c r="A74" s="133" t="s">
        <v>76</v>
      </c>
      <c r="B74" s="134">
        <v>500</v>
      </c>
      <c r="C74" s="134"/>
      <c r="D74" s="135">
        <f>D72+D73</f>
        <v>11916367</v>
      </c>
      <c r="E74" s="135">
        <f>E72+E73</f>
        <v>1832281</v>
      </c>
    </row>
    <row r="75" spans="1:8" s="7" customFormat="1" ht="33" customHeight="1" thickBot="1" x14ac:dyDescent="0.25">
      <c r="A75" s="136" t="s">
        <v>77</v>
      </c>
      <c r="B75" s="137"/>
      <c r="C75" s="137"/>
      <c r="D75" s="138">
        <f>D55+D56+D65+D74</f>
        <v>14709618</v>
      </c>
      <c r="E75" s="138">
        <f>E55+E56+E65+E74</f>
        <v>10903988</v>
      </c>
    </row>
    <row r="76" spans="1:8" s="11" customFormat="1" ht="27" customHeight="1" x14ac:dyDescent="0.25">
      <c r="A76" s="100" t="s">
        <v>294</v>
      </c>
      <c r="B76" s="101"/>
      <c r="C76" s="12"/>
      <c r="D76" s="57"/>
      <c r="E76" s="57"/>
    </row>
    <row r="77" spans="1:8" s="11" customFormat="1" ht="27" customHeight="1" x14ac:dyDescent="0.25">
      <c r="A77" s="100"/>
      <c r="B77" s="101"/>
      <c r="C77" s="12"/>
      <c r="D77" s="57"/>
      <c r="E77" s="57"/>
    </row>
    <row r="78" spans="1:8" ht="28.5" customHeight="1" x14ac:dyDescent="0.25">
      <c r="A78" s="14" t="s">
        <v>270</v>
      </c>
      <c r="B78" s="183" t="s">
        <v>267</v>
      </c>
      <c r="C78" s="183"/>
      <c r="D78" s="183"/>
      <c r="E78" s="16" t="s">
        <v>276</v>
      </c>
    </row>
    <row r="79" spans="1:8" ht="15" customHeight="1" x14ac:dyDescent="0.25">
      <c r="A79" s="14"/>
      <c r="B79" s="175" t="s">
        <v>78</v>
      </c>
      <c r="C79" s="175"/>
      <c r="D79" s="175"/>
      <c r="E79" s="15" t="s">
        <v>79</v>
      </c>
    </row>
    <row r="80" spans="1:8" ht="24.75" customHeight="1" x14ac:dyDescent="0.25">
      <c r="A80" s="14" t="s">
        <v>262</v>
      </c>
      <c r="B80" s="183" t="s">
        <v>268</v>
      </c>
      <c r="C80" s="183"/>
      <c r="D80" s="183"/>
      <c r="E80" s="16" t="s">
        <v>277</v>
      </c>
    </row>
    <row r="81" spans="1:5" ht="15" customHeight="1" x14ac:dyDescent="0.2">
      <c r="B81" s="175" t="s">
        <v>78</v>
      </c>
      <c r="C81" s="175"/>
      <c r="D81" s="175"/>
      <c r="E81" s="15" t="s">
        <v>79</v>
      </c>
    </row>
    <row r="82" spans="1:5" ht="27" customHeight="1" x14ac:dyDescent="0.2">
      <c r="A82" s="17" t="s">
        <v>80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19685039370078741" right="0.19685039370078741" top="0.19685039370078741" bottom="0.19685039370078741" header="0.51181102362204722" footer="0.19685039370078741"/>
  <pageSetup paperSize="9" scale="75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E53" sqref="E53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6" ht="66" customHeight="1" x14ac:dyDescent="0.2">
      <c r="E1" s="188"/>
      <c r="F1" s="188"/>
    </row>
    <row r="2" spans="1:6" ht="13.5" customHeight="1" x14ac:dyDescent="0.2">
      <c r="E2" s="18"/>
      <c r="F2" s="19" t="s">
        <v>81</v>
      </c>
    </row>
    <row r="3" spans="1:6" ht="27" customHeight="1" x14ac:dyDescent="0.2">
      <c r="A3" s="20" t="s">
        <v>82</v>
      </c>
      <c r="B3" s="48" t="s">
        <v>269</v>
      </c>
      <c r="C3" s="21"/>
      <c r="D3" s="189"/>
      <c r="E3" s="189"/>
      <c r="F3" s="189"/>
    </row>
    <row r="4" spans="1:6" ht="27" customHeight="1" x14ac:dyDescent="0.2">
      <c r="A4" s="47" t="s">
        <v>272</v>
      </c>
      <c r="B4" s="21"/>
      <c r="C4" s="21"/>
      <c r="D4" s="22"/>
      <c r="E4" s="23"/>
      <c r="F4" s="23"/>
    </row>
    <row r="5" spans="1:6" ht="27" customHeight="1" x14ac:dyDescent="0.25">
      <c r="A5" s="190" t="s">
        <v>83</v>
      </c>
      <c r="B5" s="190"/>
      <c r="C5" s="190"/>
      <c r="D5" s="190"/>
      <c r="E5" s="190"/>
      <c r="F5" s="190"/>
    </row>
    <row r="6" spans="1:6" ht="27" customHeight="1" x14ac:dyDescent="0.2">
      <c r="A6" s="191" t="s">
        <v>279</v>
      </c>
      <c r="B6" s="191"/>
      <c r="C6" s="191"/>
      <c r="D6" s="191"/>
      <c r="E6" s="191"/>
      <c r="F6" s="191"/>
    </row>
    <row r="7" spans="1:6" ht="19.5" customHeight="1" x14ac:dyDescent="0.2">
      <c r="F7" s="5" t="s">
        <v>9</v>
      </c>
    </row>
    <row r="8" spans="1:6" ht="68.25" customHeight="1" x14ac:dyDescent="0.2">
      <c r="A8" s="192" t="s">
        <v>84</v>
      </c>
      <c r="B8" s="192"/>
      <c r="C8" s="166" t="s">
        <v>11</v>
      </c>
      <c r="D8" s="166" t="s">
        <v>12</v>
      </c>
      <c r="E8" s="167" t="s">
        <v>281</v>
      </c>
      <c r="F8" s="167" t="s">
        <v>275</v>
      </c>
    </row>
    <row r="9" spans="1:6" ht="27" customHeight="1" x14ac:dyDescent="0.2">
      <c r="A9" s="187" t="s">
        <v>85</v>
      </c>
      <c r="B9" s="187"/>
      <c r="C9" s="24" t="s">
        <v>15</v>
      </c>
      <c r="D9" s="24"/>
      <c r="E9" s="103">
        <v>3537253</v>
      </c>
      <c r="F9" s="103">
        <v>3429609</v>
      </c>
    </row>
    <row r="10" spans="1:6" ht="27" customHeight="1" x14ac:dyDescent="0.2">
      <c r="A10" s="185" t="s">
        <v>86</v>
      </c>
      <c r="B10" s="185"/>
      <c r="C10" s="8" t="s">
        <v>17</v>
      </c>
      <c r="D10" s="8"/>
      <c r="E10" s="104">
        <v>915949</v>
      </c>
      <c r="F10" s="104">
        <v>1080657</v>
      </c>
    </row>
    <row r="11" spans="1:6" ht="27" customHeight="1" x14ac:dyDescent="0.2">
      <c r="A11" s="184" t="s">
        <v>87</v>
      </c>
      <c r="B11" s="184"/>
      <c r="C11" s="8" t="s">
        <v>19</v>
      </c>
      <c r="D11" s="8"/>
      <c r="E11" s="75">
        <f>E9-E10</f>
        <v>2621304</v>
      </c>
      <c r="F11" s="75">
        <f>F9-F10</f>
        <v>2348952</v>
      </c>
    </row>
    <row r="12" spans="1:6" ht="27" customHeight="1" x14ac:dyDescent="0.2">
      <c r="A12" s="185" t="s">
        <v>88</v>
      </c>
      <c r="B12" s="185"/>
      <c r="C12" s="8" t="s">
        <v>21</v>
      </c>
      <c r="D12" s="8"/>
      <c r="E12" s="76">
        <v>115937</v>
      </c>
      <c r="F12" s="76">
        <v>145170</v>
      </c>
    </row>
    <row r="13" spans="1:6" ht="27" customHeight="1" x14ac:dyDescent="0.2">
      <c r="A13" s="185" t="s">
        <v>89</v>
      </c>
      <c r="B13" s="185"/>
      <c r="C13" s="8" t="s">
        <v>23</v>
      </c>
      <c r="D13" s="8"/>
      <c r="E13" s="76">
        <v>343243</v>
      </c>
      <c r="F13" s="76">
        <v>216114</v>
      </c>
    </row>
    <row r="14" spans="1:6" ht="27" customHeight="1" x14ac:dyDescent="0.2">
      <c r="A14" s="185" t="s">
        <v>90</v>
      </c>
      <c r="B14" s="185"/>
      <c r="C14" s="8" t="s">
        <v>25</v>
      </c>
      <c r="D14" s="8"/>
      <c r="E14" s="76">
        <v>2423402</v>
      </c>
      <c r="F14" s="76">
        <v>1082413</v>
      </c>
    </row>
    <row r="15" spans="1:6" ht="27" customHeight="1" x14ac:dyDescent="0.2">
      <c r="A15" s="185" t="s">
        <v>91</v>
      </c>
      <c r="B15" s="185"/>
      <c r="C15" s="8" t="s">
        <v>27</v>
      </c>
      <c r="D15" s="8"/>
      <c r="E15" s="76">
        <v>2120662</v>
      </c>
      <c r="F15" s="76">
        <v>1087442</v>
      </c>
    </row>
    <row r="16" spans="1:6" ht="27" customHeight="1" x14ac:dyDescent="0.2">
      <c r="A16" s="184" t="s">
        <v>92</v>
      </c>
      <c r="B16" s="184"/>
      <c r="C16" s="49" t="s">
        <v>93</v>
      </c>
      <c r="D16" s="49"/>
      <c r="E16" s="77">
        <f>E11+E15-E12-E13-E14</f>
        <v>1859384</v>
      </c>
      <c r="F16" s="77">
        <f>F11+F15-F12-F13-F14</f>
        <v>1992697</v>
      </c>
    </row>
    <row r="17" spans="1:6" ht="27" customHeight="1" x14ac:dyDescent="0.2">
      <c r="A17" s="185" t="s">
        <v>94</v>
      </c>
      <c r="B17" s="185"/>
      <c r="C17" s="8" t="s">
        <v>95</v>
      </c>
      <c r="D17" s="8"/>
      <c r="E17" s="76"/>
      <c r="F17" s="76"/>
    </row>
    <row r="18" spans="1:6" ht="27" customHeight="1" x14ac:dyDescent="0.2">
      <c r="A18" s="185" t="s">
        <v>96</v>
      </c>
      <c r="B18" s="185"/>
      <c r="C18" s="8" t="s">
        <v>97</v>
      </c>
      <c r="D18" s="8"/>
      <c r="E18" s="76"/>
      <c r="F18" s="76"/>
    </row>
    <row r="19" spans="1:6" ht="36" customHeight="1" x14ac:dyDescent="0.2">
      <c r="A19" s="185" t="s">
        <v>98</v>
      </c>
      <c r="B19" s="185"/>
      <c r="C19" s="8" t="s">
        <v>99</v>
      </c>
      <c r="D19" s="8"/>
      <c r="E19" s="76"/>
      <c r="F19" s="76"/>
    </row>
    <row r="20" spans="1:6" ht="27" customHeight="1" x14ac:dyDescent="0.2">
      <c r="A20" s="185" t="s">
        <v>100</v>
      </c>
      <c r="B20" s="185"/>
      <c r="C20" s="8" t="s">
        <v>101</v>
      </c>
      <c r="D20" s="8"/>
      <c r="E20" s="76"/>
      <c r="F20" s="76"/>
    </row>
    <row r="21" spans="1:6" ht="27" customHeight="1" x14ac:dyDescent="0.2">
      <c r="A21" s="185" t="s">
        <v>102</v>
      </c>
      <c r="B21" s="185"/>
      <c r="C21" s="8" t="s">
        <v>103</v>
      </c>
      <c r="D21" s="8"/>
      <c r="E21" s="78"/>
      <c r="F21" s="78"/>
    </row>
    <row r="22" spans="1:6" ht="27" customHeight="1" x14ac:dyDescent="0.2">
      <c r="A22" s="184" t="s">
        <v>104</v>
      </c>
      <c r="B22" s="184"/>
      <c r="C22" s="49">
        <v>100</v>
      </c>
      <c r="D22" s="49"/>
      <c r="E22" s="77">
        <f>E16+E17-E18+E19+E20-E21</f>
        <v>1859384</v>
      </c>
      <c r="F22" s="77">
        <f>F16+F17-F18+F19+F20-F21</f>
        <v>1992697</v>
      </c>
    </row>
    <row r="23" spans="1:6" ht="27" customHeight="1" x14ac:dyDescent="0.2">
      <c r="A23" s="185" t="s">
        <v>105</v>
      </c>
      <c r="B23" s="185"/>
      <c r="C23" s="8">
        <v>101</v>
      </c>
      <c r="D23" s="8"/>
      <c r="E23" s="78">
        <v>67854</v>
      </c>
      <c r="F23" s="78">
        <v>271416</v>
      </c>
    </row>
    <row r="24" spans="1:6" ht="36.75" customHeight="1" x14ac:dyDescent="0.2">
      <c r="A24" s="184" t="s">
        <v>106</v>
      </c>
      <c r="B24" s="184"/>
      <c r="C24" s="49">
        <v>200</v>
      </c>
      <c r="D24" s="49"/>
      <c r="E24" s="77">
        <f>E22-E23</f>
        <v>1791530</v>
      </c>
      <c r="F24" s="77">
        <f>F22-F23</f>
        <v>1721281</v>
      </c>
    </row>
    <row r="25" spans="1:6" ht="27" customHeight="1" x14ac:dyDescent="0.2">
      <c r="A25" s="185" t="s">
        <v>107</v>
      </c>
      <c r="B25" s="185"/>
      <c r="C25" s="8">
        <v>201</v>
      </c>
      <c r="D25" s="8"/>
      <c r="E25" s="78"/>
      <c r="F25" s="78"/>
    </row>
    <row r="26" spans="1:6" ht="27" customHeight="1" x14ac:dyDescent="0.2">
      <c r="A26" s="184" t="s">
        <v>108</v>
      </c>
      <c r="B26" s="184"/>
      <c r="C26" s="49">
        <v>300</v>
      </c>
      <c r="D26" s="49"/>
      <c r="E26" s="77">
        <f>E24+E25</f>
        <v>1791530</v>
      </c>
      <c r="F26" s="77">
        <f>F24+F25</f>
        <v>1721281</v>
      </c>
    </row>
    <row r="27" spans="1:6" ht="27" customHeight="1" x14ac:dyDescent="0.2">
      <c r="A27" s="25"/>
      <c r="B27" s="26" t="s">
        <v>109</v>
      </c>
      <c r="C27" s="27"/>
      <c r="D27" s="27"/>
      <c r="E27" s="78"/>
      <c r="F27" s="78"/>
    </row>
    <row r="28" spans="1:6" ht="27" customHeight="1" x14ac:dyDescent="0.2">
      <c r="A28" s="25"/>
      <c r="B28" s="28" t="s">
        <v>110</v>
      </c>
      <c r="C28" s="8"/>
      <c r="D28" s="8"/>
      <c r="E28" s="78"/>
      <c r="F28" s="78"/>
    </row>
    <row r="29" spans="1:6" ht="27" customHeight="1" x14ac:dyDescent="0.2">
      <c r="A29" s="184" t="s">
        <v>111</v>
      </c>
      <c r="B29" s="184"/>
      <c r="C29" s="50">
        <v>400</v>
      </c>
      <c r="D29" s="50"/>
      <c r="E29" s="77">
        <f>SUM(E31:E41)</f>
        <v>0</v>
      </c>
      <c r="F29" s="77">
        <f>SUM(F31:F41)</f>
        <v>0</v>
      </c>
    </row>
    <row r="30" spans="1:6" ht="27" customHeight="1" x14ac:dyDescent="0.2">
      <c r="A30" s="25"/>
      <c r="B30" s="26" t="s">
        <v>112</v>
      </c>
      <c r="C30" s="27"/>
      <c r="D30" s="27"/>
      <c r="E30" s="78"/>
      <c r="F30" s="78"/>
    </row>
    <row r="31" spans="1:6" ht="27" customHeight="1" x14ac:dyDescent="0.2">
      <c r="A31" s="25"/>
      <c r="B31" s="28" t="s">
        <v>113</v>
      </c>
      <c r="C31" s="8">
        <v>410</v>
      </c>
      <c r="D31" s="8"/>
      <c r="E31" s="78"/>
      <c r="F31" s="78"/>
    </row>
    <row r="32" spans="1:6" ht="27" customHeight="1" x14ac:dyDescent="0.2">
      <c r="A32" s="25"/>
      <c r="B32" s="26" t="s">
        <v>114</v>
      </c>
      <c r="C32" s="27">
        <v>411</v>
      </c>
      <c r="D32" s="27"/>
      <c r="E32" s="78"/>
      <c r="F32" s="78"/>
    </row>
    <row r="33" spans="1:6" ht="51" customHeight="1" x14ac:dyDescent="0.2">
      <c r="A33" s="25"/>
      <c r="B33" s="28" t="s">
        <v>115</v>
      </c>
      <c r="C33" s="8">
        <v>412</v>
      </c>
      <c r="D33" s="8"/>
      <c r="E33" s="78"/>
      <c r="F33" s="78"/>
    </row>
    <row r="34" spans="1:6" ht="27" customHeight="1" x14ac:dyDescent="0.2">
      <c r="A34" s="25"/>
      <c r="B34" s="26" t="s">
        <v>116</v>
      </c>
      <c r="C34" s="27">
        <v>413</v>
      </c>
      <c r="D34" s="27"/>
      <c r="E34" s="78"/>
      <c r="F34" s="78"/>
    </row>
    <row r="35" spans="1:6" ht="33.75" customHeight="1" x14ac:dyDescent="0.2">
      <c r="A35" s="25"/>
      <c r="B35" s="28" t="s">
        <v>117</v>
      </c>
      <c r="C35" s="8">
        <v>414</v>
      </c>
      <c r="D35" s="8"/>
      <c r="E35" s="78"/>
      <c r="F35" s="78"/>
    </row>
    <row r="36" spans="1:6" ht="27" customHeight="1" x14ac:dyDescent="0.2">
      <c r="A36" s="25"/>
      <c r="B36" s="26" t="s">
        <v>118</v>
      </c>
      <c r="C36" s="27">
        <v>415</v>
      </c>
      <c r="D36" s="27"/>
      <c r="E36" s="76"/>
      <c r="F36" s="76"/>
    </row>
    <row r="37" spans="1:6" ht="27" customHeight="1" x14ac:dyDescent="0.2">
      <c r="A37" s="25"/>
      <c r="B37" s="26" t="s">
        <v>119</v>
      </c>
      <c r="C37" s="27">
        <v>416</v>
      </c>
      <c r="D37" s="27"/>
      <c r="E37" s="76"/>
      <c r="F37" s="76"/>
    </row>
    <row r="38" spans="1:6" ht="27" customHeight="1" x14ac:dyDescent="0.2">
      <c r="A38" s="25"/>
      <c r="B38" s="28" t="s">
        <v>120</v>
      </c>
      <c r="C38" s="8">
        <v>417</v>
      </c>
      <c r="D38" s="8"/>
      <c r="E38" s="76"/>
      <c r="F38" s="76"/>
    </row>
    <row r="39" spans="1:6" ht="27" customHeight="1" x14ac:dyDescent="0.2">
      <c r="A39" s="25"/>
      <c r="B39" s="26" t="s">
        <v>121</v>
      </c>
      <c r="C39" s="27">
        <v>418</v>
      </c>
      <c r="D39" s="27"/>
      <c r="E39" s="76"/>
      <c r="F39" s="76"/>
    </row>
    <row r="40" spans="1:6" ht="27" customHeight="1" x14ac:dyDescent="0.2">
      <c r="A40" s="25"/>
      <c r="B40" s="26" t="s">
        <v>122</v>
      </c>
      <c r="C40" s="27">
        <v>419</v>
      </c>
      <c r="D40" s="27"/>
      <c r="E40" s="76"/>
      <c r="F40" s="76"/>
    </row>
    <row r="41" spans="1:6" ht="27" customHeight="1" x14ac:dyDescent="0.2">
      <c r="A41" s="25"/>
      <c r="B41" s="28" t="s">
        <v>123</v>
      </c>
      <c r="C41" s="8">
        <v>420</v>
      </c>
      <c r="D41" s="8"/>
      <c r="E41" s="76"/>
      <c r="F41" s="76"/>
    </row>
    <row r="42" spans="1:6" ht="27" customHeight="1" x14ac:dyDescent="0.2">
      <c r="A42" s="184" t="s">
        <v>124</v>
      </c>
      <c r="B42" s="184"/>
      <c r="C42" s="49">
        <v>500</v>
      </c>
      <c r="D42" s="49"/>
      <c r="E42" s="77">
        <f>E26+E29</f>
        <v>1791530</v>
      </c>
      <c r="F42" s="77">
        <f>F26+F29</f>
        <v>1721281</v>
      </c>
    </row>
    <row r="43" spans="1:6" ht="27" customHeight="1" x14ac:dyDescent="0.2">
      <c r="A43" s="185" t="s">
        <v>125</v>
      </c>
      <c r="B43" s="185"/>
      <c r="C43" s="8"/>
      <c r="D43" s="8"/>
      <c r="E43" s="76"/>
      <c r="F43" s="76"/>
    </row>
    <row r="44" spans="1:6" ht="27" customHeight="1" x14ac:dyDescent="0.2">
      <c r="A44" s="25"/>
      <c r="B44" s="26" t="s">
        <v>109</v>
      </c>
      <c r="C44" s="27"/>
      <c r="D44" s="27"/>
      <c r="E44" s="76"/>
      <c r="F44" s="76"/>
    </row>
    <row r="45" spans="1:6" ht="27" customHeight="1" x14ac:dyDescent="0.2">
      <c r="A45" s="25"/>
      <c r="B45" s="26" t="s">
        <v>126</v>
      </c>
      <c r="C45" s="27"/>
      <c r="D45" s="27"/>
      <c r="E45" s="76"/>
      <c r="F45" s="76"/>
    </row>
    <row r="46" spans="1:6" ht="27" customHeight="1" x14ac:dyDescent="0.2">
      <c r="A46" s="185" t="s">
        <v>127</v>
      </c>
      <c r="B46" s="185"/>
      <c r="C46" s="8">
        <v>600</v>
      </c>
      <c r="D46" s="8"/>
      <c r="E46" s="99"/>
      <c r="F46" s="76"/>
    </row>
    <row r="47" spans="1:6" ht="27" customHeight="1" x14ac:dyDescent="0.2">
      <c r="A47" s="25"/>
      <c r="B47" s="26" t="s">
        <v>112</v>
      </c>
      <c r="C47" s="27"/>
      <c r="D47" s="27"/>
      <c r="E47" s="76"/>
      <c r="F47" s="76"/>
    </row>
    <row r="48" spans="1:6" ht="27" customHeight="1" x14ac:dyDescent="0.2">
      <c r="A48" s="25"/>
      <c r="B48" s="26" t="s">
        <v>128</v>
      </c>
      <c r="C48" s="27"/>
      <c r="D48" s="27"/>
      <c r="E48" s="99"/>
      <c r="F48" s="76"/>
    </row>
    <row r="49" spans="1:6" ht="27" customHeight="1" x14ac:dyDescent="0.2">
      <c r="A49" s="25"/>
      <c r="B49" s="26" t="s">
        <v>129</v>
      </c>
      <c r="C49" s="27"/>
      <c r="D49" s="27"/>
      <c r="E49" s="99">
        <v>16139.91</v>
      </c>
      <c r="F49" s="76"/>
    </row>
    <row r="50" spans="1:6" ht="27" customHeight="1" x14ac:dyDescent="0.2">
      <c r="A50" s="25"/>
      <c r="B50" s="26" t="s">
        <v>130</v>
      </c>
      <c r="C50" s="27"/>
      <c r="D50" s="27"/>
      <c r="E50" s="76"/>
      <c r="F50" s="76"/>
    </row>
    <row r="51" spans="1:6" ht="27" customHeight="1" x14ac:dyDescent="0.2">
      <c r="A51" s="185" t="s">
        <v>131</v>
      </c>
      <c r="B51" s="185"/>
      <c r="C51" s="8"/>
      <c r="D51" s="8"/>
      <c r="E51" s="76"/>
      <c r="F51" s="76"/>
    </row>
    <row r="52" spans="1:6" ht="27" customHeight="1" x14ac:dyDescent="0.2">
      <c r="A52" s="25"/>
      <c r="B52" s="26" t="s">
        <v>129</v>
      </c>
      <c r="C52" s="27"/>
      <c r="D52" s="27"/>
      <c r="E52" s="76">
        <v>16118</v>
      </c>
      <c r="F52" s="76"/>
    </row>
    <row r="53" spans="1:6" ht="27" customHeight="1" x14ac:dyDescent="0.2">
      <c r="A53" s="29"/>
      <c r="B53" s="30" t="s">
        <v>130</v>
      </c>
      <c r="C53" s="31"/>
      <c r="D53" s="31"/>
      <c r="E53" s="79"/>
      <c r="F53" s="79"/>
    </row>
    <row r="56" spans="1:6" ht="27" customHeight="1" x14ac:dyDescent="0.25">
      <c r="B56" s="14" t="s">
        <v>270</v>
      </c>
      <c r="C56" s="14"/>
      <c r="D56" s="186" t="s">
        <v>267</v>
      </c>
      <c r="E56" s="186"/>
      <c r="F56" t="s">
        <v>132</v>
      </c>
    </row>
    <row r="57" spans="1:6" ht="17.25" customHeight="1" x14ac:dyDescent="0.25">
      <c r="B57" s="14"/>
      <c r="C57" s="14"/>
      <c r="D57" s="175" t="s">
        <v>78</v>
      </c>
      <c r="E57" s="175"/>
      <c r="F57" s="15" t="s">
        <v>79</v>
      </c>
    </row>
    <row r="58" spans="1:6" ht="27" customHeight="1" x14ac:dyDescent="0.25">
      <c r="B58" s="14" t="s">
        <v>263</v>
      </c>
      <c r="C58" s="14"/>
      <c r="D58" s="186" t="s">
        <v>268</v>
      </c>
      <c r="E58" s="186"/>
      <c r="F58" s="15" t="s">
        <v>132</v>
      </c>
    </row>
    <row r="59" spans="1:6" ht="14.25" customHeight="1" x14ac:dyDescent="0.2">
      <c r="D59" s="175" t="s">
        <v>78</v>
      </c>
      <c r="E59" s="175"/>
      <c r="F59" s="15" t="s">
        <v>79</v>
      </c>
    </row>
    <row r="60" spans="1:6" ht="27" customHeight="1" x14ac:dyDescent="0.2">
      <c r="B60" s="17" t="s">
        <v>80</v>
      </c>
      <c r="C60" s="17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19685039370078741" right="0.19685039370078741" top="0.19685039370078741" bottom="0.19685039370078741" header="0.51181102362204722" footer="0.19685039370078741"/>
  <pageSetup paperSize="9" scale="62" firstPageNumber="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opLeftCell="A3" workbookViewId="0">
      <selection activeCell="G57" sqref="G57"/>
    </sheetView>
  </sheetViews>
  <sheetFormatPr defaultRowHeight="12.75" x14ac:dyDescent="0.2"/>
  <cols>
    <col min="1" max="1" width="70.42578125" customWidth="1"/>
    <col min="2" max="2" width="10.85546875" style="1" customWidth="1"/>
    <col min="3" max="4" width="19.85546875" customWidth="1"/>
  </cols>
  <sheetData>
    <row r="1" spans="1:4" ht="39.75" customHeight="1" x14ac:dyDescent="0.2">
      <c r="B1" s="193"/>
      <c r="C1" s="193"/>
      <c r="D1" s="193"/>
    </row>
    <row r="2" spans="1:4" ht="20.25" customHeight="1" x14ac:dyDescent="0.2">
      <c r="B2" s="32"/>
      <c r="C2" s="33"/>
      <c r="D2" s="34" t="s">
        <v>133</v>
      </c>
    </row>
    <row r="3" spans="1:4" ht="18" customHeight="1" x14ac:dyDescent="0.2">
      <c r="A3" s="35" t="s">
        <v>271</v>
      </c>
      <c r="B3" s="194"/>
      <c r="C3" s="194"/>
      <c r="D3" s="194"/>
    </row>
    <row r="4" spans="1:4" ht="18" customHeight="1" x14ac:dyDescent="0.2">
      <c r="A4" s="35" t="s">
        <v>273</v>
      </c>
      <c r="B4" s="36"/>
      <c r="C4" s="36"/>
      <c r="D4" s="36"/>
    </row>
    <row r="5" spans="1:4" ht="31.5" customHeight="1" x14ac:dyDescent="0.2">
      <c r="A5" s="195" t="s">
        <v>134</v>
      </c>
      <c r="B5" s="195"/>
      <c r="C5" s="195"/>
      <c r="D5" s="195"/>
    </row>
    <row r="6" spans="1:4" x14ac:dyDescent="0.2">
      <c r="B6" s="21"/>
      <c r="C6" s="21"/>
      <c r="D6" s="21"/>
    </row>
    <row r="7" spans="1:4" x14ac:dyDescent="0.2">
      <c r="A7" s="20" t="s">
        <v>283</v>
      </c>
    </row>
    <row r="8" spans="1:4" ht="13.5" thickBot="1" x14ac:dyDescent="0.25">
      <c r="D8" s="5" t="s">
        <v>9</v>
      </c>
    </row>
    <row r="9" spans="1:4" s="37" customFormat="1" ht="71.25" customHeight="1" thickBot="1" x14ac:dyDescent="0.25">
      <c r="A9" s="172" t="s">
        <v>84</v>
      </c>
      <c r="B9" s="173" t="s">
        <v>11</v>
      </c>
      <c r="C9" s="174" t="s">
        <v>282</v>
      </c>
      <c r="D9" s="174" t="s">
        <v>278</v>
      </c>
    </row>
    <row r="10" spans="1:4" s="7" customFormat="1" ht="31.5" customHeight="1" x14ac:dyDescent="0.2">
      <c r="A10" s="196" t="s">
        <v>135</v>
      </c>
      <c r="B10" s="197"/>
      <c r="C10" s="197"/>
      <c r="D10" s="198"/>
    </row>
    <row r="11" spans="1:4" ht="18" customHeight="1" x14ac:dyDescent="0.2">
      <c r="A11" s="65" t="s">
        <v>136</v>
      </c>
      <c r="B11" s="60" t="s">
        <v>15</v>
      </c>
      <c r="C11" s="83">
        <f>SUM(C13:C18)</f>
        <v>3687289</v>
      </c>
      <c r="D11" s="83">
        <f>SUM(D13:D18)</f>
        <v>3375195</v>
      </c>
    </row>
    <row r="12" spans="1:4" ht="18" customHeight="1" x14ac:dyDescent="0.2">
      <c r="A12" s="61" t="s">
        <v>112</v>
      </c>
      <c r="B12" s="60"/>
      <c r="C12" s="80"/>
      <c r="D12" s="80"/>
    </row>
    <row r="13" spans="1:4" ht="18" customHeight="1" x14ac:dyDescent="0.2">
      <c r="A13" s="61" t="s">
        <v>137</v>
      </c>
      <c r="B13" s="60" t="s">
        <v>17</v>
      </c>
      <c r="C13" s="80">
        <v>3321079</v>
      </c>
      <c r="D13" s="80">
        <v>2697405</v>
      </c>
    </row>
    <row r="14" spans="1:4" ht="18" customHeight="1" x14ac:dyDescent="0.2">
      <c r="A14" s="61" t="s">
        <v>138</v>
      </c>
      <c r="B14" s="60" t="s">
        <v>19</v>
      </c>
      <c r="C14" s="80"/>
      <c r="D14" s="80">
        <v>2060</v>
      </c>
    </row>
    <row r="15" spans="1:4" ht="18" customHeight="1" x14ac:dyDescent="0.2">
      <c r="A15" s="61" t="s">
        <v>139</v>
      </c>
      <c r="B15" s="60" t="s">
        <v>21</v>
      </c>
      <c r="C15" s="80"/>
      <c r="D15" s="80">
        <v>3046</v>
      </c>
    </row>
    <row r="16" spans="1:4" ht="18" customHeight="1" x14ac:dyDescent="0.2">
      <c r="A16" s="61" t="s">
        <v>140</v>
      </c>
      <c r="B16" s="60" t="s">
        <v>23</v>
      </c>
      <c r="C16" s="80"/>
      <c r="D16" s="80"/>
    </row>
    <row r="17" spans="1:4" ht="18" customHeight="1" x14ac:dyDescent="0.2">
      <c r="A17" s="61" t="s">
        <v>141</v>
      </c>
      <c r="B17" s="60" t="s">
        <v>25</v>
      </c>
      <c r="C17" s="84"/>
      <c r="D17" s="84"/>
    </row>
    <row r="18" spans="1:4" ht="18" customHeight="1" thickBot="1" x14ac:dyDescent="0.25">
      <c r="A18" s="63" t="s">
        <v>142</v>
      </c>
      <c r="B18" s="62" t="s">
        <v>27</v>
      </c>
      <c r="C18" s="81">
        <v>366210</v>
      </c>
      <c r="D18" s="81">
        <v>672684</v>
      </c>
    </row>
    <row r="19" spans="1:4" ht="18" customHeight="1" x14ac:dyDescent="0.2">
      <c r="A19" s="64" t="s">
        <v>143</v>
      </c>
      <c r="B19" s="24" t="s">
        <v>93</v>
      </c>
      <c r="C19" s="82">
        <f>SUM(C21:C27)</f>
        <v>2146957</v>
      </c>
      <c r="D19" s="82">
        <f>SUM(D21:D27)</f>
        <v>1300508</v>
      </c>
    </row>
    <row r="20" spans="1:4" ht="18" customHeight="1" x14ac:dyDescent="0.2">
      <c r="A20" s="42" t="s">
        <v>112</v>
      </c>
      <c r="B20" s="8"/>
      <c r="C20" s="76"/>
      <c r="D20" s="76"/>
    </row>
    <row r="21" spans="1:4" ht="18" customHeight="1" x14ac:dyDescent="0.2">
      <c r="A21" s="42" t="s">
        <v>144</v>
      </c>
      <c r="B21" s="8" t="s">
        <v>95</v>
      </c>
      <c r="C21" s="76">
        <v>703264</v>
      </c>
      <c r="D21" s="76">
        <v>464108</v>
      </c>
    </row>
    <row r="22" spans="1:4" ht="18" customHeight="1" x14ac:dyDescent="0.2">
      <c r="A22" s="42" t="s">
        <v>145</v>
      </c>
      <c r="B22" s="8" t="s">
        <v>97</v>
      </c>
      <c r="C22" s="76">
        <v>58</v>
      </c>
      <c r="D22" s="76"/>
    </row>
    <row r="23" spans="1:4" ht="18" customHeight="1" x14ac:dyDescent="0.2">
      <c r="A23" s="42" t="s">
        <v>146</v>
      </c>
      <c r="B23" s="8" t="s">
        <v>99</v>
      </c>
      <c r="C23" s="102">
        <v>284694</v>
      </c>
      <c r="D23" s="102">
        <v>223696</v>
      </c>
    </row>
    <row r="24" spans="1:4" ht="18" customHeight="1" x14ac:dyDescent="0.2">
      <c r="A24" s="42" t="s">
        <v>147</v>
      </c>
      <c r="B24" s="8" t="s">
        <v>101</v>
      </c>
      <c r="C24" s="76"/>
      <c r="D24" s="76"/>
    </row>
    <row r="25" spans="1:4" ht="18" customHeight="1" x14ac:dyDescent="0.2">
      <c r="A25" s="42" t="s">
        <v>148</v>
      </c>
      <c r="B25" s="8" t="s">
        <v>103</v>
      </c>
      <c r="C25" s="76"/>
      <c r="D25" s="76"/>
    </row>
    <row r="26" spans="1:4" ht="18" customHeight="1" x14ac:dyDescent="0.2">
      <c r="A26" s="42" t="s">
        <v>149</v>
      </c>
      <c r="B26" s="8" t="s">
        <v>150</v>
      </c>
      <c r="C26" s="102">
        <v>242537</v>
      </c>
      <c r="D26" s="102">
        <v>326900</v>
      </c>
    </row>
    <row r="27" spans="1:4" ht="18" customHeight="1" x14ac:dyDescent="0.2">
      <c r="A27" s="42" t="s">
        <v>151</v>
      </c>
      <c r="B27" s="8" t="s">
        <v>152</v>
      </c>
      <c r="C27" s="76">
        <v>916404</v>
      </c>
      <c r="D27" s="76">
        <v>285804</v>
      </c>
    </row>
    <row r="28" spans="1:4" ht="36.75" customHeight="1" thickBot="1" x14ac:dyDescent="0.25">
      <c r="A28" s="58" t="s">
        <v>153</v>
      </c>
      <c r="B28" s="43" t="s">
        <v>154</v>
      </c>
      <c r="C28" s="86">
        <f>C11-C19</f>
        <v>1540332</v>
      </c>
      <c r="D28" s="86">
        <f>D11-D19</f>
        <v>2074687</v>
      </c>
    </row>
    <row r="29" spans="1:4" s="7" customFormat="1" ht="31.5" customHeight="1" thickBot="1" x14ac:dyDescent="0.25">
      <c r="A29" s="199" t="s">
        <v>155</v>
      </c>
      <c r="B29" s="199"/>
      <c r="C29" s="199"/>
      <c r="D29" s="199"/>
    </row>
    <row r="30" spans="1:4" ht="18" customHeight="1" x14ac:dyDescent="0.2">
      <c r="A30" s="59" t="s">
        <v>156</v>
      </c>
      <c r="B30" s="56" t="s">
        <v>157</v>
      </c>
      <c r="C30" s="88">
        <f>SUM(C32:C42)</f>
        <v>0</v>
      </c>
      <c r="D30" s="89">
        <f>SUM(D32:D42)</f>
        <v>0</v>
      </c>
    </row>
    <row r="31" spans="1:4" ht="18" customHeight="1" x14ac:dyDescent="0.2">
      <c r="A31" s="42" t="s">
        <v>112</v>
      </c>
      <c r="B31" s="8"/>
      <c r="C31" s="76"/>
      <c r="D31" s="85"/>
    </row>
    <row r="32" spans="1:4" ht="18" customHeight="1" x14ac:dyDescent="0.2">
      <c r="A32" s="42" t="s">
        <v>158</v>
      </c>
      <c r="B32" s="8" t="s">
        <v>159</v>
      </c>
      <c r="C32" s="76"/>
      <c r="D32" s="85"/>
    </row>
    <row r="33" spans="1:4" ht="18" customHeight="1" x14ac:dyDescent="0.2">
      <c r="A33" s="42" t="s">
        <v>160</v>
      </c>
      <c r="B33" s="8" t="s">
        <v>161</v>
      </c>
      <c r="C33" s="76"/>
      <c r="D33" s="85"/>
    </row>
    <row r="34" spans="1:4" ht="18" customHeight="1" x14ac:dyDescent="0.2">
      <c r="A34" s="42" t="s">
        <v>162</v>
      </c>
      <c r="B34" s="8" t="s">
        <v>163</v>
      </c>
      <c r="C34" s="76"/>
      <c r="D34" s="85"/>
    </row>
    <row r="35" spans="1:4" ht="36" customHeight="1" x14ac:dyDescent="0.2">
      <c r="A35" s="42" t="s">
        <v>164</v>
      </c>
      <c r="B35" s="8" t="s">
        <v>165</v>
      </c>
      <c r="C35" s="76"/>
      <c r="D35" s="85"/>
    </row>
    <row r="36" spans="1:4" ht="18" customHeight="1" x14ac:dyDescent="0.2">
      <c r="A36" s="42" t="s">
        <v>166</v>
      </c>
      <c r="B36" s="8" t="s">
        <v>167</v>
      </c>
      <c r="C36" s="76"/>
      <c r="D36" s="85"/>
    </row>
    <row r="37" spans="1:4" ht="18" customHeight="1" x14ac:dyDescent="0.2">
      <c r="A37" s="42" t="s">
        <v>168</v>
      </c>
      <c r="B37" s="8" t="s">
        <v>169</v>
      </c>
      <c r="C37" s="76"/>
      <c r="D37" s="85"/>
    </row>
    <row r="38" spans="1:4" ht="18" customHeight="1" x14ac:dyDescent="0.2">
      <c r="A38" s="42" t="s">
        <v>170</v>
      </c>
      <c r="B38" s="8" t="s">
        <v>171</v>
      </c>
      <c r="C38" s="76"/>
      <c r="D38" s="85"/>
    </row>
    <row r="39" spans="1:4" ht="18" customHeight="1" x14ac:dyDescent="0.2">
      <c r="A39" s="42" t="s">
        <v>172</v>
      </c>
      <c r="B39" s="8" t="s">
        <v>173</v>
      </c>
      <c r="C39" s="76"/>
      <c r="D39" s="85"/>
    </row>
    <row r="40" spans="1:4" ht="18" customHeight="1" x14ac:dyDescent="0.2">
      <c r="A40" s="42" t="s">
        <v>174</v>
      </c>
      <c r="B40" s="8" t="s">
        <v>175</v>
      </c>
      <c r="C40" s="76"/>
      <c r="D40" s="85"/>
    </row>
    <row r="41" spans="1:4" ht="18" customHeight="1" x14ac:dyDescent="0.2">
      <c r="A41" s="42" t="s">
        <v>141</v>
      </c>
      <c r="B41" s="8" t="s">
        <v>176</v>
      </c>
      <c r="C41" s="90"/>
      <c r="D41" s="85"/>
    </row>
    <row r="42" spans="1:4" ht="18" customHeight="1" x14ac:dyDescent="0.2">
      <c r="A42" s="42" t="s">
        <v>142</v>
      </c>
      <c r="B42" s="8" t="s">
        <v>177</v>
      </c>
      <c r="C42" s="76"/>
      <c r="D42" s="85"/>
    </row>
    <row r="43" spans="1:4" ht="18" customHeight="1" x14ac:dyDescent="0.2">
      <c r="A43" s="54" t="s">
        <v>178</v>
      </c>
      <c r="B43" s="8" t="s">
        <v>179</v>
      </c>
      <c r="C43" s="75">
        <f>SUM(C45:C55)</f>
        <v>0</v>
      </c>
      <c r="D43" s="91">
        <f>SUM(D45:D55)</f>
        <v>0</v>
      </c>
    </row>
    <row r="44" spans="1:4" ht="18" customHeight="1" x14ac:dyDescent="0.2">
      <c r="A44" s="42" t="s">
        <v>112</v>
      </c>
      <c r="B44" s="8"/>
      <c r="C44" s="76"/>
      <c r="D44" s="85"/>
    </row>
    <row r="45" spans="1:4" ht="18" customHeight="1" x14ac:dyDescent="0.2">
      <c r="A45" s="42" t="s">
        <v>180</v>
      </c>
      <c r="B45" s="8" t="s">
        <v>181</v>
      </c>
      <c r="C45" s="76"/>
      <c r="D45" s="76"/>
    </row>
    <row r="46" spans="1:4" ht="18" customHeight="1" x14ac:dyDescent="0.2">
      <c r="A46" s="42" t="s">
        <v>182</v>
      </c>
      <c r="B46" s="8" t="s">
        <v>183</v>
      </c>
      <c r="C46" s="76"/>
      <c r="D46" s="85"/>
    </row>
    <row r="47" spans="1:4" ht="18" customHeight="1" x14ac:dyDescent="0.2">
      <c r="A47" s="42" t="s">
        <v>184</v>
      </c>
      <c r="B47" s="8" t="s">
        <v>185</v>
      </c>
      <c r="C47" s="76"/>
      <c r="D47" s="85"/>
    </row>
    <row r="48" spans="1:4" ht="34.5" customHeight="1" x14ac:dyDescent="0.2">
      <c r="A48" s="42" t="s">
        <v>186</v>
      </c>
      <c r="B48" s="8" t="s">
        <v>187</v>
      </c>
      <c r="C48" s="76"/>
      <c r="D48" s="85"/>
    </row>
    <row r="49" spans="1:4" ht="18" customHeight="1" x14ac:dyDescent="0.2">
      <c r="A49" s="42" t="s">
        <v>188</v>
      </c>
      <c r="B49" s="8" t="s">
        <v>189</v>
      </c>
      <c r="C49" s="76"/>
      <c r="D49" s="85"/>
    </row>
    <row r="50" spans="1:4" ht="18" customHeight="1" x14ac:dyDescent="0.2">
      <c r="A50" s="42" t="s">
        <v>190</v>
      </c>
      <c r="B50" s="8" t="s">
        <v>191</v>
      </c>
      <c r="C50" s="76"/>
      <c r="D50" s="85"/>
    </row>
    <row r="51" spans="1:4" ht="18" customHeight="1" x14ac:dyDescent="0.2">
      <c r="A51" s="42" t="s">
        <v>192</v>
      </c>
      <c r="B51" s="8" t="s">
        <v>193</v>
      </c>
      <c r="C51" s="76"/>
      <c r="D51" s="85"/>
    </row>
    <row r="52" spans="1:4" ht="18" customHeight="1" x14ac:dyDescent="0.2">
      <c r="A52" s="42" t="s">
        <v>194</v>
      </c>
      <c r="B52" s="8" t="s">
        <v>195</v>
      </c>
      <c r="C52" s="76"/>
      <c r="D52" s="85"/>
    </row>
    <row r="53" spans="1:4" ht="18" customHeight="1" x14ac:dyDescent="0.2">
      <c r="A53" s="42" t="s">
        <v>172</v>
      </c>
      <c r="B53" s="8" t="s">
        <v>196</v>
      </c>
      <c r="C53" s="76"/>
      <c r="D53" s="85"/>
    </row>
    <row r="54" spans="1:4" ht="18" customHeight="1" x14ac:dyDescent="0.2">
      <c r="A54" s="42" t="s">
        <v>197</v>
      </c>
      <c r="B54" s="8" t="s">
        <v>198</v>
      </c>
      <c r="C54" s="76"/>
      <c r="D54" s="85"/>
    </row>
    <row r="55" spans="1:4" ht="18" customHeight="1" x14ac:dyDescent="0.2">
      <c r="A55" s="42" t="s">
        <v>151</v>
      </c>
      <c r="B55" s="8" t="s">
        <v>199</v>
      </c>
      <c r="C55" s="76"/>
      <c r="D55" s="85"/>
    </row>
    <row r="56" spans="1:4" ht="33.75" customHeight="1" thickBot="1" x14ac:dyDescent="0.25">
      <c r="A56" s="58" t="s">
        <v>200</v>
      </c>
      <c r="B56" s="43" t="s">
        <v>201</v>
      </c>
      <c r="C56" s="86">
        <f>C30-C43</f>
        <v>0</v>
      </c>
      <c r="D56" s="87">
        <f>D30-D43</f>
        <v>0</v>
      </c>
    </row>
    <row r="57" spans="1:4" s="7" customFormat="1" ht="31.5" customHeight="1" thickBot="1" x14ac:dyDescent="0.25">
      <c r="A57" s="199" t="s">
        <v>202</v>
      </c>
      <c r="B57" s="199"/>
      <c r="C57" s="199"/>
      <c r="D57" s="199"/>
    </row>
    <row r="58" spans="1:4" ht="18" customHeight="1" x14ac:dyDescent="0.2">
      <c r="A58" s="59" t="s">
        <v>203</v>
      </c>
      <c r="B58" s="56" t="s">
        <v>204</v>
      </c>
      <c r="C58" s="88">
        <f>SUM(C60:C63)</f>
        <v>0</v>
      </c>
      <c r="D58" s="88">
        <f>SUM(D60:D63)</f>
        <v>111000</v>
      </c>
    </row>
    <row r="59" spans="1:4" ht="18" customHeight="1" x14ac:dyDescent="0.2">
      <c r="A59" s="42" t="s">
        <v>112</v>
      </c>
      <c r="B59" s="8"/>
      <c r="C59" s="76"/>
      <c r="D59" s="76"/>
    </row>
    <row r="60" spans="1:4" ht="18" customHeight="1" x14ac:dyDescent="0.2">
      <c r="A60" s="42" t="s">
        <v>205</v>
      </c>
      <c r="B60" s="8" t="s">
        <v>206</v>
      </c>
      <c r="C60" s="76"/>
      <c r="D60" s="76">
        <v>111000</v>
      </c>
    </row>
    <row r="61" spans="1:4" ht="18" customHeight="1" x14ac:dyDescent="0.2">
      <c r="A61" s="42" t="s">
        <v>207</v>
      </c>
      <c r="B61" s="8" t="s">
        <v>208</v>
      </c>
      <c r="C61" s="76"/>
      <c r="D61" s="76"/>
    </row>
    <row r="62" spans="1:4" ht="18" customHeight="1" x14ac:dyDescent="0.2">
      <c r="A62" s="42" t="s">
        <v>141</v>
      </c>
      <c r="B62" s="8" t="s">
        <v>209</v>
      </c>
      <c r="C62" s="76"/>
      <c r="D62" s="76"/>
    </row>
    <row r="63" spans="1:4" ht="18" customHeight="1" x14ac:dyDescent="0.2">
      <c r="A63" s="42" t="s">
        <v>142</v>
      </c>
      <c r="B63" s="8" t="s">
        <v>210</v>
      </c>
      <c r="C63" s="90"/>
      <c r="D63" s="90"/>
    </row>
    <row r="64" spans="1:4" ht="18" customHeight="1" x14ac:dyDescent="0.2">
      <c r="A64" s="54" t="s">
        <v>211</v>
      </c>
      <c r="B64" s="8">
        <v>100</v>
      </c>
      <c r="C64" s="75">
        <f>SUM(C66:C70)</f>
        <v>0</v>
      </c>
      <c r="D64" s="75">
        <f>SUM(D66:D70)</f>
        <v>0</v>
      </c>
    </row>
    <row r="65" spans="1:6" ht="18" customHeight="1" x14ac:dyDescent="0.2">
      <c r="A65" s="42" t="s">
        <v>112</v>
      </c>
      <c r="B65" s="8"/>
      <c r="C65" s="76"/>
      <c r="D65" s="76"/>
    </row>
    <row r="66" spans="1:6" ht="18" customHeight="1" x14ac:dyDescent="0.2">
      <c r="A66" s="42" t="s">
        <v>212</v>
      </c>
      <c r="B66" s="8">
        <v>101</v>
      </c>
      <c r="C66" s="76"/>
      <c r="D66" s="76"/>
    </row>
    <row r="67" spans="1:6" ht="18" customHeight="1" x14ac:dyDescent="0.2">
      <c r="A67" s="42" t="s">
        <v>147</v>
      </c>
      <c r="B67" s="8">
        <v>102</v>
      </c>
      <c r="C67" s="76"/>
      <c r="D67" s="76"/>
    </row>
    <row r="68" spans="1:6" ht="18" customHeight="1" x14ac:dyDescent="0.2">
      <c r="A68" s="42" t="s">
        <v>213</v>
      </c>
      <c r="B68" s="8">
        <v>103</v>
      </c>
      <c r="C68" s="76"/>
      <c r="D68" s="76"/>
    </row>
    <row r="69" spans="1:6" ht="18" customHeight="1" x14ac:dyDescent="0.2">
      <c r="A69" s="42" t="s">
        <v>214</v>
      </c>
      <c r="B69" s="8">
        <v>104</v>
      </c>
      <c r="C69" s="76"/>
      <c r="D69" s="76"/>
    </row>
    <row r="70" spans="1:6" ht="18" customHeight="1" x14ac:dyDescent="0.2">
      <c r="A70" s="42" t="s">
        <v>215</v>
      </c>
      <c r="B70" s="8">
        <v>105</v>
      </c>
      <c r="C70" s="76"/>
      <c r="D70" s="76"/>
    </row>
    <row r="71" spans="1:6" ht="31.5" x14ac:dyDescent="0.2">
      <c r="A71" s="54" t="s">
        <v>216</v>
      </c>
      <c r="B71" s="8">
        <v>110</v>
      </c>
      <c r="C71" s="75">
        <f>C58-C64</f>
        <v>0</v>
      </c>
      <c r="D71" s="75">
        <f>D58-D64</f>
        <v>111000</v>
      </c>
    </row>
    <row r="72" spans="1:6" ht="18" customHeight="1" x14ac:dyDescent="0.2">
      <c r="A72" s="42" t="s">
        <v>217</v>
      </c>
      <c r="B72" s="8">
        <v>120</v>
      </c>
      <c r="C72" s="76"/>
      <c r="D72" s="76"/>
    </row>
    <row r="73" spans="1:6" ht="31.5" x14ac:dyDescent="0.2">
      <c r="A73" s="54" t="s">
        <v>218</v>
      </c>
      <c r="B73" s="8">
        <v>130</v>
      </c>
      <c r="C73" s="75">
        <f>C28-C58</f>
        <v>1540332</v>
      </c>
      <c r="D73" s="75">
        <f>D28-D58</f>
        <v>1963687</v>
      </c>
    </row>
    <row r="74" spans="1:6" ht="31.5" x14ac:dyDescent="0.2">
      <c r="A74" s="54" t="s">
        <v>219</v>
      </c>
      <c r="B74" s="8">
        <v>140</v>
      </c>
      <c r="C74" s="75">
        <v>1963687</v>
      </c>
      <c r="D74" s="75"/>
    </row>
    <row r="75" spans="1:6" ht="18" customHeight="1" thickBot="1" x14ac:dyDescent="0.25">
      <c r="A75" s="58" t="s">
        <v>220</v>
      </c>
      <c r="B75" s="43">
        <v>150</v>
      </c>
      <c r="C75" s="86">
        <f>C73+C74</f>
        <v>3504019</v>
      </c>
      <c r="D75" s="86">
        <f>D73+D74</f>
        <v>1963687</v>
      </c>
      <c r="F75" s="46"/>
    </row>
    <row r="76" spans="1:6" s="11" customFormat="1" ht="11.25" x14ac:dyDescent="0.2">
      <c r="B76" s="12"/>
      <c r="C76" s="13"/>
      <c r="D76" s="13"/>
    </row>
    <row r="77" spans="1:6" x14ac:dyDescent="0.2">
      <c r="C77" s="10"/>
      <c r="D77" s="10"/>
    </row>
    <row r="79" spans="1:6" ht="15.75" x14ac:dyDescent="0.25">
      <c r="A79" s="14" t="s">
        <v>270</v>
      </c>
      <c r="B79" s="186" t="s">
        <v>267</v>
      </c>
      <c r="C79" s="186"/>
      <c r="D79" t="s">
        <v>221</v>
      </c>
    </row>
    <row r="80" spans="1:6" ht="15.75" x14ac:dyDescent="0.25">
      <c r="A80" s="14"/>
      <c r="B80" s="175" t="s">
        <v>78</v>
      </c>
      <c r="C80" s="175"/>
      <c r="D80" s="15" t="s">
        <v>79</v>
      </c>
    </row>
    <row r="81" spans="1:4" ht="15.75" x14ac:dyDescent="0.25">
      <c r="A81" s="14" t="s">
        <v>263</v>
      </c>
      <c r="B81" s="186" t="s">
        <v>268</v>
      </c>
      <c r="C81" s="186"/>
      <c r="D81" t="s">
        <v>221</v>
      </c>
    </row>
    <row r="82" spans="1:4" x14ac:dyDescent="0.2">
      <c r="B82" s="175" t="s">
        <v>78</v>
      </c>
      <c r="C82" s="175"/>
      <c r="D82" s="15" t="s">
        <v>79</v>
      </c>
    </row>
    <row r="83" spans="1:4" ht="15.75" x14ac:dyDescent="0.2">
      <c r="A83" s="17" t="s">
        <v>80</v>
      </c>
    </row>
  </sheetData>
  <sheetProtection selectLockedCells="1" selectUnlockedCells="1"/>
  <mergeCells count="10">
    <mergeCell ref="B79:C79"/>
    <mergeCell ref="B80:C80"/>
    <mergeCell ref="B81:C81"/>
    <mergeCell ref="B82:C82"/>
    <mergeCell ref="B1:D1"/>
    <mergeCell ref="B3:D3"/>
    <mergeCell ref="A5:D5"/>
    <mergeCell ref="A10:D10"/>
    <mergeCell ref="A29:D29"/>
    <mergeCell ref="A57:D57"/>
  </mergeCells>
  <pageMargins left="0.19685039370078741" right="0.19685039370078741" top="0.19685039370078741" bottom="0.19685039370078741" header="0.51181102362204722" footer="0.19685039370078741"/>
  <pageSetup paperSize="9" scale="84" firstPageNumber="0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A64" workbookViewId="0">
      <selection activeCell="D14" sqref="D14"/>
    </sheetView>
  </sheetViews>
  <sheetFormatPr defaultRowHeight="12.75" x14ac:dyDescent="0.2"/>
  <cols>
    <col min="1" max="1" width="41.7109375" customWidth="1"/>
    <col min="2" max="2" width="9.140625" style="1"/>
    <col min="3" max="3" width="16.42578125" customWidth="1"/>
    <col min="4" max="4" width="15.7109375" customWidth="1"/>
    <col min="5" max="5" width="17.28515625" customWidth="1"/>
    <col min="6" max="7" width="15.7109375" customWidth="1"/>
    <col min="8" max="8" width="18.7109375" customWidth="1"/>
    <col min="9" max="9" width="15.7109375" customWidth="1"/>
  </cols>
  <sheetData>
    <row r="1" spans="1:9" ht="42.75" customHeight="1" x14ac:dyDescent="0.2">
      <c r="G1" s="188"/>
      <c r="H1" s="188"/>
      <c r="I1" s="188"/>
    </row>
    <row r="2" spans="1:9" ht="20.25" customHeight="1" x14ac:dyDescent="0.2">
      <c r="G2" s="18"/>
      <c r="H2" s="38"/>
      <c r="I2" s="19" t="s">
        <v>222</v>
      </c>
    </row>
    <row r="3" spans="1:9" ht="15.75" x14ac:dyDescent="0.25">
      <c r="A3" s="39" t="s">
        <v>223</v>
      </c>
      <c r="B3" s="169" t="s">
        <v>269</v>
      </c>
      <c r="C3" s="169"/>
      <c r="D3" s="169"/>
      <c r="E3" s="169"/>
      <c r="F3" s="169"/>
      <c r="G3" s="169"/>
      <c r="H3" s="169"/>
      <c r="I3" s="169"/>
    </row>
    <row r="4" spans="1:9" ht="15.75" x14ac:dyDescent="0.25">
      <c r="A4" s="39" t="s">
        <v>224</v>
      </c>
      <c r="B4" s="51" t="s">
        <v>292</v>
      </c>
      <c r="C4" s="40"/>
      <c r="D4" s="40"/>
      <c r="E4" s="40"/>
      <c r="F4" s="40"/>
      <c r="G4" s="40"/>
      <c r="H4" s="40"/>
      <c r="I4" s="40"/>
    </row>
    <row r="5" spans="1:9" ht="19.5" customHeight="1" x14ac:dyDescent="0.2">
      <c r="A5" s="201" t="s">
        <v>225</v>
      </c>
      <c r="B5" s="201"/>
      <c r="C5" s="201"/>
      <c r="D5" s="201"/>
      <c r="E5" s="201"/>
      <c r="F5" s="201"/>
      <c r="G5" s="201"/>
      <c r="H5" s="201"/>
      <c r="I5" s="201"/>
    </row>
    <row r="6" spans="1:9" ht="19.5" customHeight="1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5.75" x14ac:dyDescent="0.25">
      <c r="A7" s="39" t="s">
        <v>293</v>
      </c>
      <c r="D7" s="170"/>
    </row>
    <row r="8" spans="1:9" ht="13.5" thickBot="1" x14ac:dyDescent="0.25">
      <c r="I8" s="5" t="s">
        <v>226</v>
      </c>
    </row>
    <row r="9" spans="1:9" ht="27" customHeight="1" thickBot="1" x14ac:dyDescent="0.25">
      <c r="A9" s="202" t="s">
        <v>227</v>
      </c>
      <c r="B9" s="204" t="s">
        <v>11</v>
      </c>
      <c r="C9" s="206" t="s">
        <v>228</v>
      </c>
      <c r="D9" s="206"/>
      <c r="E9" s="206"/>
      <c r="F9" s="206"/>
      <c r="G9" s="206"/>
      <c r="H9" s="207" t="s">
        <v>229</v>
      </c>
      <c r="I9" s="209" t="s">
        <v>230</v>
      </c>
    </row>
    <row r="10" spans="1:9" ht="63.75" thickBot="1" x14ac:dyDescent="0.25">
      <c r="A10" s="203"/>
      <c r="B10" s="205"/>
      <c r="C10" s="171" t="s">
        <v>69</v>
      </c>
      <c r="D10" s="171" t="s">
        <v>70</v>
      </c>
      <c r="E10" s="171" t="s">
        <v>71</v>
      </c>
      <c r="F10" s="171" t="s">
        <v>72</v>
      </c>
      <c r="G10" s="171" t="s">
        <v>231</v>
      </c>
      <c r="H10" s="208"/>
      <c r="I10" s="210"/>
    </row>
    <row r="11" spans="1:9" s="37" customFormat="1" ht="15.75" x14ac:dyDescent="0.2">
      <c r="A11" s="52" t="s">
        <v>286</v>
      </c>
      <c r="B11" s="53" t="s">
        <v>15</v>
      </c>
      <c r="C11" s="92"/>
      <c r="D11" s="92">
        <v>0</v>
      </c>
      <c r="E11" s="92">
        <v>0</v>
      </c>
      <c r="F11" s="92">
        <v>0</v>
      </c>
      <c r="G11" s="92"/>
      <c r="H11" s="92">
        <v>0</v>
      </c>
      <c r="I11" s="93">
        <f>SUM(C11:H11)</f>
        <v>0</v>
      </c>
    </row>
    <row r="12" spans="1:9" ht="15.75" x14ac:dyDescent="0.2">
      <c r="A12" s="42" t="s">
        <v>232</v>
      </c>
      <c r="B12" s="8" t="s">
        <v>17</v>
      </c>
      <c r="C12" s="76"/>
      <c r="D12" s="76"/>
      <c r="E12" s="76"/>
      <c r="F12" s="76"/>
      <c r="G12" s="76"/>
      <c r="H12" s="76"/>
      <c r="I12" s="85"/>
    </row>
    <row r="13" spans="1:9" ht="31.5" x14ac:dyDescent="0.2">
      <c r="A13" s="42" t="s">
        <v>233</v>
      </c>
      <c r="B13" s="8">
        <v>100</v>
      </c>
      <c r="C13" s="76"/>
      <c r="D13" s="76"/>
      <c r="E13" s="76"/>
      <c r="F13" s="76"/>
      <c r="G13" s="76"/>
      <c r="H13" s="76">
        <f t="shared" ref="H13" si="0">H11+H12</f>
        <v>0</v>
      </c>
      <c r="I13" s="85">
        <f>SUM(C13:H13)</f>
        <v>0</v>
      </c>
    </row>
    <row r="14" spans="1:9" ht="31.5" x14ac:dyDescent="0.2">
      <c r="A14" s="54" t="s">
        <v>234</v>
      </c>
      <c r="B14" s="49">
        <v>200</v>
      </c>
      <c r="C14" s="75"/>
      <c r="D14" s="75"/>
      <c r="E14" s="75"/>
      <c r="F14" s="75"/>
      <c r="G14" s="75">
        <f>G15</f>
        <v>1721281</v>
      </c>
      <c r="H14" s="75">
        <f t="shared" ref="H14" si="1">H15+H16</f>
        <v>0</v>
      </c>
      <c r="I14" s="91">
        <f t="shared" ref="I14:I60" si="2">SUM(C14:H14)</f>
        <v>1721281</v>
      </c>
    </row>
    <row r="15" spans="1:9" ht="15.75" x14ac:dyDescent="0.2">
      <c r="A15" s="42" t="s">
        <v>290</v>
      </c>
      <c r="B15" s="8">
        <v>210</v>
      </c>
      <c r="C15" s="76"/>
      <c r="D15" s="76"/>
      <c r="E15" s="76"/>
      <c r="F15" s="76"/>
      <c r="G15" s="76">
        <v>1721281</v>
      </c>
      <c r="H15" s="76">
        <v>0</v>
      </c>
      <c r="I15" s="85">
        <f t="shared" si="2"/>
        <v>1721281</v>
      </c>
    </row>
    <row r="16" spans="1:9" ht="31.5" x14ac:dyDescent="0.2">
      <c r="A16" s="42" t="s">
        <v>235</v>
      </c>
      <c r="B16" s="8">
        <v>220</v>
      </c>
      <c r="C16" s="76">
        <f>SUM(C18:C26)</f>
        <v>0</v>
      </c>
      <c r="D16" s="76">
        <f t="shared" ref="D16:H16" si="3">SUM(D18:D26)</f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  <c r="H16" s="76">
        <f t="shared" si="3"/>
        <v>0</v>
      </c>
      <c r="I16" s="85">
        <f t="shared" si="2"/>
        <v>0</v>
      </c>
    </row>
    <row r="17" spans="1:9" ht="15.75" x14ac:dyDescent="0.2">
      <c r="A17" s="42" t="s">
        <v>112</v>
      </c>
      <c r="B17" s="8"/>
      <c r="C17" s="76"/>
      <c r="D17" s="76"/>
      <c r="E17" s="76"/>
      <c r="F17" s="76"/>
      <c r="G17" s="76"/>
      <c r="H17" s="76"/>
      <c r="I17" s="85"/>
    </row>
    <row r="18" spans="1:9" ht="35.25" customHeight="1" x14ac:dyDescent="0.2">
      <c r="A18" s="42" t="s">
        <v>236</v>
      </c>
      <c r="B18" s="8">
        <v>221</v>
      </c>
      <c r="C18" s="76"/>
      <c r="D18" s="76"/>
      <c r="E18" s="76"/>
      <c r="F18" s="76"/>
      <c r="G18" s="76"/>
      <c r="H18" s="76"/>
      <c r="I18" s="85"/>
    </row>
    <row r="19" spans="1:9" ht="50.25" customHeight="1" x14ac:dyDescent="0.2">
      <c r="A19" s="42" t="s">
        <v>237</v>
      </c>
      <c r="B19" s="8">
        <v>222</v>
      </c>
      <c r="C19" s="76"/>
      <c r="D19" s="76"/>
      <c r="E19" s="76"/>
      <c r="F19" s="76"/>
      <c r="G19" s="76"/>
      <c r="H19" s="76"/>
      <c r="I19" s="85"/>
    </row>
    <row r="20" spans="1:9" ht="50.25" customHeight="1" x14ac:dyDescent="0.2">
      <c r="A20" s="42" t="s">
        <v>238</v>
      </c>
      <c r="B20" s="8">
        <v>223</v>
      </c>
      <c r="C20" s="76"/>
      <c r="D20" s="76"/>
      <c r="E20" s="76"/>
      <c r="F20" s="76"/>
      <c r="G20" s="76"/>
      <c r="H20" s="76"/>
      <c r="I20" s="85"/>
    </row>
    <row r="21" spans="1:9" ht="66.75" customHeight="1" x14ac:dyDescent="0.2">
      <c r="A21" s="42" t="s">
        <v>115</v>
      </c>
      <c r="B21" s="8">
        <v>224</v>
      </c>
      <c r="C21" s="76"/>
      <c r="D21" s="76"/>
      <c r="E21" s="76"/>
      <c r="F21" s="76"/>
      <c r="G21" s="76"/>
      <c r="H21" s="76"/>
      <c r="I21" s="85"/>
    </row>
    <row r="22" spans="1:9" ht="35.25" customHeight="1" x14ac:dyDescent="0.2">
      <c r="A22" s="42" t="s">
        <v>116</v>
      </c>
      <c r="B22" s="8">
        <v>225</v>
      </c>
      <c r="C22" s="44"/>
      <c r="D22" s="44"/>
      <c r="E22" s="44"/>
      <c r="F22" s="44"/>
      <c r="G22" s="44"/>
      <c r="H22" s="44"/>
      <c r="I22" s="45"/>
    </row>
    <row r="23" spans="1:9" ht="48" customHeight="1" x14ac:dyDescent="0.2">
      <c r="A23" s="42" t="s">
        <v>117</v>
      </c>
      <c r="B23" s="8">
        <v>226</v>
      </c>
      <c r="C23" s="44"/>
      <c r="D23" s="44"/>
      <c r="E23" s="44"/>
      <c r="F23" s="44"/>
      <c r="G23" s="44"/>
      <c r="H23" s="44"/>
      <c r="I23" s="45"/>
    </row>
    <row r="24" spans="1:9" ht="34.5" customHeight="1" x14ac:dyDescent="0.2">
      <c r="A24" s="42" t="s">
        <v>239</v>
      </c>
      <c r="B24" s="8">
        <v>227</v>
      </c>
      <c r="C24" s="44"/>
      <c r="D24" s="44"/>
      <c r="E24" s="44"/>
      <c r="F24" s="44"/>
      <c r="G24" s="44"/>
      <c r="H24" s="44"/>
      <c r="I24" s="45"/>
    </row>
    <row r="25" spans="1:9" ht="32.25" customHeight="1" x14ac:dyDescent="0.2">
      <c r="A25" s="42" t="s">
        <v>119</v>
      </c>
      <c r="B25" s="8">
        <v>228</v>
      </c>
      <c r="C25" s="44"/>
      <c r="D25" s="44"/>
      <c r="E25" s="44"/>
      <c r="F25" s="44"/>
      <c r="G25" s="44"/>
      <c r="H25" s="44"/>
      <c r="I25" s="45"/>
    </row>
    <row r="26" spans="1:9" ht="31.5" x14ac:dyDescent="0.2">
      <c r="A26" s="42" t="s">
        <v>120</v>
      </c>
      <c r="B26" s="8">
        <v>229</v>
      </c>
      <c r="C26" s="44"/>
      <c r="D26" s="44"/>
      <c r="E26" s="44"/>
      <c r="F26" s="44"/>
      <c r="G26" s="44"/>
      <c r="H26" s="44"/>
      <c r="I26" s="45"/>
    </row>
    <row r="27" spans="1:9" ht="36" customHeight="1" x14ac:dyDescent="0.2">
      <c r="A27" s="54" t="s">
        <v>240</v>
      </c>
      <c r="B27" s="49">
        <v>300</v>
      </c>
      <c r="C27" s="75">
        <f>SUM(C29:C41)</f>
        <v>111000</v>
      </c>
      <c r="D27" s="75">
        <f t="shared" ref="D27:H27" si="4">SUM(D29:D41)</f>
        <v>0</v>
      </c>
      <c r="E27" s="75">
        <f t="shared" si="4"/>
        <v>0</v>
      </c>
      <c r="F27" s="75">
        <f t="shared" si="4"/>
        <v>0</v>
      </c>
      <c r="G27" s="75">
        <f t="shared" si="4"/>
        <v>0</v>
      </c>
      <c r="H27" s="75">
        <f t="shared" si="4"/>
        <v>0</v>
      </c>
      <c r="I27" s="91">
        <f t="shared" si="2"/>
        <v>111000</v>
      </c>
    </row>
    <row r="28" spans="1:9" ht="15.75" x14ac:dyDescent="0.2">
      <c r="A28" s="42" t="s">
        <v>112</v>
      </c>
      <c r="B28" s="8"/>
      <c r="C28" s="76"/>
      <c r="D28" s="76"/>
      <c r="E28" s="76"/>
      <c r="F28" s="76"/>
      <c r="G28" s="76"/>
      <c r="H28" s="76"/>
      <c r="I28" s="85"/>
    </row>
    <row r="29" spans="1:9" ht="22.5" customHeight="1" x14ac:dyDescent="0.2">
      <c r="A29" s="42" t="s">
        <v>241</v>
      </c>
      <c r="B29" s="8">
        <v>310</v>
      </c>
      <c r="C29" s="76"/>
      <c r="D29" s="76"/>
      <c r="E29" s="76"/>
      <c r="F29" s="76"/>
      <c r="G29" s="76"/>
      <c r="H29" s="76"/>
      <c r="I29" s="85"/>
    </row>
    <row r="30" spans="1:9" ht="15.75" x14ac:dyDescent="0.2">
      <c r="A30" s="42" t="s">
        <v>112</v>
      </c>
      <c r="B30" s="8"/>
      <c r="C30" s="76"/>
      <c r="D30" s="76"/>
      <c r="E30" s="76"/>
      <c r="F30" s="76"/>
      <c r="G30" s="76"/>
      <c r="H30" s="76"/>
      <c r="I30" s="85"/>
    </row>
    <row r="31" spans="1:9" ht="15.75" x14ac:dyDescent="0.2">
      <c r="A31" s="42" t="s">
        <v>242</v>
      </c>
      <c r="B31" s="8"/>
      <c r="C31" s="76"/>
      <c r="D31" s="76"/>
      <c r="E31" s="76"/>
      <c r="F31" s="76"/>
      <c r="G31" s="76"/>
      <c r="H31" s="76"/>
      <c r="I31" s="85"/>
    </row>
    <row r="32" spans="1:9" ht="33.75" customHeight="1" x14ac:dyDescent="0.2">
      <c r="A32" s="42" t="s">
        <v>243</v>
      </c>
      <c r="B32" s="8"/>
      <c r="C32" s="76"/>
      <c r="D32" s="76"/>
      <c r="E32" s="76"/>
      <c r="F32" s="76"/>
      <c r="G32" s="76"/>
      <c r="H32" s="76"/>
      <c r="I32" s="85"/>
    </row>
    <row r="33" spans="1:9" ht="33" customHeight="1" x14ac:dyDescent="0.2">
      <c r="A33" s="42" t="s">
        <v>244</v>
      </c>
      <c r="B33" s="8"/>
      <c r="C33" s="76"/>
      <c r="D33" s="76"/>
      <c r="E33" s="76"/>
      <c r="F33" s="76"/>
      <c r="G33" s="76"/>
      <c r="H33" s="76"/>
      <c r="I33" s="85"/>
    </row>
    <row r="34" spans="1:9" ht="15.75" x14ac:dyDescent="0.2">
      <c r="A34" s="42" t="s">
        <v>245</v>
      </c>
      <c r="B34" s="8">
        <v>311</v>
      </c>
      <c r="C34" s="76"/>
      <c r="D34" s="76"/>
      <c r="E34" s="76"/>
      <c r="F34" s="76"/>
      <c r="G34" s="76"/>
      <c r="H34" s="76"/>
      <c r="I34" s="85"/>
    </row>
    <row r="35" spans="1:9" ht="31.5" x14ac:dyDescent="0.2">
      <c r="A35" s="42" t="s">
        <v>246</v>
      </c>
      <c r="B35" s="8">
        <v>312</v>
      </c>
      <c r="C35" s="76">
        <v>111000</v>
      </c>
      <c r="D35" s="76"/>
      <c r="E35" s="76"/>
      <c r="F35" s="76"/>
      <c r="G35" s="76"/>
      <c r="H35" s="76"/>
      <c r="I35" s="85">
        <f>C35</f>
        <v>111000</v>
      </c>
    </row>
    <row r="36" spans="1:9" ht="31.5" customHeight="1" x14ac:dyDescent="0.2">
      <c r="A36" s="42" t="s">
        <v>247</v>
      </c>
      <c r="B36" s="8">
        <v>313</v>
      </c>
      <c r="C36" s="76"/>
      <c r="D36" s="76"/>
      <c r="E36" s="76"/>
      <c r="F36" s="76"/>
      <c r="G36" s="76"/>
      <c r="H36" s="76"/>
      <c r="I36" s="85"/>
    </row>
    <row r="37" spans="1:9" ht="50.25" customHeight="1" x14ac:dyDescent="0.2">
      <c r="A37" s="42" t="s">
        <v>248</v>
      </c>
      <c r="B37" s="8">
        <v>314</v>
      </c>
      <c r="C37" s="76"/>
      <c r="D37" s="76"/>
      <c r="E37" s="76"/>
      <c r="F37" s="76"/>
      <c r="G37" s="76"/>
      <c r="H37" s="76"/>
      <c r="I37" s="85"/>
    </row>
    <row r="38" spans="1:9" ht="15.75" x14ac:dyDescent="0.2">
      <c r="A38" s="42" t="s">
        <v>249</v>
      </c>
      <c r="B38" s="8">
        <v>315</v>
      </c>
      <c r="C38" s="76"/>
      <c r="D38" s="76"/>
      <c r="E38" s="76"/>
      <c r="F38" s="76"/>
      <c r="G38" s="76"/>
      <c r="H38" s="76"/>
      <c r="I38" s="85"/>
    </row>
    <row r="39" spans="1:9" ht="31.5" x14ac:dyDescent="0.2">
      <c r="A39" s="42" t="s">
        <v>250</v>
      </c>
      <c r="B39" s="8">
        <v>316</v>
      </c>
      <c r="C39" s="76"/>
      <c r="D39" s="76"/>
      <c r="E39" s="76"/>
      <c r="F39" s="76"/>
      <c r="G39" s="76"/>
      <c r="H39" s="76"/>
      <c r="I39" s="85"/>
    </row>
    <row r="40" spans="1:9" ht="17.25" customHeight="1" x14ac:dyDescent="0.2">
      <c r="A40" s="42" t="s">
        <v>251</v>
      </c>
      <c r="B40" s="8">
        <v>317</v>
      </c>
      <c r="C40" s="76"/>
      <c r="D40" s="76"/>
      <c r="E40" s="76"/>
      <c r="F40" s="76"/>
      <c r="G40" s="76"/>
      <c r="H40" s="76"/>
      <c r="I40" s="85"/>
    </row>
    <row r="41" spans="1:9" ht="47.25" x14ac:dyDescent="0.2">
      <c r="A41" s="42" t="s">
        <v>252</v>
      </c>
      <c r="B41" s="8">
        <v>318</v>
      </c>
      <c r="C41" s="76"/>
      <c r="D41" s="76"/>
      <c r="E41" s="76"/>
      <c r="F41" s="76"/>
      <c r="G41" s="76"/>
      <c r="H41" s="76"/>
      <c r="I41" s="85"/>
    </row>
    <row r="42" spans="1:9" ht="32.25" thickBot="1" x14ac:dyDescent="0.25">
      <c r="A42" s="66" t="s">
        <v>287</v>
      </c>
      <c r="B42" s="67" t="s">
        <v>261</v>
      </c>
      <c r="C42" s="94">
        <f>C13+C14+C27</f>
        <v>111000</v>
      </c>
      <c r="D42" s="94">
        <f t="shared" ref="D42:H42" si="5">D13+D14+D27</f>
        <v>0</v>
      </c>
      <c r="E42" s="94">
        <f t="shared" si="5"/>
        <v>0</v>
      </c>
      <c r="F42" s="94">
        <f t="shared" si="5"/>
        <v>0</v>
      </c>
      <c r="G42" s="94">
        <f>G13+G14+G27</f>
        <v>1721281</v>
      </c>
      <c r="H42" s="94">
        <f t="shared" si="5"/>
        <v>0</v>
      </c>
      <c r="I42" s="95">
        <f>SUM(C42:H42)</f>
        <v>1832281</v>
      </c>
    </row>
    <row r="43" spans="1:9" ht="16.5" thickBot="1" x14ac:dyDescent="0.25">
      <c r="A43" s="68"/>
      <c r="B43" s="69"/>
      <c r="C43" s="70"/>
      <c r="D43" s="70"/>
      <c r="E43" s="70"/>
      <c r="F43" s="70"/>
      <c r="G43" s="70"/>
      <c r="H43" s="70"/>
      <c r="I43" s="71"/>
    </row>
    <row r="44" spans="1:9" ht="15.75" x14ac:dyDescent="0.2">
      <c r="A44" s="72" t="s">
        <v>288</v>
      </c>
      <c r="B44" s="73">
        <v>400</v>
      </c>
      <c r="C44" s="96">
        <v>111000</v>
      </c>
      <c r="D44" s="96">
        <f t="shared" ref="D44:H44" si="6">D13+D14+D27</f>
        <v>0</v>
      </c>
      <c r="E44" s="96">
        <f t="shared" si="6"/>
        <v>0</v>
      </c>
      <c r="F44" s="96">
        <f t="shared" si="6"/>
        <v>0</v>
      </c>
      <c r="G44" s="96">
        <v>1721281</v>
      </c>
      <c r="H44" s="96">
        <f t="shared" si="6"/>
        <v>0</v>
      </c>
      <c r="I44" s="97">
        <f>SUM(C44:H44)</f>
        <v>1832281</v>
      </c>
    </row>
    <row r="45" spans="1:9" ht="15.75" x14ac:dyDescent="0.2">
      <c r="A45" s="42" t="s">
        <v>232</v>
      </c>
      <c r="B45" s="8">
        <v>401</v>
      </c>
      <c r="C45" s="76"/>
      <c r="D45" s="76"/>
      <c r="E45" s="76"/>
      <c r="F45" s="76"/>
      <c r="G45" s="76"/>
      <c r="H45" s="76"/>
      <c r="I45" s="85"/>
    </row>
    <row r="46" spans="1:9" ht="31.5" x14ac:dyDescent="0.2">
      <c r="A46" s="54" t="s">
        <v>253</v>
      </c>
      <c r="B46" s="49">
        <v>500</v>
      </c>
      <c r="C46" s="75">
        <f>C44</f>
        <v>111000</v>
      </c>
      <c r="D46" s="75">
        <f t="shared" ref="D46:H46" si="7">D44+D45</f>
        <v>0</v>
      </c>
      <c r="E46" s="75">
        <f t="shared" si="7"/>
        <v>0</v>
      </c>
      <c r="F46" s="75">
        <f t="shared" si="7"/>
        <v>0</v>
      </c>
      <c r="G46" s="75">
        <v>1721281</v>
      </c>
      <c r="H46" s="75">
        <f t="shared" si="7"/>
        <v>0</v>
      </c>
      <c r="I46" s="91">
        <f t="shared" si="2"/>
        <v>1832281</v>
      </c>
    </row>
    <row r="47" spans="1:9" ht="31.5" x14ac:dyDescent="0.2">
      <c r="A47" s="54" t="s">
        <v>254</v>
      </c>
      <c r="B47" s="49">
        <v>600</v>
      </c>
      <c r="C47" s="75">
        <f>C48+C49</f>
        <v>0</v>
      </c>
      <c r="D47" s="75">
        <f t="shared" ref="D47:H47" si="8">D48+D49</f>
        <v>0</v>
      </c>
      <c r="E47" s="75">
        <f t="shared" si="8"/>
        <v>0</v>
      </c>
      <c r="F47" s="75">
        <f t="shared" si="8"/>
        <v>0</v>
      </c>
      <c r="G47" s="75">
        <f>G48</f>
        <v>1791530</v>
      </c>
      <c r="H47" s="75">
        <f t="shared" si="8"/>
        <v>0</v>
      </c>
      <c r="I47" s="91">
        <f t="shared" si="2"/>
        <v>1791530</v>
      </c>
    </row>
    <row r="48" spans="1:9" ht="15.75" x14ac:dyDescent="0.2">
      <c r="A48" s="42" t="s">
        <v>291</v>
      </c>
      <c r="B48" s="8">
        <v>610</v>
      </c>
      <c r="C48" s="76">
        <v>0</v>
      </c>
      <c r="D48" s="76">
        <v>0</v>
      </c>
      <c r="E48" s="76">
        <v>0</v>
      </c>
      <c r="F48" s="76">
        <v>0</v>
      </c>
      <c r="G48" s="76">
        <v>1791530</v>
      </c>
      <c r="H48" s="76">
        <v>0</v>
      </c>
      <c r="I48" s="85">
        <f t="shared" si="2"/>
        <v>1791530</v>
      </c>
    </row>
    <row r="49" spans="1:9" ht="32.25" customHeight="1" x14ac:dyDescent="0.2">
      <c r="A49" s="42" t="s">
        <v>255</v>
      </c>
      <c r="B49" s="8">
        <v>620</v>
      </c>
      <c r="C49" s="76">
        <f>SUM(C51:C59)</f>
        <v>0</v>
      </c>
      <c r="D49" s="76">
        <f t="shared" ref="D49:H49" si="9">SUM(D51:D59)</f>
        <v>0</v>
      </c>
      <c r="E49" s="76">
        <f t="shared" si="9"/>
        <v>0</v>
      </c>
      <c r="F49" s="76">
        <f t="shared" si="9"/>
        <v>0</v>
      </c>
      <c r="G49" s="76">
        <f t="shared" si="9"/>
        <v>0</v>
      </c>
      <c r="H49" s="76">
        <f t="shared" si="9"/>
        <v>0</v>
      </c>
      <c r="I49" s="85">
        <f t="shared" si="2"/>
        <v>0</v>
      </c>
    </row>
    <row r="50" spans="1:9" ht="15.75" x14ac:dyDescent="0.2">
      <c r="A50" s="42" t="s">
        <v>112</v>
      </c>
      <c r="B50" s="8"/>
      <c r="C50" s="76"/>
      <c r="D50" s="76"/>
      <c r="E50" s="76"/>
      <c r="F50" s="76"/>
      <c r="G50" s="76"/>
      <c r="H50" s="76"/>
      <c r="I50" s="85"/>
    </row>
    <row r="51" spans="1:9" ht="33.75" customHeight="1" x14ac:dyDescent="0.2">
      <c r="A51" s="42" t="s">
        <v>236</v>
      </c>
      <c r="B51" s="8">
        <v>621</v>
      </c>
      <c r="C51" s="76"/>
      <c r="D51" s="76"/>
      <c r="E51" s="76"/>
      <c r="F51" s="76"/>
      <c r="G51" s="76"/>
      <c r="H51" s="76"/>
      <c r="I51" s="85"/>
    </row>
    <row r="52" spans="1:9" ht="49.5" customHeight="1" x14ac:dyDescent="0.2">
      <c r="A52" s="42" t="s">
        <v>237</v>
      </c>
      <c r="B52" s="8">
        <v>622</v>
      </c>
      <c r="C52" s="76"/>
      <c r="D52" s="76"/>
      <c r="E52" s="76"/>
      <c r="F52" s="76"/>
      <c r="G52" s="76"/>
      <c r="H52" s="76"/>
      <c r="I52" s="85"/>
    </row>
    <row r="53" spans="1:9" ht="48" customHeight="1" x14ac:dyDescent="0.2">
      <c r="A53" s="42" t="s">
        <v>238</v>
      </c>
      <c r="B53" s="8">
        <v>623</v>
      </c>
      <c r="C53" s="44"/>
      <c r="D53" s="44"/>
      <c r="E53" s="44"/>
      <c r="F53" s="44"/>
      <c r="G53" s="44"/>
      <c r="H53" s="44"/>
      <c r="I53" s="45"/>
    </row>
    <row r="54" spans="1:9" ht="64.5" customHeight="1" x14ac:dyDescent="0.2">
      <c r="A54" s="42" t="s">
        <v>115</v>
      </c>
      <c r="B54" s="8">
        <v>624</v>
      </c>
      <c r="C54" s="44"/>
      <c r="D54" s="44"/>
      <c r="E54" s="44"/>
      <c r="F54" s="44"/>
      <c r="G54" s="44"/>
      <c r="H54" s="44"/>
      <c r="I54" s="45"/>
    </row>
    <row r="55" spans="1:9" ht="35.25" customHeight="1" x14ac:dyDescent="0.2">
      <c r="A55" s="42" t="s">
        <v>116</v>
      </c>
      <c r="B55" s="8">
        <v>625</v>
      </c>
      <c r="C55" s="44"/>
      <c r="D55" s="44"/>
      <c r="E55" s="44"/>
      <c r="F55" s="44"/>
      <c r="G55" s="44"/>
      <c r="H55" s="44"/>
      <c r="I55" s="45"/>
    </row>
    <row r="56" spans="1:9" ht="48" customHeight="1" x14ac:dyDescent="0.2">
      <c r="A56" s="42" t="s">
        <v>256</v>
      </c>
      <c r="B56" s="8">
        <v>626</v>
      </c>
      <c r="C56" s="44"/>
      <c r="D56" s="44"/>
      <c r="E56" s="44"/>
      <c r="F56" s="44"/>
      <c r="G56" s="44"/>
      <c r="H56" s="44"/>
      <c r="I56" s="45"/>
    </row>
    <row r="57" spans="1:9" ht="33" customHeight="1" x14ac:dyDescent="0.2">
      <c r="A57" s="42" t="s">
        <v>239</v>
      </c>
      <c r="B57" s="8">
        <v>627</v>
      </c>
      <c r="C57" s="44"/>
      <c r="D57" s="44"/>
      <c r="E57" s="44"/>
      <c r="F57" s="44"/>
      <c r="G57" s="44"/>
      <c r="H57" s="44"/>
      <c r="I57" s="45"/>
    </row>
    <row r="58" spans="1:9" ht="32.25" customHeight="1" x14ac:dyDescent="0.2">
      <c r="A58" s="42" t="s">
        <v>119</v>
      </c>
      <c r="B58" s="8">
        <v>628</v>
      </c>
      <c r="C58" s="44"/>
      <c r="D58" s="44"/>
      <c r="E58" s="44"/>
      <c r="F58" s="44"/>
      <c r="G58" s="44"/>
      <c r="H58" s="44"/>
      <c r="I58" s="45"/>
    </row>
    <row r="59" spans="1:9" ht="31.5" customHeight="1" x14ac:dyDescent="0.2">
      <c r="A59" s="42" t="s">
        <v>120</v>
      </c>
      <c r="B59" s="8">
        <v>629</v>
      </c>
      <c r="C59" s="44"/>
      <c r="D59" s="44"/>
      <c r="E59" s="44"/>
      <c r="F59" s="44"/>
      <c r="G59" s="44"/>
      <c r="H59" s="44"/>
      <c r="I59" s="45"/>
    </row>
    <row r="60" spans="1:9" ht="35.25" customHeight="1" x14ac:dyDescent="0.2">
      <c r="A60" s="54" t="s">
        <v>257</v>
      </c>
      <c r="B60" s="49">
        <v>700</v>
      </c>
      <c r="C60" s="75">
        <f>SUM(C62:C74)</f>
        <v>24666</v>
      </c>
      <c r="D60" s="75">
        <f t="shared" ref="D60:H60" si="10">SUM(D62:D74)</f>
        <v>8267890</v>
      </c>
      <c r="E60" s="75">
        <f t="shared" si="10"/>
        <v>0</v>
      </c>
      <c r="F60" s="75">
        <f t="shared" si="10"/>
        <v>0</v>
      </c>
      <c r="G60" s="75">
        <f>SUM(G62:G74)</f>
        <v>0</v>
      </c>
      <c r="H60" s="75">
        <f t="shared" si="10"/>
        <v>0</v>
      </c>
      <c r="I60" s="91">
        <f t="shared" si="2"/>
        <v>8292556</v>
      </c>
    </row>
    <row r="61" spans="1:9" ht="15.75" x14ac:dyDescent="0.2">
      <c r="A61" s="42" t="s">
        <v>112</v>
      </c>
      <c r="B61" s="8"/>
      <c r="C61" s="76"/>
      <c r="D61" s="76"/>
      <c r="E61" s="76"/>
      <c r="F61" s="76"/>
      <c r="G61" s="76"/>
      <c r="H61" s="76"/>
      <c r="I61" s="85"/>
    </row>
    <row r="62" spans="1:9" ht="18" customHeight="1" x14ac:dyDescent="0.2">
      <c r="A62" s="42" t="s">
        <v>258</v>
      </c>
      <c r="B62" s="8">
        <v>710</v>
      </c>
      <c r="C62" s="76"/>
      <c r="D62" s="76"/>
      <c r="E62" s="76"/>
      <c r="F62" s="76"/>
      <c r="G62" s="76"/>
      <c r="H62" s="76"/>
      <c r="I62" s="85"/>
    </row>
    <row r="63" spans="1:9" ht="15.75" x14ac:dyDescent="0.2">
      <c r="A63" s="42" t="s">
        <v>112</v>
      </c>
      <c r="B63" s="8"/>
      <c r="C63" s="76"/>
      <c r="D63" s="76"/>
      <c r="E63" s="76"/>
      <c r="F63" s="76"/>
      <c r="G63" s="76"/>
      <c r="H63" s="76"/>
      <c r="I63" s="85"/>
    </row>
    <row r="64" spans="1:9" ht="15.75" x14ac:dyDescent="0.2">
      <c r="A64" s="42" t="s">
        <v>242</v>
      </c>
      <c r="B64" s="8"/>
      <c r="C64" s="76"/>
      <c r="D64" s="76"/>
      <c r="E64" s="76"/>
      <c r="F64" s="76"/>
      <c r="G64" s="76"/>
      <c r="H64" s="76"/>
      <c r="I64" s="85"/>
    </row>
    <row r="65" spans="1:9" ht="33.75" customHeight="1" x14ac:dyDescent="0.2">
      <c r="A65" s="42" t="s">
        <v>243</v>
      </c>
      <c r="B65" s="8"/>
      <c r="C65" s="76"/>
      <c r="D65" s="76"/>
      <c r="E65" s="76"/>
      <c r="F65" s="76"/>
      <c r="G65" s="76"/>
      <c r="H65" s="76"/>
      <c r="I65" s="85"/>
    </row>
    <row r="66" spans="1:9" ht="33.75" customHeight="1" x14ac:dyDescent="0.2">
      <c r="A66" s="42" t="s">
        <v>244</v>
      </c>
      <c r="B66" s="8"/>
      <c r="C66" s="76"/>
      <c r="D66" s="76"/>
      <c r="E66" s="76"/>
      <c r="F66" s="76"/>
      <c r="G66" s="76"/>
      <c r="H66" s="76"/>
      <c r="I66" s="85"/>
    </row>
    <row r="67" spans="1:9" ht="15.75" x14ac:dyDescent="0.2">
      <c r="A67" s="42" t="s">
        <v>245</v>
      </c>
      <c r="B67" s="8">
        <v>711</v>
      </c>
      <c r="C67" s="76"/>
      <c r="D67" s="76"/>
      <c r="E67" s="76"/>
      <c r="F67" s="76"/>
      <c r="G67" s="76"/>
      <c r="H67" s="76"/>
      <c r="I67" s="85"/>
    </row>
    <row r="68" spans="1:9" ht="31.5" x14ac:dyDescent="0.2">
      <c r="A68" s="42" t="s">
        <v>246</v>
      </c>
      <c r="B68" s="8">
        <v>712</v>
      </c>
      <c r="C68" s="76"/>
      <c r="D68" s="76"/>
      <c r="E68" s="76"/>
      <c r="F68" s="76"/>
      <c r="G68" s="76"/>
      <c r="H68" s="76"/>
      <c r="I68" s="85"/>
    </row>
    <row r="69" spans="1:9" ht="33" customHeight="1" x14ac:dyDescent="0.2">
      <c r="A69" s="42" t="s">
        <v>259</v>
      </c>
      <c r="B69" s="8">
        <v>713</v>
      </c>
      <c r="C69" s="76"/>
      <c r="D69" s="76"/>
      <c r="E69" s="76"/>
      <c r="F69" s="76"/>
      <c r="G69" s="76"/>
      <c r="H69" s="76"/>
      <c r="I69" s="85"/>
    </row>
    <row r="70" spans="1:9" ht="45.75" customHeight="1" x14ac:dyDescent="0.2">
      <c r="A70" s="42" t="s">
        <v>248</v>
      </c>
      <c r="B70" s="8">
        <v>714</v>
      </c>
      <c r="C70" s="76"/>
      <c r="D70" s="76"/>
      <c r="E70" s="76"/>
      <c r="F70" s="76"/>
      <c r="G70" s="76"/>
      <c r="H70" s="76"/>
      <c r="I70" s="85"/>
    </row>
    <row r="71" spans="1:9" ht="15.75" x14ac:dyDescent="0.2">
      <c r="A71" s="42" t="s">
        <v>249</v>
      </c>
      <c r="B71" s="8">
        <v>715</v>
      </c>
      <c r="C71" s="76"/>
      <c r="D71" s="76"/>
      <c r="E71" s="76"/>
      <c r="F71" s="76"/>
      <c r="G71" s="76"/>
      <c r="H71" s="76"/>
      <c r="I71" s="85"/>
    </row>
    <row r="72" spans="1:9" ht="31.5" x14ac:dyDescent="0.2">
      <c r="A72" s="42" t="s">
        <v>250</v>
      </c>
      <c r="B72" s="8">
        <v>716</v>
      </c>
      <c r="C72" s="76"/>
      <c r="D72" s="76"/>
      <c r="E72" s="76"/>
      <c r="F72" s="76"/>
      <c r="G72" s="76"/>
      <c r="H72" s="76"/>
      <c r="I72" s="85"/>
    </row>
    <row r="73" spans="1:9" ht="18.75" customHeight="1" x14ac:dyDescent="0.2">
      <c r="A73" s="42" t="s">
        <v>251</v>
      </c>
      <c r="B73" s="8">
        <v>717</v>
      </c>
      <c r="C73" s="76">
        <v>24666</v>
      </c>
      <c r="D73" s="76">
        <v>8267890</v>
      </c>
      <c r="E73" s="76"/>
      <c r="F73" s="76"/>
      <c r="G73" s="76"/>
      <c r="H73" s="76"/>
      <c r="I73" s="85"/>
    </row>
    <row r="74" spans="1:9" ht="47.25" x14ac:dyDescent="0.2">
      <c r="A74" s="42" t="s">
        <v>252</v>
      </c>
      <c r="B74" s="8">
        <v>718</v>
      </c>
      <c r="C74" s="76"/>
      <c r="D74" s="76"/>
      <c r="E74" s="76"/>
      <c r="F74" s="76"/>
      <c r="G74" s="76"/>
      <c r="H74" s="76"/>
      <c r="I74" s="85"/>
    </row>
    <row r="75" spans="1:9" ht="34.5" customHeight="1" thickBot="1" x14ac:dyDescent="0.25">
      <c r="A75" s="55" t="s">
        <v>289</v>
      </c>
      <c r="B75" s="74">
        <v>800</v>
      </c>
      <c r="C75" s="98">
        <f>C46+C47+C60</f>
        <v>135666</v>
      </c>
      <c r="D75" s="98">
        <f t="shared" ref="D75:H75" si="11">D46+D47+D60</f>
        <v>8267890</v>
      </c>
      <c r="E75" s="98">
        <f t="shared" si="11"/>
        <v>0</v>
      </c>
      <c r="F75" s="98">
        <f t="shared" si="11"/>
        <v>0</v>
      </c>
      <c r="G75" s="98">
        <f>G46+G47+G60</f>
        <v>3512811</v>
      </c>
      <c r="H75" s="98">
        <f t="shared" si="11"/>
        <v>0</v>
      </c>
      <c r="I75" s="95">
        <f>SUM(C75:H75)</f>
        <v>11916367</v>
      </c>
    </row>
    <row r="77" spans="1:9" ht="12.75" customHeight="1" x14ac:dyDescent="0.25">
      <c r="D77" s="200" t="s">
        <v>270</v>
      </c>
      <c r="E77" s="200"/>
      <c r="F77" s="186" t="s">
        <v>267</v>
      </c>
      <c r="G77" s="186"/>
      <c r="H77" t="s">
        <v>132</v>
      </c>
    </row>
    <row r="78" spans="1:9" ht="13.5" customHeight="1" x14ac:dyDescent="0.25">
      <c r="E78" s="168"/>
      <c r="F78" s="175" t="s">
        <v>78</v>
      </c>
      <c r="G78" s="175"/>
      <c r="H78" s="15" t="s">
        <v>79</v>
      </c>
      <c r="I78" s="46"/>
    </row>
    <row r="79" spans="1:9" ht="14.25" customHeight="1" x14ac:dyDescent="0.25">
      <c r="D79" s="200" t="s">
        <v>263</v>
      </c>
      <c r="E79" s="200"/>
      <c r="F79" s="186" t="s">
        <v>268</v>
      </c>
      <c r="G79" s="186"/>
      <c r="H79" s="15" t="s">
        <v>132</v>
      </c>
    </row>
    <row r="80" spans="1:9" x14ac:dyDescent="0.2">
      <c r="F80" s="175" t="s">
        <v>78</v>
      </c>
      <c r="G80" s="175"/>
      <c r="H80" s="15" t="s">
        <v>79</v>
      </c>
    </row>
    <row r="81" spans="5:6" ht="15.75" x14ac:dyDescent="0.2">
      <c r="E81" s="17" t="s">
        <v>80</v>
      </c>
      <c r="F81" s="1"/>
    </row>
  </sheetData>
  <sheetProtection selectLockedCells="1" selectUnlockedCells="1"/>
  <mergeCells count="13">
    <mergeCell ref="G1:I1"/>
    <mergeCell ref="A5:I5"/>
    <mergeCell ref="A9:A10"/>
    <mergeCell ref="B9:B10"/>
    <mergeCell ref="C9:G9"/>
    <mergeCell ref="H9:H10"/>
    <mergeCell ref="I9:I10"/>
    <mergeCell ref="D79:E79"/>
    <mergeCell ref="F79:G79"/>
    <mergeCell ref="F80:G80"/>
    <mergeCell ref="D77:E77"/>
    <mergeCell ref="F77:G77"/>
    <mergeCell ref="F78:G78"/>
  </mergeCells>
  <pageMargins left="0.19685039370078741" right="0.19685039370078741" top="0.19685039370078741" bottom="0.19685039370078741" header="0.51181102362204722" footer="0.19685039370078741"/>
  <pageSetup paperSize="9" scale="61" firstPageNumber="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отч.о приб.и убыт.</vt:lpstr>
      <vt:lpstr>отчет о ДДС</vt:lpstr>
      <vt:lpstr>отч.об изм-х в 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ТОО Юбилейное</cp:lastModifiedBy>
  <cp:lastPrinted>2016-05-11T11:52:06Z</cp:lastPrinted>
  <dcterms:created xsi:type="dcterms:W3CDTF">2014-03-11T04:23:21Z</dcterms:created>
  <dcterms:modified xsi:type="dcterms:W3CDTF">2016-05-11T11:53:10Z</dcterms:modified>
</cp:coreProperties>
</file>