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20" tabRatio="687" activeTab="1"/>
  </bookViews>
  <sheets>
    <sheet name="Баланс" sheetId="1" r:id="rId1"/>
    <sheet name="отч.о приб.и убыт." sheetId="2" r:id="rId2"/>
  </sheets>
  <calcPr calcId="145621"/>
</workbook>
</file>

<file path=xl/calcChain.xml><?xml version="1.0" encoding="utf-8"?>
<calcChain xmlns="http://schemas.openxmlformats.org/spreadsheetml/2006/main">
  <c r="E64" i="1" l="1"/>
  <c r="D67" i="1" l="1"/>
  <c r="F11" i="2" l="1"/>
  <c r="F16" i="2" s="1"/>
  <c r="F22" i="2" s="1"/>
  <c r="F24" i="2" s="1"/>
  <c r="F26" i="2" s="1"/>
  <c r="E72" i="1"/>
  <c r="E74" i="1" s="1"/>
  <c r="E65" i="1"/>
  <c r="E55" i="1"/>
  <c r="E42" i="1"/>
  <c r="E25" i="1"/>
  <c r="E75" i="1" l="1"/>
  <c r="F29" i="2" l="1"/>
  <c r="E29" i="2"/>
  <c r="F42" i="2"/>
  <c r="E11" i="2"/>
  <c r="E16" i="2" s="1"/>
  <c r="E22" i="2" s="1"/>
  <c r="E24" i="2" s="1"/>
  <c r="E26" i="2" s="1"/>
  <c r="D72" i="1"/>
  <c r="D74" i="1" s="1"/>
  <c r="D65" i="1"/>
  <c r="E42" i="2" l="1"/>
  <c r="D55" i="1"/>
  <c r="D42" i="1"/>
  <c r="D25" i="1"/>
  <c r="D75" i="1" l="1"/>
  <c r="D43" i="1"/>
  <c r="E43" i="1"/>
</calcChain>
</file>

<file path=xl/sharedStrings.xml><?xml version="1.0" encoding="utf-8"?>
<sst xmlns="http://schemas.openxmlformats.org/spreadsheetml/2006/main" count="189" uniqueCount="154">
  <si>
    <t>Форма 1</t>
  </si>
  <si>
    <t xml:space="preserve">Наименование организации </t>
  </si>
  <si>
    <t xml:space="preserve">Сведения о реорганизации </t>
  </si>
  <si>
    <t>Вид деятельности организации</t>
  </si>
  <si>
    <t>Организационно-правовая форма</t>
  </si>
  <si>
    <t xml:space="preserve">Среднегодовая численность работников </t>
  </si>
  <si>
    <t>Субъект предпринимательства (малого, среднего, крупного)</t>
  </si>
  <si>
    <t>Юридический адрес (организации)</t>
  </si>
  <si>
    <t>Отчет о финансовом положении</t>
  </si>
  <si>
    <t xml:space="preserve">в тыс.тенге </t>
  </si>
  <si>
    <t>Активы</t>
  </si>
  <si>
    <t>Код строки</t>
  </si>
  <si>
    <t>Примечание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</si>
  <si>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</si>
  <si>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</si>
  <si>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</si>
  <si>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</si>
  <si>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</si>
  <si>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</si>
  <si>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</si>
  <si>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</si>
  <si>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</si>
  <si>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</si>
  <si>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</si>
  <si>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</si>
  <si>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</si>
  <si>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</si>
  <si>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</si>
  <si>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</si>
  <si>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</si>
  <si>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</si>
  <si>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</si>
  <si>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</si>
  <si>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</si>
  <si>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</si>
  <si>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100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</si>
  <si>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</si>
  <si>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</si>
  <si>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</si>
  <si>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</si>
  <si>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</si>
  <si>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</si>
  <si>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</si>
  <si>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</si>
  <si>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</si>
  <si>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</si>
  <si>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</si>
  <si>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</si>
  <si>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</si>
  <si>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</si>
  <si>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</si>
  <si>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</si>
  <si>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</si>
  <si>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</si>
  <si>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</si>
  <si>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</si>
  <si>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</si>
  <si>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</si>
  <si>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</si>
  <si>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</si>
  <si>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</si>
  <si>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</si>
  <si>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</si>
  <si>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</si>
  <si>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</si>
  <si>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</si>
  <si>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</si>
  <si>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</si>
  <si>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</si>
  <si>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</si>
  <si>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</si>
  <si>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</si>
  <si>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</si>
  <si>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</si>
  <si>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</si>
  <si>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</si>
  <si>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</si>
  <si>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</si>
  <si>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(фамилия, имя, отчество)</t>
  </si>
  <si>
    <t>(подпись)</t>
  </si>
  <si>
    <t>МП</t>
  </si>
  <si>
    <t>Форма 2</t>
  </si>
  <si>
    <r>
      <t>Наименование организации</t>
    </r>
    <r>
      <rPr>
        <b/>
        <sz val="10"/>
        <rFont val="Arial Cyr"/>
        <family val="2"/>
        <charset val="204"/>
      </rPr>
      <t>:</t>
    </r>
  </si>
  <si>
    <t>Отчет о совокупном доходе</t>
  </si>
  <si>
    <t>Наименование показателей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</si>
  <si>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</si>
  <si>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</si>
  <si>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</si>
  <si>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</si>
  <si>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</si>
  <si>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</si>
  <si>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</si>
  <si>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</si>
  <si>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</si>
  <si>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</si>
  <si>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</si>
  <si>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</si>
  <si>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</si>
  <si>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</si>
  <si>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</si>
  <si>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</si>
  <si>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</si>
  <si>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</si>
  <si>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</si>
  <si>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</si>
  <si>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</si>
  <si>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</si>
  <si>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</si>
  <si>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</si>
  <si>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</si>
  <si>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</si>
  <si>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</si>
  <si>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</si>
  <si>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</si>
  <si>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</si>
  <si>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</si>
  <si>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</si>
  <si>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</si>
  <si>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</si>
  <si>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</si>
  <si>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</si>
  <si>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</si>
  <si>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</si>
  <si>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</si>
  <si>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</si>
  <si>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</si>
  <si>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</si>
  <si>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</si>
  <si>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</si>
  <si>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</si>
  <si>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</si>
  <si>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</si>
  <si>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__________________</t>
  </si>
  <si>
    <t>Акционерное общество</t>
  </si>
  <si>
    <t xml:space="preserve"> Главный бухгалтер</t>
  </si>
  <si>
    <t>Главный бухгалтер</t>
  </si>
  <si>
    <t>Добыча драгоценных металлов и руд редких металлов</t>
  </si>
  <si>
    <t>крупный</t>
  </si>
  <si>
    <t>Казахстан, 030713 с.Алтынды (Каиндинский с.о), Мугалжарский р-н, Актюбинская область</t>
  </si>
  <si>
    <t>Ли В.П</t>
  </si>
  <si>
    <t>Шаймагамбетова Д.Е</t>
  </si>
  <si>
    <t>АО "AltynEx Company"</t>
  </si>
  <si>
    <t>Генеральный директор</t>
  </si>
  <si>
    <r>
      <t xml:space="preserve">Юридический адрес:  </t>
    </r>
    <r>
      <rPr>
        <u/>
        <sz val="10"/>
        <rFont val="Arial Cyr"/>
        <charset val="204"/>
      </rPr>
      <t>Казахстан 030713 c.Алтынды (Каиндинский с.о), Мугалжарский район,Актюбинской области</t>
    </r>
  </si>
  <si>
    <t>АО "АltynEx Company"</t>
  </si>
  <si>
    <t>На 31 .12.2015г  (неаудированный)</t>
  </si>
  <si>
    <t>______________</t>
  </si>
  <si>
    <t>_______________</t>
  </si>
  <si>
    <t>По состоянию на 31 марта  2016 года</t>
  </si>
  <si>
    <t>На 31.03.2015г (неаудированный)</t>
  </si>
  <si>
    <t>На 31 .03.2016г  (неаудированный)</t>
  </si>
  <si>
    <r>
      <t xml:space="preserve">Форма отчетности: </t>
    </r>
    <r>
      <rPr>
        <i/>
        <sz val="10"/>
        <rFont val="Arial Cyr"/>
        <charset val="204"/>
      </rPr>
      <t>консолидированная</t>
    </r>
    <r>
      <rPr>
        <i/>
        <sz val="10"/>
        <rFont val="Arial Cyr"/>
        <family val="2"/>
        <charset val="204"/>
      </rPr>
      <t>/неконсолидированная</t>
    </r>
    <r>
      <rPr>
        <i/>
        <strike/>
        <sz val="10"/>
        <rFont val="Arial Cyr"/>
        <charset val="204"/>
      </rPr>
      <t xml:space="preserve"> </t>
    </r>
    <r>
      <rPr>
        <i/>
        <sz val="10"/>
        <rFont val="Arial Cyr"/>
        <family val="2"/>
        <charset val="204"/>
      </rPr>
      <t xml:space="preserve">(не нужное зачеркнуть)   </t>
    </r>
  </si>
  <si>
    <t>662 чел.</t>
  </si>
  <si>
    <t>Балансовая стоимость одной простой акции    80239,477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</si>
</sst>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_р_."/>
  </numFmts>
  <fonts count="16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charset val="204"/>
    </font>
    <font>
      <i/>
      <strike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i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3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/>
    <xf numFmtId="0" fontId="0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4" fillId="0" borderId="7" xfId="0" applyNumberFormat="1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/>
    <xf numFmtId="49" fontId="6" fillId="0" borderId="0" xfId="0" applyNumberFormat="1" applyFont="1"/>
    <xf numFmtId="0" fontId="5" fillId="0" borderId="0" xfId="0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0" fillId="0" borderId="0" xfId="0" applyFont="1" applyAlignment="1"/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12" xfId="0" applyBorder="1"/>
    <xf numFmtId="0" fontId="4" fillId="0" borderId="13" xfId="0" applyFont="1" applyBorder="1" applyAlignment="1">
      <alignment vertical="top" wrapText="1"/>
    </xf>
    <xf numFmtId="49" fontId="4" fillId="0" borderId="1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14" xfId="0" applyBorder="1"/>
    <xf numFmtId="0" fontId="4" fillId="0" borderId="15" xfId="0" applyFont="1" applyBorder="1" applyAlignment="1">
      <alignment vertical="top" wrapText="1"/>
    </xf>
    <xf numFmtId="49" fontId="4" fillId="0" borderId="15" xfId="0" applyNumberFormat="1" applyFont="1" applyBorder="1" applyAlignment="1">
      <alignment horizontal="center" vertical="top" wrapText="1"/>
    </xf>
    <xf numFmtId="164" fontId="0" fillId="0" borderId="0" xfId="0" applyNumberFormat="1"/>
    <xf numFmtId="0" fontId="9" fillId="0" borderId="0" xfId="0" applyFont="1" applyAlignment="1"/>
    <xf numFmtId="0" fontId="12" fillId="0" borderId="0" xfId="0" applyFont="1" applyAlignment="1"/>
    <xf numFmtId="49" fontId="3" fillId="0" borderId="7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164" fontId="6" fillId="0" borderId="0" xfId="0" applyNumberFormat="1" applyFont="1"/>
    <xf numFmtId="3" fontId="3" fillId="0" borderId="7" xfId="0" applyNumberFormat="1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wrapText="1"/>
    </xf>
    <xf numFmtId="3" fontId="4" fillId="2" borderId="7" xfId="0" applyNumberFormat="1" applyFont="1" applyFill="1" applyBorder="1" applyAlignment="1">
      <alignment horizontal="center" vertical="top" wrapText="1"/>
    </xf>
    <xf numFmtId="3" fontId="4" fillId="0" borderId="9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14" fillId="0" borderId="0" xfId="0" applyFont="1"/>
    <xf numFmtId="49" fontId="14" fillId="0" borderId="0" xfId="0" applyNumberFormat="1" applyFont="1"/>
    <xf numFmtId="3" fontId="4" fillId="3" borderId="7" xfId="0" applyNumberFormat="1" applyFont="1" applyFill="1" applyBorder="1" applyAlignment="1">
      <alignment horizontal="center" vertical="top" wrapText="1"/>
    </xf>
    <xf numFmtId="165" fontId="4" fillId="0" borderId="11" xfId="0" applyNumberFormat="1" applyFont="1" applyBorder="1" applyAlignment="1">
      <alignment horizontal="center" vertical="top" wrapText="1"/>
    </xf>
    <xf numFmtId="165" fontId="4" fillId="0" borderId="7" xfId="0" applyNumberFormat="1" applyFont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49" fontId="3" fillId="5" borderId="18" xfId="0" applyNumberFormat="1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vertical="top" wrapText="1"/>
    </xf>
    <xf numFmtId="49" fontId="4" fillId="3" borderId="30" xfId="0" applyNumberFormat="1" applyFont="1" applyFill="1" applyBorder="1" applyAlignment="1">
      <alignment horizontal="center" vertical="top" wrapText="1"/>
    </xf>
    <xf numFmtId="3" fontId="4" fillId="3" borderId="30" xfId="0" applyNumberFormat="1" applyFont="1" applyFill="1" applyBorder="1" applyAlignment="1">
      <alignment horizontal="center" vertical="top" wrapText="1"/>
    </xf>
    <xf numFmtId="0" fontId="4" fillId="3" borderId="32" xfId="0" applyFont="1" applyFill="1" applyBorder="1" applyAlignment="1">
      <alignment vertical="top" wrapText="1"/>
    </xf>
    <xf numFmtId="49" fontId="4" fillId="3" borderId="26" xfId="0" applyNumberFormat="1" applyFont="1" applyFill="1" applyBorder="1" applyAlignment="1">
      <alignment horizontal="center" vertical="top" wrapText="1"/>
    </xf>
    <xf numFmtId="3" fontId="4" fillId="3" borderId="26" xfId="0" applyNumberFormat="1" applyFont="1" applyFill="1" applyBorder="1" applyAlignment="1">
      <alignment horizontal="center" vertical="top" wrapText="1"/>
    </xf>
    <xf numFmtId="0" fontId="4" fillId="3" borderId="34" xfId="0" applyFont="1" applyFill="1" applyBorder="1" applyAlignment="1">
      <alignment vertical="top" wrapText="1"/>
    </xf>
    <xf numFmtId="49" fontId="4" fillId="3" borderId="35" xfId="0" applyNumberFormat="1" applyFont="1" applyFill="1" applyBorder="1" applyAlignment="1">
      <alignment horizontal="center" vertical="top" wrapText="1"/>
    </xf>
    <xf numFmtId="3" fontId="4" fillId="3" borderId="35" xfId="0" applyNumberFormat="1" applyFont="1" applyFill="1" applyBorder="1" applyAlignment="1">
      <alignment horizontal="center" vertical="top" wrapText="1"/>
    </xf>
    <xf numFmtId="0" fontId="5" fillId="3" borderId="37" xfId="0" applyFont="1" applyFill="1" applyBorder="1" applyAlignment="1">
      <alignment vertical="top" wrapText="1"/>
    </xf>
    <xf numFmtId="49" fontId="4" fillId="3" borderId="11" xfId="0" applyNumberFormat="1" applyFont="1" applyFill="1" applyBorder="1" applyAlignment="1">
      <alignment horizontal="center" vertical="top" wrapText="1"/>
    </xf>
    <xf numFmtId="3" fontId="3" fillId="3" borderId="11" xfId="0" applyNumberFormat="1" applyFont="1" applyFill="1" applyBorder="1" applyAlignment="1">
      <alignment horizontal="center" vertical="top" wrapText="1"/>
    </xf>
    <xf numFmtId="0" fontId="5" fillId="3" borderId="38" xfId="0" applyFont="1" applyFill="1" applyBorder="1" applyAlignment="1">
      <alignment vertical="top" wrapText="1"/>
    </xf>
    <xf numFmtId="49" fontId="4" fillId="3" borderId="21" xfId="0" applyNumberFormat="1" applyFont="1" applyFill="1" applyBorder="1" applyAlignment="1">
      <alignment horizontal="center" vertical="top" wrapText="1"/>
    </xf>
    <xf numFmtId="3" fontId="3" fillId="3" borderId="21" xfId="0" applyNumberFormat="1" applyFont="1" applyFill="1" applyBorder="1" applyAlignment="1">
      <alignment horizontal="center" vertical="top" wrapText="1"/>
    </xf>
    <xf numFmtId="3" fontId="3" fillId="3" borderId="39" xfId="0" applyNumberFormat="1" applyFont="1" applyFill="1" applyBorder="1" applyAlignment="1">
      <alignment horizontal="center" vertical="top" wrapText="1"/>
    </xf>
    <xf numFmtId="0" fontId="3" fillId="5" borderId="29" xfId="0" applyFont="1" applyFill="1" applyBorder="1" applyAlignment="1">
      <alignment horizontal="center" vertical="center" wrapText="1"/>
    </xf>
    <xf numFmtId="49" fontId="3" fillId="5" borderId="30" xfId="0" applyNumberFormat="1" applyFont="1" applyFill="1" applyBorder="1" applyAlignment="1">
      <alignment horizontal="center" vertical="center" wrapText="1"/>
    </xf>
    <xf numFmtId="3" fontId="3" fillId="5" borderId="30" xfId="0" applyNumberFormat="1" applyFont="1" applyFill="1" applyBorder="1" applyAlignment="1">
      <alignment horizontal="center" vertical="center" wrapText="1"/>
    </xf>
    <xf numFmtId="3" fontId="3" fillId="5" borderId="31" xfId="0" applyNumberFormat="1" applyFont="1" applyFill="1" applyBorder="1" applyAlignment="1">
      <alignment horizontal="center" vertical="center" wrapText="1"/>
    </xf>
    <xf numFmtId="3" fontId="4" fillId="3" borderId="33" xfId="0" applyNumberFormat="1" applyFont="1" applyFill="1" applyBorder="1" applyAlignment="1">
      <alignment horizontal="center" vertical="top" wrapText="1"/>
    </xf>
    <xf numFmtId="0" fontId="5" fillId="3" borderId="27" xfId="0" applyFont="1" applyFill="1" applyBorder="1" applyAlignment="1">
      <alignment vertical="top" wrapText="1"/>
    </xf>
    <xf numFmtId="49" fontId="4" fillId="3" borderId="28" xfId="0" applyNumberFormat="1" applyFont="1" applyFill="1" applyBorder="1" applyAlignment="1">
      <alignment horizontal="center" vertical="top" wrapText="1"/>
    </xf>
    <xf numFmtId="3" fontId="3" fillId="3" borderId="28" xfId="0" applyNumberFormat="1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center" wrapText="1"/>
    </xf>
    <xf numFmtId="49" fontId="3" fillId="4" borderId="23" xfId="0" applyNumberFormat="1" applyFont="1" applyFill="1" applyBorder="1" applyAlignment="1">
      <alignment horizontal="center" vertical="center" wrapText="1"/>
    </xf>
    <xf numFmtId="3" fontId="3" fillId="4" borderId="23" xfId="0" applyNumberFormat="1" applyFont="1" applyFill="1" applyBorder="1" applyAlignment="1">
      <alignment horizontal="center" vertical="center" wrapText="1"/>
    </xf>
    <xf numFmtId="3" fontId="3" fillId="4" borderId="24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top" wrapText="1"/>
    </xf>
    <xf numFmtId="49" fontId="4" fillId="3" borderId="0" xfId="0" applyNumberFormat="1" applyFont="1" applyFill="1" applyBorder="1" applyAlignment="1">
      <alignment horizontal="center" vertical="top" wrapText="1"/>
    </xf>
    <xf numFmtId="3" fontId="4" fillId="3" borderId="0" xfId="0" applyNumberFormat="1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center" wrapText="1"/>
    </xf>
    <xf numFmtId="49" fontId="3" fillId="4" borderId="18" xfId="0" applyNumberFormat="1" applyFont="1" applyFill="1" applyBorder="1" applyAlignment="1">
      <alignment horizontal="center" vertical="center" wrapText="1"/>
    </xf>
    <xf numFmtId="3" fontId="3" fillId="4" borderId="18" xfId="0" applyNumberFormat="1" applyFont="1" applyFill="1" applyBorder="1" applyAlignment="1">
      <alignment horizontal="center" vertical="center" wrapText="1"/>
    </xf>
    <xf numFmtId="3" fontId="3" fillId="4" borderId="19" xfId="0" applyNumberFormat="1" applyFont="1" applyFill="1" applyBorder="1" applyAlignment="1">
      <alignment horizontal="center" vertical="center" wrapText="1"/>
    </xf>
    <xf numFmtId="3" fontId="0" fillId="3" borderId="33" xfId="0" applyNumberFormat="1" applyFill="1" applyBorder="1"/>
    <xf numFmtId="0" fontId="5" fillId="3" borderId="32" xfId="0" applyFont="1" applyFill="1" applyBorder="1" applyAlignment="1">
      <alignment vertical="top" wrapText="1"/>
    </xf>
    <xf numFmtId="49" fontId="5" fillId="3" borderId="26" xfId="0" applyNumberFormat="1" applyFont="1" applyFill="1" applyBorder="1" applyAlignment="1">
      <alignment horizontal="center" vertical="top" wrapText="1"/>
    </xf>
    <xf numFmtId="3" fontId="3" fillId="3" borderId="26" xfId="0" applyNumberFormat="1" applyFont="1" applyFill="1" applyBorder="1" applyAlignment="1">
      <alignment horizontal="center" vertical="top" wrapText="1"/>
    </xf>
    <xf numFmtId="0" fontId="5" fillId="3" borderId="34" xfId="0" applyFont="1" applyFill="1" applyBorder="1" applyAlignment="1">
      <alignment vertical="top" wrapText="1"/>
    </xf>
    <xf numFmtId="3" fontId="3" fillId="3" borderId="35" xfId="0" applyNumberFormat="1" applyFont="1" applyFill="1" applyBorder="1" applyAlignment="1">
      <alignment horizontal="center" vertical="top" wrapText="1"/>
    </xf>
    <xf numFmtId="3" fontId="3" fillId="3" borderId="36" xfId="0" applyNumberFormat="1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horizontal="center" vertical="center" wrapText="1"/>
    </xf>
    <xf numFmtId="3" fontId="3" fillId="5" borderId="20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top" wrapText="1"/>
    </xf>
    <xf numFmtId="49" fontId="4" fillId="3" borderId="7" xfId="0" applyNumberFormat="1" applyFont="1" applyFill="1" applyBorder="1" applyAlignment="1">
      <alignment horizontal="center" vertical="top" wrapText="1"/>
    </xf>
    <xf numFmtId="3" fontId="4" fillId="3" borderId="8" xfId="0" applyNumberFormat="1" applyFont="1" applyFill="1" applyBorder="1" applyAlignment="1">
      <alignment horizontal="center" vertical="top" wrapText="1"/>
    </xf>
    <xf numFmtId="3" fontId="4" fillId="3" borderId="41" xfId="0" applyNumberFormat="1" applyFont="1" applyFill="1" applyBorder="1" applyAlignment="1">
      <alignment horizontal="center" vertical="top" wrapText="1"/>
    </xf>
    <xf numFmtId="3" fontId="11" fillId="3" borderId="0" xfId="0" applyNumberFormat="1" applyFont="1" applyFill="1" applyAlignment="1">
      <alignment horizontal="center" vertical="top"/>
    </xf>
    <xf numFmtId="3" fontId="11" fillId="3" borderId="26" xfId="0" applyNumberFormat="1" applyFont="1" applyFill="1" applyBorder="1" applyAlignment="1">
      <alignment horizontal="center" vertical="top"/>
    </xf>
    <xf numFmtId="0" fontId="5" fillId="3" borderId="25" xfId="0" applyFont="1" applyFill="1" applyBorder="1" applyAlignment="1">
      <alignment vertical="top" wrapText="1"/>
    </xf>
    <xf numFmtId="3" fontId="3" fillId="3" borderId="40" xfId="0" applyNumberFormat="1" applyFont="1" applyFill="1" applyBorder="1" applyAlignment="1">
      <alignment horizontal="center" vertical="top" wrapText="1"/>
    </xf>
    <xf numFmtId="49" fontId="3" fillId="4" borderId="10" xfId="0" applyNumberFormat="1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right" vertical="top" wrapText="1"/>
    </xf>
    <xf numFmtId="49" fontId="9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wrapText="1"/>
    </xf>
    <xf numFmtId="49" fontId="7" fillId="0" borderId="0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3" fillId="4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67" workbookViewId="0">
      <selection activeCell="A85" sqref="A85"/>
    </sheetView>
  </sheetViews>
  <sheetFormatPr defaultRowHeight="27" customHeight="1" x14ac:dyDescent="0.25"/>
  <cols>
    <col min="1" max="1" width="55.5546875" customWidth="1"/>
    <col min="2" max="2" width="11.5546875" style="1" customWidth="1"/>
    <col min="3" max="3" width="5.44140625" style="1" customWidth="1"/>
    <col min="4" max="4" width="19.88671875" customWidth="1"/>
    <col min="5" max="5" width="19.5546875" customWidth="1"/>
    <col min="7" max="7" width="10.6640625" bestFit="1" customWidth="1"/>
  </cols>
  <sheetData>
    <row r="1" spans="1:5" ht="11.4" customHeight="1" x14ac:dyDescent="0.25">
      <c r="D1" s="111"/>
      <c r="E1" s="111"/>
    </row>
    <row r="2" spans="1:5" ht="17.25" customHeight="1" x14ac:dyDescent="0.25">
      <c r="D2" s="2"/>
      <c r="E2" s="3" t="s">
        <v>0</v>
      </c>
    </row>
    <row r="3" spans="1:5" ht="15" customHeight="1" x14ac:dyDescent="0.25">
      <c r="A3" s="4" t="s">
        <v>1</v>
      </c>
      <c r="B3" s="112" t="s">
        <v>144</v>
      </c>
      <c r="C3" s="112"/>
      <c r="D3" s="112"/>
      <c r="E3" s="112"/>
    </row>
    <row r="4" spans="1:5" ht="15" customHeight="1" x14ac:dyDescent="0.25">
      <c r="A4" s="4" t="s">
        <v>2</v>
      </c>
      <c r="B4" s="113"/>
      <c r="C4" s="113"/>
      <c r="D4" s="113"/>
      <c r="E4" s="113"/>
    </row>
    <row r="5" spans="1:5" ht="25.5" customHeight="1" x14ac:dyDescent="0.25">
      <c r="A5" s="4" t="s">
        <v>3</v>
      </c>
      <c r="B5" s="114" t="s">
        <v>136</v>
      </c>
      <c r="C5" s="114"/>
      <c r="D5" s="114"/>
      <c r="E5" s="114"/>
    </row>
    <row r="6" spans="1:5" ht="15" customHeight="1" x14ac:dyDescent="0.25">
      <c r="A6" s="4" t="s">
        <v>4</v>
      </c>
      <c r="B6" s="113" t="s">
        <v>133</v>
      </c>
      <c r="C6" s="113"/>
      <c r="D6" s="113"/>
      <c r="E6" s="113"/>
    </row>
    <row r="7" spans="1:5" ht="15" customHeight="1" x14ac:dyDescent="0.25">
      <c r="A7" s="115" t="s">
        <v>151</v>
      </c>
      <c r="B7" s="115"/>
      <c r="C7" s="115"/>
      <c r="D7" s="115"/>
      <c r="E7" s="115"/>
    </row>
    <row r="8" spans="1:5" ht="15" customHeight="1" x14ac:dyDescent="0.25">
      <c r="A8" s="4" t="s">
        <v>5</v>
      </c>
      <c r="B8" s="113" t="s">
        <v>152</v>
      </c>
      <c r="C8" s="113"/>
      <c r="D8" s="113"/>
      <c r="E8" s="113"/>
    </row>
    <row r="9" spans="1:5" ht="15" customHeight="1" x14ac:dyDescent="0.25">
      <c r="A9" s="4" t="s">
        <v>6</v>
      </c>
      <c r="B9" s="116" t="s">
        <v>137</v>
      </c>
      <c r="C9" s="116"/>
      <c r="D9" s="116"/>
      <c r="E9" s="116"/>
    </row>
    <row r="10" spans="1:5" ht="15" customHeight="1" x14ac:dyDescent="0.25">
      <c r="A10" s="4" t="s">
        <v>7</v>
      </c>
      <c r="B10" s="116" t="s">
        <v>138</v>
      </c>
      <c r="C10" s="116"/>
      <c r="D10" s="116"/>
      <c r="E10" s="116"/>
    </row>
    <row r="11" spans="1:5" ht="30" customHeight="1" x14ac:dyDescent="0.3">
      <c r="A11" s="117" t="s">
        <v>8</v>
      </c>
      <c r="B11" s="117"/>
      <c r="C11" s="117"/>
      <c r="D11" s="117"/>
      <c r="E11" s="117"/>
    </row>
    <row r="12" spans="1:5" s="5" customFormat="1" ht="27" customHeight="1" x14ac:dyDescent="0.25">
      <c r="A12" s="5" t="s">
        <v>148</v>
      </c>
      <c r="B12" s="6"/>
      <c r="C12" s="6"/>
      <c r="E12" s="5" t="s">
        <v>9</v>
      </c>
    </row>
    <row r="13" spans="1:5" s="7" customFormat="1" ht="47.25" customHeight="1" x14ac:dyDescent="0.25">
      <c r="A13" s="47" t="s">
        <v>10</v>
      </c>
      <c r="B13" s="48" t="s">
        <v>11</v>
      </c>
      <c r="C13" s="48" t="s">
        <v>12</v>
      </c>
      <c r="D13" s="49" t="s">
        <v>149</v>
      </c>
      <c r="E13" s="49" t="s">
        <v>145</v>
      </c>
    </row>
    <row r="14" spans="1:5" s="7" customFormat="1" ht="24" customHeight="1" thickBot="1" x14ac:dyDescent="0.3">
      <c r="A14" s="50" t="s">
        <v>13</v>
      </c>
      <c r="B14" s="51"/>
      <c r="C14" s="51"/>
      <c r="D14" s="52"/>
      <c r="E14" s="53"/>
    </row>
    <row r="15" spans="1:5" ht="24" customHeight="1" x14ac:dyDescent="0.25">
      <c r="A15" s="54" t="s">
        <v>14</v>
      </c>
      <c r="B15" s="55" t="s">
        <v>15</v>
      </c>
      <c r="C15" s="55"/>
      <c r="D15" s="56">
        <v>3504019</v>
      </c>
      <c r="E15" s="56">
        <v>1963687</v>
      </c>
    </row>
    <row r="16" spans="1:5" ht="30.75" customHeight="1" x14ac:dyDescent="0.25">
      <c r="A16" s="57" t="s">
        <v>16</v>
      </c>
      <c r="B16" s="58" t="s">
        <v>17</v>
      </c>
      <c r="C16" s="58"/>
      <c r="D16" s="59"/>
      <c r="E16" s="59"/>
    </row>
    <row r="17" spans="1:5" ht="27" customHeight="1" x14ac:dyDescent="0.25">
      <c r="A17" s="57" t="s">
        <v>18</v>
      </c>
      <c r="B17" s="58" t="s">
        <v>19</v>
      </c>
      <c r="C17" s="58"/>
      <c r="D17" s="59"/>
      <c r="E17" s="59"/>
    </row>
    <row r="18" spans="1:5" ht="39" customHeight="1" x14ac:dyDescent="0.25">
      <c r="A18" s="57" t="s">
        <v>20</v>
      </c>
      <c r="B18" s="58" t="s">
        <v>21</v>
      </c>
      <c r="C18" s="58"/>
      <c r="D18" s="59"/>
      <c r="E18" s="59"/>
    </row>
    <row r="19" spans="1:5" ht="24" customHeight="1" x14ac:dyDescent="0.25">
      <c r="A19" s="57" t="s">
        <v>22</v>
      </c>
      <c r="B19" s="58" t="s">
        <v>23</v>
      </c>
      <c r="C19" s="58"/>
      <c r="D19" s="59"/>
      <c r="E19" s="59"/>
    </row>
    <row r="20" spans="1:5" ht="24" customHeight="1" x14ac:dyDescent="0.25">
      <c r="A20" s="57" t="s">
        <v>24</v>
      </c>
      <c r="B20" s="58" t="s">
        <v>25</v>
      </c>
      <c r="C20" s="58"/>
      <c r="D20" s="59"/>
      <c r="E20" s="59"/>
    </row>
    <row r="21" spans="1:5" ht="32.25" customHeight="1" x14ac:dyDescent="0.25">
      <c r="A21" s="57" t="s">
        <v>26</v>
      </c>
      <c r="B21" s="58" t="s">
        <v>27</v>
      </c>
      <c r="C21" s="58"/>
      <c r="D21" s="59">
        <v>1161008</v>
      </c>
      <c r="E21" s="59">
        <v>1156301</v>
      </c>
    </row>
    <row r="22" spans="1:5" ht="24" customHeight="1" x14ac:dyDescent="0.25">
      <c r="A22" s="57" t="s">
        <v>28</v>
      </c>
      <c r="B22" s="58" t="s">
        <v>29</v>
      </c>
      <c r="C22" s="58"/>
      <c r="D22" s="59"/>
      <c r="E22" s="59"/>
    </row>
    <row r="23" spans="1:5" ht="24" customHeight="1" x14ac:dyDescent="0.25">
      <c r="A23" s="57" t="s">
        <v>30</v>
      </c>
      <c r="B23" s="58" t="s">
        <v>31</v>
      </c>
      <c r="C23" s="58"/>
      <c r="D23" s="59">
        <v>955989</v>
      </c>
      <c r="E23" s="59">
        <v>1024196</v>
      </c>
    </row>
    <row r="24" spans="1:5" ht="24" customHeight="1" thickBot="1" x14ac:dyDescent="0.3">
      <c r="A24" s="60" t="s">
        <v>32</v>
      </c>
      <c r="B24" s="61" t="s">
        <v>33</v>
      </c>
      <c r="C24" s="61"/>
      <c r="D24" s="62">
        <v>514856</v>
      </c>
      <c r="E24" s="62">
        <v>209427</v>
      </c>
    </row>
    <row r="25" spans="1:5" ht="36" customHeight="1" x14ac:dyDescent="0.25">
      <c r="A25" s="63" t="s">
        <v>34</v>
      </c>
      <c r="B25" s="64" t="s">
        <v>35</v>
      </c>
      <c r="C25" s="64"/>
      <c r="D25" s="65">
        <f>SUM(D15:D24)</f>
        <v>6135872</v>
      </c>
      <c r="E25" s="65">
        <f>SUM(E15:E24)</f>
        <v>4353611</v>
      </c>
    </row>
    <row r="26" spans="1:5" ht="32.25" customHeight="1" thickBot="1" x14ac:dyDescent="0.3">
      <c r="A26" s="66" t="s">
        <v>36</v>
      </c>
      <c r="B26" s="67">
        <v>101</v>
      </c>
      <c r="C26" s="67"/>
      <c r="D26" s="68">
        <v>0</v>
      </c>
      <c r="E26" s="69">
        <v>0</v>
      </c>
    </row>
    <row r="27" spans="1:5" s="7" customFormat="1" ht="24" customHeight="1" x14ac:dyDescent="0.25">
      <c r="A27" s="70" t="s">
        <v>37</v>
      </c>
      <c r="B27" s="71"/>
      <c r="C27" s="71"/>
      <c r="D27" s="72"/>
      <c r="E27" s="73"/>
    </row>
    <row r="28" spans="1:5" ht="32.25" customHeight="1" x14ac:dyDescent="0.25">
      <c r="A28" s="57" t="s">
        <v>16</v>
      </c>
      <c r="B28" s="58">
        <v>110</v>
      </c>
      <c r="C28" s="58"/>
      <c r="D28" s="59"/>
      <c r="E28" s="74"/>
    </row>
    <row r="29" spans="1:5" ht="24" customHeight="1" x14ac:dyDescent="0.25">
      <c r="A29" s="57" t="s">
        <v>18</v>
      </c>
      <c r="B29" s="58">
        <v>111</v>
      </c>
      <c r="C29" s="58"/>
      <c r="D29" s="59"/>
      <c r="E29" s="74"/>
    </row>
    <row r="30" spans="1:5" ht="36.75" customHeight="1" x14ac:dyDescent="0.25">
      <c r="A30" s="57" t="s">
        <v>20</v>
      </c>
      <c r="B30" s="58">
        <v>112</v>
      </c>
      <c r="C30" s="58"/>
      <c r="D30" s="59"/>
      <c r="E30" s="74"/>
    </row>
    <row r="31" spans="1:5" ht="24" customHeight="1" x14ac:dyDescent="0.25">
      <c r="A31" s="57" t="s">
        <v>22</v>
      </c>
      <c r="B31" s="58">
        <v>113</v>
      </c>
      <c r="C31" s="58"/>
      <c r="D31" s="59"/>
      <c r="E31" s="74"/>
    </row>
    <row r="32" spans="1:5" ht="24" customHeight="1" x14ac:dyDescent="0.25">
      <c r="A32" s="57" t="s">
        <v>38</v>
      </c>
      <c r="B32" s="58">
        <v>114</v>
      </c>
      <c r="C32" s="58"/>
      <c r="D32" s="59"/>
      <c r="E32" s="74"/>
    </row>
    <row r="33" spans="1:7" ht="32.25" customHeight="1" x14ac:dyDescent="0.25">
      <c r="A33" s="57" t="s">
        <v>39</v>
      </c>
      <c r="B33" s="58">
        <v>115</v>
      </c>
      <c r="C33" s="58"/>
      <c r="D33" s="59"/>
      <c r="E33" s="74"/>
    </row>
    <row r="34" spans="1:7" ht="24" customHeight="1" x14ac:dyDescent="0.25">
      <c r="A34" s="57" t="s">
        <v>40</v>
      </c>
      <c r="B34" s="58">
        <v>116</v>
      </c>
      <c r="C34" s="58"/>
      <c r="D34" s="59"/>
      <c r="E34" s="74"/>
    </row>
    <row r="35" spans="1:7" ht="24" customHeight="1" x14ac:dyDescent="0.25">
      <c r="A35" s="57" t="s">
        <v>41</v>
      </c>
      <c r="B35" s="58">
        <v>117</v>
      </c>
      <c r="C35" s="58"/>
      <c r="D35" s="59"/>
      <c r="E35" s="74"/>
    </row>
    <row r="36" spans="1:7" ht="24" customHeight="1" x14ac:dyDescent="0.25">
      <c r="A36" s="57" t="s">
        <v>42</v>
      </c>
      <c r="B36" s="58">
        <v>118</v>
      </c>
      <c r="C36" s="58"/>
      <c r="D36" s="59">
        <v>4086715</v>
      </c>
      <c r="E36" s="59">
        <v>2788760</v>
      </c>
    </row>
    <row r="37" spans="1:7" ht="24" customHeight="1" x14ac:dyDescent="0.25">
      <c r="A37" s="57" t="s">
        <v>43</v>
      </c>
      <c r="B37" s="58">
        <v>119</v>
      </c>
      <c r="C37" s="58"/>
      <c r="D37" s="59"/>
      <c r="E37" s="59"/>
    </row>
    <row r="38" spans="1:7" ht="24" customHeight="1" x14ac:dyDescent="0.25">
      <c r="A38" s="57" t="s">
        <v>44</v>
      </c>
      <c r="B38" s="58">
        <v>120</v>
      </c>
      <c r="C38" s="58"/>
      <c r="D38" s="59">
        <v>2948941</v>
      </c>
      <c r="E38" s="59">
        <v>2948941</v>
      </c>
      <c r="G38" s="30"/>
    </row>
    <row r="39" spans="1:7" ht="24" customHeight="1" x14ac:dyDescent="0.25">
      <c r="A39" s="57" t="s">
        <v>45</v>
      </c>
      <c r="B39" s="58">
        <v>121</v>
      </c>
      <c r="C39" s="58"/>
      <c r="D39" s="59">
        <v>36178</v>
      </c>
      <c r="E39" s="59">
        <v>34852</v>
      </c>
    </row>
    <row r="40" spans="1:7" ht="24" customHeight="1" x14ac:dyDescent="0.25">
      <c r="A40" s="57" t="s">
        <v>46</v>
      </c>
      <c r="B40" s="58">
        <v>122</v>
      </c>
      <c r="C40" s="58"/>
      <c r="D40" s="59"/>
      <c r="E40" s="59"/>
    </row>
    <row r="41" spans="1:7" ht="24" customHeight="1" thickBot="1" x14ac:dyDescent="0.3">
      <c r="A41" s="60" t="s">
        <v>47</v>
      </c>
      <c r="B41" s="61">
        <v>123</v>
      </c>
      <c r="C41" s="61"/>
      <c r="D41" s="62">
        <v>1501912</v>
      </c>
      <c r="E41" s="62">
        <v>777824</v>
      </c>
    </row>
    <row r="42" spans="1:7" ht="34.5" customHeight="1" thickBot="1" x14ac:dyDescent="0.3">
      <c r="A42" s="75" t="s">
        <v>48</v>
      </c>
      <c r="B42" s="76">
        <v>200</v>
      </c>
      <c r="C42" s="76"/>
      <c r="D42" s="77">
        <f>SUM(D28:D41)</f>
        <v>8573746</v>
      </c>
      <c r="E42" s="77">
        <f>SUM(E28:E41)</f>
        <v>6550377</v>
      </c>
    </row>
    <row r="43" spans="1:7" s="7" customFormat="1" ht="24" customHeight="1" thickBot="1" x14ac:dyDescent="0.3">
      <c r="A43" s="78" t="s">
        <v>49</v>
      </c>
      <c r="B43" s="79"/>
      <c r="C43" s="79"/>
      <c r="D43" s="80">
        <f>D25+D26+D42</f>
        <v>14709618</v>
      </c>
      <c r="E43" s="81">
        <f>E25+E26+E42</f>
        <v>10903988</v>
      </c>
    </row>
    <row r="44" spans="1:7" s="9" customFormat="1" ht="72.75" customHeight="1" thickBot="1" x14ac:dyDescent="0.3">
      <c r="A44" s="82"/>
      <c r="B44" s="83"/>
      <c r="C44" s="83"/>
      <c r="D44" s="84"/>
      <c r="E44" s="84"/>
    </row>
    <row r="45" spans="1:7" s="7" customFormat="1" ht="47.25" customHeight="1" thickBot="1" x14ac:dyDescent="0.3">
      <c r="A45" s="85" t="s">
        <v>50</v>
      </c>
      <c r="B45" s="86" t="s">
        <v>11</v>
      </c>
      <c r="C45" s="86"/>
      <c r="D45" s="87"/>
      <c r="E45" s="88"/>
    </row>
    <row r="46" spans="1:7" s="7" customFormat="1" ht="24" customHeight="1" x14ac:dyDescent="0.25">
      <c r="A46" s="70" t="s">
        <v>51</v>
      </c>
      <c r="B46" s="71"/>
      <c r="C46" s="71"/>
      <c r="D46" s="72"/>
      <c r="E46" s="73"/>
    </row>
    <row r="47" spans="1:7" ht="24" customHeight="1" x14ac:dyDescent="0.25">
      <c r="A47" s="57" t="s">
        <v>52</v>
      </c>
      <c r="B47" s="58">
        <v>210</v>
      </c>
      <c r="C47" s="58"/>
      <c r="D47" s="59"/>
      <c r="E47" s="89"/>
    </row>
    <row r="48" spans="1:7" ht="24" customHeight="1" x14ac:dyDescent="0.25">
      <c r="A48" s="57" t="s">
        <v>18</v>
      </c>
      <c r="B48" s="58">
        <v>211</v>
      </c>
      <c r="C48" s="58"/>
      <c r="D48" s="59"/>
      <c r="E48" s="74"/>
    </row>
    <row r="49" spans="1:5" ht="24" customHeight="1" x14ac:dyDescent="0.25">
      <c r="A49" s="57" t="s">
        <v>53</v>
      </c>
      <c r="B49" s="58">
        <v>212</v>
      </c>
      <c r="C49" s="58"/>
      <c r="D49" s="59"/>
      <c r="E49" s="74"/>
    </row>
    <row r="50" spans="1:5" ht="36.75" customHeight="1" x14ac:dyDescent="0.25">
      <c r="A50" s="57" t="s">
        <v>54</v>
      </c>
      <c r="B50" s="58">
        <v>213</v>
      </c>
      <c r="C50" s="58"/>
      <c r="D50" s="59">
        <v>1980258</v>
      </c>
      <c r="E50" s="59">
        <v>389678</v>
      </c>
    </row>
    <row r="51" spans="1:5" ht="24" customHeight="1" x14ac:dyDescent="0.25">
      <c r="A51" s="57" t="s">
        <v>55</v>
      </c>
      <c r="B51" s="58">
        <v>214</v>
      </c>
      <c r="C51" s="58"/>
      <c r="D51" s="59"/>
      <c r="E51" s="59"/>
    </row>
    <row r="52" spans="1:5" ht="35.25" customHeight="1" x14ac:dyDescent="0.25">
      <c r="A52" s="57" t="s">
        <v>56</v>
      </c>
      <c r="B52" s="58">
        <v>215</v>
      </c>
      <c r="C52" s="58"/>
      <c r="D52" s="59">
        <v>635245</v>
      </c>
      <c r="E52" s="59">
        <v>354551</v>
      </c>
    </row>
    <row r="53" spans="1:5" ht="24" customHeight="1" x14ac:dyDescent="0.25">
      <c r="A53" s="57" t="s">
        <v>57</v>
      </c>
      <c r="B53" s="58">
        <v>216</v>
      </c>
      <c r="C53" s="58"/>
      <c r="D53" s="59"/>
      <c r="E53" s="59"/>
    </row>
    <row r="54" spans="1:5" ht="24" customHeight="1" x14ac:dyDescent="0.25">
      <c r="A54" s="57" t="s">
        <v>58</v>
      </c>
      <c r="B54" s="58">
        <v>217</v>
      </c>
      <c r="C54" s="58"/>
      <c r="D54" s="59">
        <v>14974</v>
      </c>
      <c r="E54" s="59">
        <v>649</v>
      </c>
    </row>
    <row r="55" spans="1:5" ht="36" customHeight="1" x14ac:dyDescent="0.25">
      <c r="A55" s="90" t="s">
        <v>59</v>
      </c>
      <c r="B55" s="58">
        <v>300</v>
      </c>
      <c r="C55" s="91"/>
      <c r="D55" s="92">
        <f>SUM(D47:D54)</f>
        <v>2630477</v>
      </c>
      <c r="E55" s="92">
        <f>SUM(E47:E54)</f>
        <v>744878</v>
      </c>
    </row>
    <row r="56" spans="1:5" ht="33.75" customHeight="1" thickBot="1" x14ac:dyDescent="0.3">
      <c r="A56" s="93" t="s">
        <v>60</v>
      </c>
      <c r="B56" s="61">
        <v>301</v>
      </c>
      <c r="C56" s="61"/>
      <c r="D56" s="94">
        <v>0</v>
      </c>
      <c r="E56" s="95">
        <v>0</v>
      </c>
    </row>
    <row r="57" spans="1:5" s="7" customFormat="1" ht="24" customHeight="1" x14ac:dyDescent="0.25">
      <c r="A57" s="96" t="s">
        <v>61</v>
      </c>
      <c r="B57" s="97"/>
      <c r="C57" s="97"/>
      <c r="D57" s="98"/>
      <c r="E57" s="99"/>
    </row>
    <row r="58" spans="1:5" ht="24" customHeight="1" x14ac:dyDescent="0.25">
      <c r="A58" s="100" t="s">
        <v>52</v>
      </c>
      <c r="B58" s="101">
        <v>310</v>
      </c>
      <c r="C58" s="101"/>
      <c r="D58" s="44"/>
      <c r="E58" s="102"/>
    </row>
    <row r="59" spans="1:5" ht="24" customHeight="1" x14ac:dyDescent="0.25">
      <c r="A59" s="100" t="s">
        <v>18</v>
      </c>
      <c r="B59" s="101">
        <v>311</v>
      </c>
      <c r="C59" s="101"/>
      <c r="D59" s="44"/>
      <c r="E59" s="102"/>
    </row>
    <row r="60" spans="1:5" ht="24" customHeight="1" x14ac:dyDescent="0.25">
      <c r="A60" s="100" t="s">
        <v>62</v>
      </c>
      <c r="B60" s="101">
        <v>312</v>
      </c>
      <c r="C60" s="101"/>
      <c r="D60" s="44"/>
      <c r="E60" s="102"/>
    </row>
    <row r="61" spans="1:5" ht="36" customHeight="1" x14ac:dyDescent="0.25">
      <c r="A61" s="100" t="s">
        <v>63</v>
      </c>
      <c r="B61" s="101">
        <v>313</v>
      </c>
      <c r="C61" s="101"/>
      <c r="D61" s="44"/>
      <c r="E61" s="102"/>
    </row>
    <row r="62" spans="1:5" ht="24" customHeight="1" x14ac:dyDescent="0.25">
      <c r="A62" s="100" t="s">
        <v>64</v>
      </c>
      <c r="B62" s="101">
        <v>314</v>
      </c>
      <c r="C62" s="101"/>
      <c r="D62" s="44"/>
      <c r="E62" s="102"/>
    </row>
    <row r="63" spans="1:5" ht="24" customHeight="1" x14ac:dyDescent="0.25">
      <c r="A63" s="100" t="s">
        <v>65</v>
      </c>
      <c r="B63" s="101">
        <v>315</v>
      </c>
      <c r="C63" s="101"/>
      <c r="D63" s="44">
        <v>93386</v>
      </c>
      <c r="E63" s="103"/>
    </row>
    <row r="64" spans="1:5" ht="24" customHeight="1" x14ac:dyDescent="0.25">
      <c r="A64" s="100" t="s">
        <v>66</v>
      </c>
      <c r="B64" s="101">
        <v>316</v>
      </c>
      <c r="C64" s="101"/>
      <c r="D64" s="104">
        <v>69388</v>
      </c>
      <c r="E64" s="105">
        <f>8326829</f>
        <v>8326829</v>
      </c>
    </row>
    <row r="65" spans="1:8" ht="36" customHeight="1" thickBot="1" x14ac:dyDescent="0.3">
      <c r="A65" s="106" t="s">
        <v>67</v>
      </c>
      <c r="B65" s="67">
        <v>400</v>
      </c>
      <c r="C65" s="67"/>
      <c r="D65" s="68">
        <f>SUM(D58:D64)</f>
        <v>162774</v>
      </c>
      <c r="E65" s="107">
        <f>SUM(E58:E64)</f>
        <v>8326829</v>
      </c>
    </row>
    <row r="66" spans="1:8" s="7" customFormat="1" ht="24" customHeight="1" x14ac:dyDescent="0.25">
      <c r="A66" s="70" t="s">
        <v>68</v>
      </c>
      <c r="B66" s="71"/>
      <c r="C66" s="71"/>
      <c r="D66" s="72"/>
      <c r="E66" s="73"/>
    </row>
    <row r="67" spans="1:8" ht="24" customHeight="1" x14ac:dyDescent="0.25">
      <c r="A67" s="57" t="s">
        <v>69</v>
      </c>
      <c r="B67" s="58">
        <v>410</v>
      </c>
      <c r="C67" s="58"/>
      <c r="D67" s="59">
        <f>24666+111000</f>
        <v>135666</v>
      </c>
      <c r="E67" s="59">
        <v>111000</v>
      </c>
    </row>
    <row r="68" spans="1:8" ht="24" customHeight="1" x14ac:dyDescent="0.25">
      <c r="A68" s="57" t="s">
        <v>70</v>
      </c>
      <c r="B68" s="58">
        <v>411</v>
      </c>
      <c r="C68" s="58"/>
      <c r="D68" s="59">
        <v>8267890</v>
      </c>
      <c r="E68" s="59"/>
    </row>
    <row r="69" spans="1:8" ht="24" customHeight="1" x14ac:dyDescent="0.25">
      <c r="A69" s="57" t="s">
        <v>71</v>
      </c>
      <c r="B69" s="58">
        <v>412</v>
      </c>
      <c r="C69" s="58"/>
      <c r="D69" s="59"/>
      <c r="E69" s="59"/>
    </row>
    <row r="70" spans="1:8" ht="24" customHeight="1" x14ac:dyDescent="0.25">
      <c r="A70" s="57" t="s">
        <v>72</v>
      </c>
      <c r="B70" s="58">
        <v>413</v>
      </c>
      <c r="C70" s="58"/>
      <c r="D70" s="59"/>
      <c r="E70" s="59"/>
    </row>
    <row r="71" spans="1:8" ht="24" customHeight="1" x14ac:dyDescent="0.25">
      <c r="A71" s="57" t="s">
        <v>73</v>
      </c>
      <c r="B71" s="58">
        <v>414</v>
      </c>
      <c r="C71" s="58"/>
      <c r="D71" s="59">
        <v>3512811</v>
      </c>
      <c r="E71" s="59">
        <v>1721281</v>
      </c>
      <c r="G71" s="30"/>
      <c r="H71" s="30"/>
    </row>
    <row r="72" spans="1:8" ht="33.75" customHeight="1" x14ac:dyDescent="0.25">
      <c r="A72" s="90" t="s">
        <v>74</v>
      </c>
      <c r="B72" s="58">
        <v>420</v>
      </c>
      <c r="C72" s="58"/>
      <c r="D72" s="92">
        <f>SUM(D67:D71)</f>
        <v>11916367</v>
      </c>
      <c r="E72" s="92">
        <f>SUM(E67:E71)</f>
        <v>1832281</v>
      </c>
    </row>
    <row r="73" spans="1:8" ht="24" customHeight="1" thickBot="1" x14ac:dyDescent="0.3">
      <c r="A73" s="93" t="s">
        <v>75</v>
      </c>
      <c r="B73" s="61">
        <v>421</v>
      </c>
      <c r="C73" s="61"/>
      <c r="D73" s="62"/>
      <c r="E73" s="62"/>
    </row>
    <row r="74" spans="1:8" ht="24" customHeight="1" thickBot="1" x14ac:dyDescent="0.3">
      <c r="A74" s="75" t="s">
        <v>76</v>
      </c>
      <c r="B74" s="76">
        <v>500</v>
      </c>
      <c r="C74" s="76"/>
      <c r="D74" s="77">
        <f>D72+D73</f>
        <v>11916367</v>
      </c>
      <c r="E74" s="77">
        <f>E72+E73</f>
        <v>1832281</v>
      </c>
    </row>
    <row r="75" spans="1:8" s="7" customFormat="1" ht="33" customHeight="1" thickBot="1" x14ac:dyDescent="0.3">
      <c r="A75" s="78" t="s">
        <v>77</v>
      </c>
      <c r="B75" s="79"/>
      <c r="C75" s="79"/>
      <c r="D75" s="80">
        <f>D55+D56+D65+D74</f>
        <v>14709618</v>
      </c>
      <c r="E75" s="80">
        <f>E55+E56+E65+E74</f>
        <v>10903988</v>
      </c>
    </row>
    <row r="76" spans="1:8" s="10" customFormat="1" ht="27" customHeight="1" x14ac:dyDescent="0.3">
      <c r="A76" s="42" t="s">
        <v>153</v>
      </c>
      <c r="B76" s="43"/>
      <c r="C76" s="11"/>
      <c r="D76" s="35"/>
      <c r="E76" s="35"/>
    </row>
    <row r="77" spans="1:8" s="10" customFormat="1" ht="27" customHeight="1" x14ac:dyDescent="0.3">
      <c r="A77" s="42"/>
      <c r="B77" s="43"/>
      <c r="C77" s="11"/>
      <c r="D77" s="35"/>
      <c r="E77" s="35"/>
    </row>
    <row r="78" spans="1:8" ht="28.5" customHeight="1" x14ac:dyDescent="0.35">
      <c r="A78" s="12" t="s">
        <v>142</v>
      </c>
      <c r="B78" s="118" t="s">
        <v>139</v>
      </c>
      <c r="C78" s="118"/>
      <c r="D78" s="118"/>
      <c r="E78" s="14" t="s">
        <v>146</v>
      </c>
    </row>
    <row r="79" spans="1:8" ht="15" customHeight="1" x14ac:dyDescent="0.35">
      <c r="A79" s="12"/>
      <c r="B79" s="110" t="s">
        <v>78</v>
      </c>
      <c r="C79" s="110"/>
      <c r="D79" s="110"/>
      <c r="E79" s="13" t="s">
        <v>79</v>
      </c>
    </row>
    <row r="80" spans="1:8" ht="24.75" customHeight="1" x14ac:dyDescent="0.35">
      <c r="A80" s="12" t="s">
        <v>134</v>
      </c>
      <c r="B80" s="118" t="s">
        <v>140</v>
      </c>
      <c r="C80" s="118"/>
      <c r="D80" s="118"/>
      <c r="E80" s="14" t="s">
        <v>147</v>
      </c>
    </row>
    <row r="81" spans="1:5" ht="15" customHeight="1" x14ac:dyDescent="0.25">
      <c r="B81" s="110" t="s">
        <v>78</v>
      </c>
      <c r="C81" s="110"/>
      <c r="D81" s="110"/>
      <c r="E81" s="13" t="s">
        <v>79</v>
      </c>
    </row>
    <row r="82" spans="1:5" ht="27" customHeight="1" x14ac:dyDescent="0.25">
      <c r="A82" s="15" t="s">
        <v>80</v>
      </c>
    </row>
  </sheetData>
  <sheetProtection selectLockedCells="1" selectUnlockedCells="1"/>
  <mergeCells count="14">
    <mergeCell ref="B81:D81"/>
    <mergeCell ref="D1:E1"/>
    <mergeCell ref="B3:E3"/>
    <mergeCell ref="B4:E4"/>
    <mergeCell ref="B5:E5"/>
    <mergeCell ref="B6:E6"/>
    <mergeCell ref="A7:E7"/>
    <mergeCell ref="B8:E8"/>
    <mergeCell ref="B9:E9"/>
    <mergeCell ref="B10:E10"/>
    <mergeCell ref="A11:E11"/>
    <mergeCell ref="B79:D79"/>
    <mergeCell ref="B78:D78"/>
    <mergeCell ref="B80:D80"/>
  </mergeCells>
  <pageMargins left="0.19685039370078741" right="0.19685039370078741" top="0.19685039370078741" bottom="0.19685039370078741" header="0.51181102362204722" footer="0.19685039370078741"/>
  <pageSetup paperSize="9" scale="75" firstPageNumber="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topLeftCell="A34" workbookViewId="0">
      <selection activeCell="E53" sqref="E53"/>
    </sheetView>
  </sheetViews>
  <sheetFormatPr defaultRowHeight="27" customHeight="1" x14ac:dyDescent="0.25"/>
  <cols>
    <col min="1" max="1" width="33.109375" customWidth="1"/>
    <col min="2" max="2" width="70.33203125" customWidth="1"/>
    <col min="3" max="3" width="7.33203125" customWidth="1"/>
    <col min="4" max="4" width="10.109375" style="1" customWidth="1"/>
    <col min="5" max="5" width="21" customWidth="1"/>
    <col min="6" max="6" width="21.6640625" customWidth="1"/>
  </cols>
  <sheetData>
    <row r="1" spans="1:6" ht="66" customHeight="1" x14ac:dyDescent="0.25">
      <c r="E1" s="123"/>
      <c r="F1" s="123"/>
    </row>
    <row r="2" spans="1:6" ht="13.5" customHeight="1" x14ac:dyDescent="0.25">
      <c r="E2" s="16"/>
      <c r="F2" s="17" t="s">
        <v>81</v>
      </c>
    </row>
    <row r="3" spans="1:6" ht="27" customHeight="1" x14ac:dyDescent="0.25">
      <c r="A3" s="18" t="s">
        <v>82</v>
      </c>
      <c r="B3" s="32" t="s">
        <v>141</v>
      </c>
      <c r="C3" s="19"/>
      <c r="D3" s="124"/>
      <c r="E3" s="124"/>
      <c r="F3" s="124"/>
    </row>
    <row r="4" spans="1:6" ht="27" customHeight="1" x14ac:dyDescent="0.25">
      <c r="A4" s="31" t="s">
        <v>143</v>
      </c>
      <c r="B4" s="19"/>
      <c r="C4" s="19"/>
      <c r="D4" s="20"/>
      <c r="E4" s="21"/>
      <c r="F4" s="21"/>
    </row>
    <row r="5" spans="1:6" ht="27" customHeight="1" x14ac:dyDescent="0.3">
      <c r="A5" s="125" t="s">
        <v>83</v>
      </c>
      <c r="B5" s="125"/>
      <c r="C5" s="125"/>
      <c r="D5" s="125"/>
      <c r="E5" s="125"/>
      <c r="F5" s="125"/>
    </row>
    <row r="6" spans="1:6" ht="27" customHeight="1" x14ac:dyDescent="0.25">
      <c r="A6" s="126" t="s">
        <v>148</v>
      </c>
      <c r="B6" s="126"/>
      <c r="C6" s="126"/>
      <c r="D6" s="126"/>
      <c r="E6" s="126"/>
      <c r="F6" s="126"/>
    </row>
    <row r="7" spans="1:6" ht="19.5" customHeight="1" x14ac:dyDescent="0.25">
      <c r="F7" s="5" t="s">
        <v>9</v>
      </c>
    </row>
    <row r="8" spans="1:6" ht="68.25" customHeight="1" x14ac:dyDescent="0.25">
      <c r="A8" s="127" t="s">
        <v>84</v>
      </c>
      <c r="B8" s="127"/>
      <c r="C8" s="108" t="s">
        <v>11</v>
      </c>
      <c r="D8" s="108" t="s">
        <v>12</v>
      </c>
      <c r="E8" s="109" t="s">
        <v>150</v>
      </c>
      <c r="F8" s="109" t="s">
        <v>145</v>
      </c>
    </row>
    <row r="9" spans="1:6" ht="27" customHeight="1" x14ac:dyDescent="0.25">
      <c r="A9" s="122" t="s">
        <v>85</v>
      </c>
      <c r="B9" s="122"/>
      <c r="C9" s="22" t="s">
        <v>15</v>
      </c>
      <c r="D9" s="22"/>
      <c r="E9" s="45">
        <v>3537253</v>
      </c>
      <c r="F9" s="45">
        <v>3429609</v>
      </c>
    </row>
    <row r="10" spans="1:6" ht="27" customHeight="1" x14ac:dyDescent="0.25">
      <c r="A10" s="120" t="s">
        <v>86</v>
      </c>
      <c r="B10" s="120"/>
      <c r="C10" s="8" t="s">
        <v>17</v>
      </c>
      <c r="D10" s="8"/>
      <c r="E10" s="46">
        <v>915949</v>
      </c>
      <c r="F10" s="46">
        <v>1080657</v>
      </c>
    </row>
    <row r="11" spans="1:6" ht="27" customHeight="1" x14ac:dyDescent="0.25">
      <c r="A11" s="119" t="s">
        <v>87</v>
      </c>
      <c r="B11" s="119"/>
      <c r="C11" s="8" t="s">
        <v>19</v>
      </c>
      <c r="D11" s="8"/>
      <c r="E11" s="36">
        <f>E9-E10</f>
        <v>2621304</v>
      </c>
      <c r="F11" s="36">
        <f>F9-F10</f>
        <v>2348952</v>
      </c>
    </row>
    <row r="12" spans="1:6" ht="27" customHeight="1" x14ac:dyDescent="0.25">
      <c r="A12" s="120" t="s">
        <v>88</v>
      </c>
      <c r="B12" s="120"/>
      <c r="C12" s="8" t="s">
        <v>21</v>
      </c>
      <c r="D12" s="8"/>
      <c r="E12" s="37">
        <v>115937</v>
      </c>
      <c r="F12" s="37">
        <v>145170</v>
      </c>
    </row>
    <row r="13" spans="1:6" ht="27" customHeight="1" x14ac:dyDescent="0.25">
      <c r="A13" s="120" t="s">
        <v>89</v>
      </c>
      <c r="B13" s="120"/>
      <c r="C13" s="8" t="s">
        <v>23</v>
      </c>
      <c r="D13" s="8"/>
      <c r="E13" s="37">
        <v>343243</v>
      </c>
      <c r="F13" s="37">
        <v>216114</v>
      </c>
    </row>
    <row r="14" spans="1:6" ht="27" customHeight="1" x14ac:dyDescent="0.25">
      <c r="A14" s="120" t="s">
        <v>90</v>
      </c>
      <c r="B14" s="120"/>
      <c r="C14" s="8" t="s">
        <v>25</v>
      </c>
      <c r="D14" s="8"/>
      <c r="E14" s="37">
        <v>2423402</v>
      </c>
      <c r="F14" s="37">
        <v>1082413</v>
      </c>
    </row>
    <row r="15" spans="1:6" ht="27" customHeight="1" x14ac:dyDescent="0.25">
      <c r="A15" s="120" t="s">
        <v>91</v>
      </c>
      <c r="B15" s="120"/>
      <c r="C15" s="8" t="s">
        <v>27</v>
      </c>
      <c r="D15" s="8"/>
      <c r="E15" s="37">
        <v>2120662</v>
      </c>
      <c r="F15" s="37">
        <v>1087442</v>
      </c>
    </row>
    <row r="16" spans="1:6" ht="27" customHeight="1" x14ac:dyDescent="0.25">
      <c r="A16" s="119" t="s">
        <v>92</v>
      </c>
      <c r="B16" s="119"/>
      <c r="C16" s="33" t="s">
        <v>93</v>
      </c>
      <c r="D16" s="33"/>
      <c r="E16" s="38">
        <f>E11+E15-E12-E13-E14</f>
        <v>1859384</v>
      </c>
      <c r="F16" s="38">
        <f>F11+F15-F12-F13-F14</f>
        <v>1992697</v>
      </c>
    </row>
    <row r="17" spans="1:6" ht="27" customHeight="1" x14ac:dyDescent="0.25">
      <c r="A17" s="120" t="s">
        <v>94</v>
      </c>
      <c r="B17" s="120"/>
      <c r="C17" s="8" t="s">
        <v>95</v>
      </c>
      <c r="D17" s="8"/>
      <c r="E17" s="37"/>
      <c r="F17" s="37"/>
    </row>
    <row r="18" spans="1:6" ht="27" customHeight="1" x14ac:dyDescent="0.25">
      <c r="A18" s="120" t="s">
        <v>96</v>
      </c>
      <c r="B18" s="120"/>
      <c r="C18" s="8" t="s">
        <v>97</v>
      </c>
      <c r="D18" s="8"/>
      <c r="E18" s="37"/>
      <c r="F18" s="37"/>
    </row>
    <row r="19" spans="1:6" ht="36" customHeight="1" x14ac:dyDescent="0.25">
      <c r="A19" s="120" t="s">
        <v>98</v>
      </c>
      <c r="B19" s="120"/>
      <c r="C19" s="8" t="s">
        <v>99</v>
      </c>
      <c r="D19" s="8"/>
      <c r="E19" s="37"/>
      <c r="F19" s="37"/>
    </row>
    <row r="20" spans="1:6" ht="27" customHeight="1" x14ac:dyDescent="0.25">
      <c r="A20" s="120" t="s">
        <v>100</v>
      </c>
      <c r="B20" s="120"/>
      <c r="C20" s="8" t="s">
        <v>101</v>
      </c>
      <c r="D20" s="8"/>
      <c r="E20" s="37"/>
      <c r="F20" s="37"/>
    </row>
    <row r="21" spans="1:6" ht="27" customHeight="1" x14ac:dyDescent="0.25">
      <c r="A21" s="120" t="s">
        <v>102</v>
      </c>
      <c r="B21" s="120"/>
      <c r="C21" s="8" t="s">
        <v>103</v>
      </c>
      <c r="D21" s="8"/>
      <c r="E21" s="39"/>
      <c r="F21" s="39"/>
    </row>
    <row r="22" spans="1:6" ht="27" customHeight="1" x14ac:dyDescent="0.25">
      <c r="A22" s="119" t="s">
        <v>104</v>
      </c>
      <c r="B22" s="119"/>
      <c r="C22" s="33">
        <v>100</v>
      </c>
      <c r="D22" s="33"/>
      <c r="E22" s="38">
        <f>E16+E17-E18+E19+E20-E21</f>
        <v>1859384</v>
      </c>
      <c r="F22" s="38">
        <f>F16+F17-F18+F19+F20-F21</f>
        <v>1992697</v>
      </c>
    </row>
    <row r="23" spans="1:6" ht="27" customHeight="1" x14ac:dyDescent="0.25">
      <c r="A23" s="120" t="s">
        <v>105</v>
      </c>
      <c r="B23" s="120"/>
      <c r="C23" s="8">
        <v>101</v>
      </c>
      <c r="D23" s="8"/>
      <c r="E23" s="39">
        <v>67854</v>
      </c>
      <c r="F23" s="39">
        <v>271416</v>
      </c>
    </row>
    <row r="24" spans="1:6" ht="36.75" customHeight="1" x14ac:dyDescent="0.25">
      <c r="A24" s="119" t="s">
        <v>106</v>
      </c>
      <c r="B24" s="119"/>
      <c r="C24" s="33">
        <v>200</v>
      </c>
      <c r="D24" s="33"/>
      <c r="E24" s="38">
        <f>E22-E23</f>
        <v>1791530</v>
      </c>
      <c r="F24" s="38">
        <f>F22-F23</f>
        <v>1721281</v>
      </c>
    </row>
    <row r="25" spans="1:6" ht="27" customHeight="1" x14ac:dyDescent="0.25">
      <c r="A25" s="120" t="s">
        <v>107</v>
      </c>
      <c r="B25" s="120"/>
      <c r="C25" s="8">
        <v>201</v>
      </c>
      <c r="D25" s="8"/>
      <c r="E25" s="39"/>
      <c r="F25" s="39"/>
    </row>
    <row r="26" spans="1:6" ht="27" customHeight="1" x14ac:dyDescent="0.25">
      <c r="A26" s="119" t="s">
        <v>108</v>
      </c>
      <c r="B26" s="119"/>
      <c r="C26" s="33">
        <v>300</v>
      </c>
      <c r="D26" s="33"/>
      <c r="E26" s="38">
        <f>E24+E25</f>
        <v>1791530</v>
      </c>
      <c r="F26" s="38">
        <f>F24+F25</f>
        <v>1721281</v>
      </c>
    </row>
    <row r="27" spans="1:6" ht="27" customHeight="1" x14ac:dyDescent="0.25">
      <c r="A27" s="23"/>
      <c r="B27" s="24" t="s">
        <v>109</v>
      </c>
      <c r="C27" s="25"/>
      <c r="D27" s="25"/>
      <c r="E27" s="39"/>
      <c r="F27" s="39"/>
    </row>
    <row r="28" spans="1:6" ht="27" customHeight="1" x14ac:dyDescent="0.25">
      <c r="A28" s="23"/>
      <c r="B28" s="26" t="s">
        <v>110</v>
      </c>
      <c r="C28" s="8"/>
      <c r="D28" s="8"/>
      <c r="E28" s="39"/>
      <c r="F28" s="39"/>
    </row>
    <row r="29" spans="1:6" ht="27" customHeight="1" x14ac:dyDescent="0.25">
      <c r="A29" s="119" t="s">
        <v>111</v>
      </c>
      <c r="B29" s="119"/>
      <c r="C29" s="34">
        <v>400</v>
      </c>
      <c r="D29" s="34"/>
      <c r="E29" s="38">
        <f>SUM(E31:E41)</f>
        <v>0</v>
      </c>
      <c r="F29" s="38">
        <f>SUM(F31:F41)</f>
        <v>0</v>
      </c>
    </row>
    <row r="30" spans="1:6" ht="27" customHeight="1" x14ac:dyDescent="0.25">
      <c r="A30" s="23"/>
      <c r="B30" s="24" t="s">
        <v>112</v>
      </c>
      <c r="C30" s="25"/>
      <c r="D30" s="25"/>
      <c r="E30" s="39"/>
      <c r="F30" s="39"/>
    </row>
    <row r="31" spans="1:6" ht="27" customHeight="1" x14ac:dyDescent="0.25">
      <c r="A31" s="23"/>
      <c r="B31" s="26" t="s">
        <v>113</v>
      </c>
      <c r="C31" s="8">
        <v>410</v>
      </c>
      <c r="D31" s="8"/>
      <c r="E31" s="39"/>
      <c r="F31" s="39"/>
    </row>
    <row r="32" spans="1:6" ht="27" customHeight="1" x14ac:dyDescent="0.25">
      <c r="A32" s="23"/>
      <c r="B32" s="24" t="s">
        <v>114</v>
      </c>
      <c r="C32" s="25">
        <v>411</v>
      </c>
      <c r="D32" s="25"/>
      <c r="E32" s="39"/>
      <c r="F32" s="39"/>
    </row>
    <row r="33" spans="1:6" ht="51" customHeight="1" x14ac:dyDescent="0.25">
      <c r="A33" s="23"/>
      <c r="B33" s="26" t="s">
        <v>115</v>
      </c>
      <c r="C33" s="8">
        <v>412</v>
      </c>
      <c r="D33" s="8"/>
      <c r="E33" s="39"/>
      <c r="F33" s="39"/>
    </row>
    <row r="34" spans="1:6" ht="27" customHeight="1" x14ac:dyDescent="0.25">
      <c r="A34" s="23"/>
      <c r="B34" s="24" t="s">
        <v>116</v>
      </c>
      <c r="C34" s="25">
        <v>413</v>
      </c>
      <c r="D34" s="25"/>
      <c r="E34" s="39"/>
      <c r="F34" s="39"/>
    </row>
    <row r="35" spans="1:6" ht="33.75" customHeight="1" x14ac:dyDescent="0.25">
      <c r="A35" s="23"/>
      <c r="B35" s="26" t="s">
        <v>117</v>
      </c>
      <c r="C35" s="8">
        <v>414</v>
      </c>
      <c r="D35" s="8"/>
      <c r="E35" s="39"/>
      <c r="F35" s="39"/>
    </row>
    <row r="36" spans="1:6" ht="27" customHeight="1" x14ac:dyDescent="0.25">
      <c r="A36" s="23"/>
      <c r="B36" s="24" t="s">
        <v>118</v>
      </c>
      <c r="C36" s="25">
        <v>415</v>
      </c>
      <c r="D36" s="25"/>
      <c r="E36" s="37"/>
      <c r="F36" s="37"/>
    </row>
    <row r="37" spans="1:6" ht="27" customHeight="1" x14ac:dyDescent="0.25">
      <c r="A37" s="23"/>
      <c r="B37" s="24" t="s">
        <v>119</v>
      </c>
      <c r="C37" s="25">
        <v>416</v>
      </c>
      <c r="D37" s="25"/>
      <c r="E37" s="37"/>
      <c r="F37" s="37"/>
    </row>
    <row r="38" spans="1:6" ht="27" customHeight="1" x14ac:dyDescent="0.25">
      <c r="A38" s="23"/>
      <c r="B38" s="26" t="s">
        <v>120</v>
      </c>
      <c r="C38" s="8">
        <v>417</v>
      </c>
      <c r="D38" s="8"/>
      <c r="E38" s="37"/>
      <c r="F38" s="37"/>
    </row>
    <row r="39" spans="1:6" ht="27" customHeight="1" x14ac:dyDescent="0.25">
      <c r="A39" s="23"/>
      <c r="B39" s="24" t="s">
        <v>121</v>
      </c>
      <c r="C39" s="25">
        <v>418</v>
      </c>
      <c r="D39" s="25"/>
      <c r="E39" s="37"/>
      <c r="F39" s="37"/>
    </row>
    <row r="40" spans="1:6" ht="27" customHeight="1" x14ac:dyDescent="0.25">
      <c r="A40" s="23"/>
      <c r="B40" s="24" t="s">
        <v>122</v>
      </c>
      <c r="C40" s="25">
        <v>419</v>
      </c>
      <c r="D40" s="25"/>
      <c r="E40" s="37"/>
      <c r="F40" s="37"/>
    </row>
    <row r="41" spans="1:6" ht="27" customHeight="1" x14ac:dyDescent="0.25">
      <c r="A41" s="23"/>
      <c r="B41" s="26" t="s">
        <v>123</v>
      </c>
      <c r="C41" s="8">
        <v>420</v>
      </c>
      <c r="D41" s="8"/>
      <c r="E41" s="37"/>
      <c r="F41" s="37"/>
    </row>
    <row r="42" spans="1:6" ht="27" customHeight="1" x14ac:dyDescent="0.25">
      <c r="A42" s="119" t="s">
        <v>124</v>
      </c>
      <c r="B42" s="119"/>
      <c r="C42" s="33">
        <v>500</v>
      </c>
      <c r="D42" s="33"/>
      <c r="E42" s="38">
        <f>E26+E29</f>
        <v>1791530</v>
      </c>
      <c r="F42" s="38">
        <f>F26+F29</f>
        <v>1721281</v>
      </c>
    </row>
    <row r="43" spans="1:6" ht="27" customHeight="1" x14ac:dyDescent="0.25">
      <c r="A43" s="120" t="s">
        <v>125</v>
      </c>
      <c r="B43" s="120"/>
      <c r="C43" s="8"/>
      <c r="D43" s="8"/>
      <c r="E43" s="37"/>
      <c r="F43" s="37"/>
    </row>
    <row r="44" spans="1:6" ht="27" customHeight="1" x14ac:dyDescent="0.25">
      <c r="A44" s="23"/>
      <c r="B44" s="24" t="s">
        <v>109</v>
      </c>
      <c r="C44" s="25"/>
      <c r="D44" s="25"/>
      <c r="E44" s="37"/>
      <c r="F44" s="37"/>
    </row>
    <row r="45" spans="1:6" ht="27" customHeight="1" x14ac:dyDescent="0.25">
      <c r="A45" s="23"/>
      <c r="B45" s="24" t="s">
        <v>126</v>
      </c>
      <c r="C45" s="25"/>
      <c r="D45" s="25"/>
      <c r="E45" s="37"/>
      <c r="F45" s="37"/>
    </row>
    <row r="46" spans="1:6" ht="27" customHeight="1" x14ac:dyDescent="0.25">
      <c r="A46" s="120" t="s">
        <v>127</v>
      </c>
      <c r="B46" s="120"/>
      <c r="C46" s="8">
        <v>600</v>
      </c>
      <c r="D46" s="8"/>
      <c r="E46" s="41"/>
      <c r="F46" s="37"/>
    </row>
    <row r="47" spans="1:6" ht="27" customHeight="1" x14ac:dyDescent="0.25">
      <c r="A47" s="23"/>
      <c r="B47" s="24" t="s">
        <v>112</v>
      </c>
      <c r="C47" s="25"/>
      <c r="D47" s="25"/>
      <c r="E47" s="37"/>
      <c r="F47" s="37"/>
    </row>
    <row r="48" spans="1:6" ht="27" customHeight="1" x14ac:dyDescent="0.25">
      <c r="A48" s="23"/>
      <c r="B48" s="24" t="s">
        <v>128</v>
      </c>
      <c r="C48" s="25"/>
      <c r="D48" s="25"/>
      <c r="E48" s="41"/>
      <c r="F48" s="37"/>
    </row>
    <row r="49" spans="1:6" ht="27" customHeight="1" x14ac:dyDescent="0.25">
      <c r="A49" s="23"/>
      <c r="B49" s="24" t="s">
        <v>129</v>
      </c>
      <c r="C49" s="25"/>
      <c r="D49" s="25"/>
      <c r="E49" s="41">
        <v>16139.91</v>
      </c>
      <c r="F49" s="37"/>
    </row>
    <row r="50" spans="1:6" ht="27" customHeight="1" x14ac:dyDescent="0.25">
      <c r="A50" s="23"/>
      <c r="B50" s="24" t="s">
        <v>130</v>
      </c>
      <c r="C50" s="25"/>
      <c r="D50" s="25"/>
      <c r="E50" s="37"/>
      <c r="F50" s="37"/>
    </row>
    <row r="51" spans="1:6" ht="27" customHeight="1" x14ac:dyDescent="0.25">
      <c r="A51" s="120" t="s">
        <v>131</v>
      </c>
      <c r="B51" s="120"/>
      <c r="C51" s="8"/>
      <c r="D51" s="8"/>
      <c r="E51" s="37"/>
      <c r="F51" s="37"/>
    </row>
    <row r="52" spans="1:6" ht="27" customHeight="1" x14ac:dyDescent="0.25">
      <c r="A52" s="23"/>
      <c r="B52" s="24" t="s">
        <v>129</v>
      </c>
      <c r="C52" s="25"/>
      <c r="D52" s="25"/>
      <c r="E52" s="37">
        <v>16118</v>
      </c>
      <c r="F52" s="37"/>
    </row>
    <row r="53" spans="1:6" ht="27" customHeight="1" x14ac:dyDescent="0.25">
      <c r="A53" s="27"/>
      <c r="B53" s="28" t="s">
        <v>130</v>
      </c>
      <c r="C53" s="29"/>
      <c r="D53" s="29"/>
      <c r="E53" s="40"/>
      <c r="F53" s="40"/>
    </row>
    <row r="56" spans="1:6" ht="27" customHeight="1" x14ac:dyDescent="0.35">
      <c r="B56" s="12" t="s">
        <v>142</v>
      </c>
      <c r="C56" s="12"/>
      <c r="D56" s="121" t="s">
        <v>139</v>
      </c>
      <c r="E56" s="121"/>
      <c r="F56" t="s">
        <v>132</v>
      </c>
    </row>
    <row r="57" spans="1:6" ht="17.25" customHeight="1" x14ac:dyDescent="0.35">
      <c r="B57" s="12"/>
      <c r="C57" s="12"/>
      <c r="D57" s="110" t="s">
        <v>78</v>
      </c>
      <c r="E57" s="110"/>
      <c r="F57" s="13" t="s">
        <v>79</v>
      </c>
    </row>
    <row r="58" spans="1:6" ht="27" customHeight="1" x14ac:dyDescent="0.35">
      <c r="B58" s="12" t="s">
        <v>135</v>
      </c>
      <c r="C58" s="12"/>
      <c r="D58" s="121" t="s">
        <v>140</v>
      </c>
      <c r="E58" s="121"/>
      <c r="F58" s="13" t="s">
        <v>132</v>
      </c>
    </row>
    <row r="59" spans="1:6" ht="14.25" customHeight="1" x14ac:dyDescent="0.25">
      <c r="D59" s="110" t="s">
        <v>78</v>
      </c>
      <c r="E59" s="110"/>
      <c r="F59" s="13" t="s">
        <v>79</v>
      </c>
    </row>
    <row r="60" spans="1:6" ht="27" customHeight="1" x14ac:dyDescent="0.25">
      <c r="B60" s="15" t="s">
        <v>80</v>
      </c>
      <c r="C60" s="15"/>
    </row>
  </sheetData>
  <sheetProtection selectLockedCells="1" selectUnlockedCells="1"/>
  <mergeCells count="32">
    <mergeCell ref="A9:B9"/>
    <mergeCell ref="E1:F1"/>
    <mergeCell ref="D3:F3"/>
    <mergeCell ref="A5:F5"/>
    <mergeCell ref="A6:F6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D59:E59"/>
    <mergeCell ref="A22:B22"/>
    <mergeCell ref="A23:B23"/>
    <mergeCell ref="A24:B24"/>
    <mergeCell ref="A25:B25"/>
    <mergeCell ref="A26:B26"/>
    <mergeCell ref="A29:B29"/>
    <mergeCell ref="A42:B42"/>
    <mergeCell ref="A43:B43"/>
    <mergeCell ref="A46:B46"/>
    <mergeCell ref="A51:B51"/>
    <mergeCell ref="D57:E57"/>
    <mergeCell ref="D56:E56"/>
    <mergeCell ref="D58:E58"/>
  </mergeCells>
  <pageMargins left="0.19685039370078741" right="0.19685039370078741" top="0.19685039370078741" bottom="0.19685039370078741" header="0.51181102362204722" footer="0.19685039370078741"/>
  <pageSetup paperSize="9" scale="62" firstPageNumber="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отч.о приб.и убыт.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Muldasheva</dc:creator>
  <cp:lastModifiedBy>Виктор Ли</cp:lastModifiedBy>
  <cp:lastPrinted>2016-04-29T08:14:41Z</cp:lastPrinted>
  <dcterms:created xsi:type="dcterms:W3CDTF">2014-03-11T04:23:21Z</dcterms:created>
  <dcterms:modified xsi:type="dcterms:W3CDTF">2016-04-29T11:54:51Z</dcterms:modified>
</cp:coreProperties>
</file>