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Dep\Планово экономический отдел\Мукарам\"/>
    </mc:Choice>
  </mc:AlternateContent>
  <xr:revisionPtr revIDLastSave="0" documentId="13_ncr:1_{A25F882A-1978-447D-900F-42304C65B378}" xr6:coauthVersionLast="47" xr6:coauthVersionMax="47" xr10:uidLastSave="{00000000-0000-0000-0000-000000000000}"/>
  <bookViews>
    <workbookView xWindow="28680" yWindow="-120" windowWidth="29040" windowHeight="15840" activeTab="3" xr2:uid="{C1884238-0286-4CF7-A1F3-8BB79B0A284A}"/>
  </bookViews>
  <sheets>
    <sheet name="ЛИСТ 1" sheetId="1" r:id="rId1"/>
    <sheet name="ЛИСТ 2" sheetId="2" r:id="rId2"/>
    <sheet name="ЛИСТ 3" sheetId="3" r:id="rId3"/>
    <sheet name="ЛИСТ 4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/>
  <c r="B1" i="4"/>
  <c r="E67" i="3"/>
  <c r="D67" i="3"/>
  <c r="E66" i="3"/>
  <c r="D66" i="3"/>
  <c r="E65" i="3"/>
  <c r="D65" i="3"/>
  <c r="E6" i="3"/>
  <c r="D6" i="3"/>
  <c r="B3" i="3"/>
  <c r="B1" i="3"/>
  <c r="F45" i="2"/>
  <c r="E45" i="2"/>
  <c r="F44" i="2"/>
  <c r="E44" i="2"/>
  <c r="I39" i="2"/>
  <c r="I36" i="2"/>
  <c r="I35" i="2"/>
  <c r="I33" i="2"/>
  <c r="I32" i="2"/>
  <c r="I31" i="2"/>
  <c r="I29" i="2"/>
  <c r="H28" i="2"/>
  <c r="I28" i="2" s="1"/>
  <c r="I27" i="2"/>
  <c r="I26" i="2"/>
  <c r="I25" i="2"/>
  <c r="I23" i="2"/>
  <c r="I22" i="2"/>
  <c r="I21" i="2"/>
  <c r="I19" i="2"/>
  <c r="I18" i="2"/>
  <c r="I17" i="2"/>
  <c r="I16" i="2"/>
  <c r="I15" i="2"/>
  <c r="I14" i="2"/>
  <c r="I13" i="2"/>
  <c r="I12" i="2"/>
  <c r="H11" i="2"/>
  <c r="H20" i="2" s="1"/>
  <c r="I9" i="2"/>
  <c r="I8" i="2"/>
  <c r="C3" i="2"/>
  <c r="C1" i="2"/>
  <c r="I20" i="2" l="1"/>
  <c r="H24" i="2"/>
  <c r="I11" i="2"/>
  <c r="H30" i="2" l="1"/>
  <c r="I30" i="2" s="1"/>
  <c r="H37" i="2"/>
  <c r="I24" i="2"/>
  <c r="I37" i="2" l="1"/>
  <c r="H34" i="2"/>
  <c r="I34" i="2" s="1"/>
</calcChain>
</file>

<file path=xl/sharedStrings.xml><?xml version="1.0" encoding="utf-8"?>
<sst xmlns="http://schemas.openxmlformats.org/spreadsheetml/2006/main" count="251" uniqueCount="199">
  <si>
    <t>АО «ASTEL» (АСТЕЛ) И ЕГО ДОЧЕРНИЕ КОМПАНИИ</t>
  </si>
  <si>
    <t>КОНСОЛИДИРОВАННЫЙ ОТЧЕТ О ФИНАНСОВОМ ПОЛОЖЕНИИ</t>
  </si>
  <si>
    <t>-</t>
  </si>
  <si>
    <t>ПО СОСТОЯНИЮ НА 30 сентября 2023 г.</t>
  </si>
  <si>
    <t>(в тысячах тенге)</t>
  </si>
  <si>
    <t>Приме-чания</t>
  </si>
  <si>
    <t>2023 год</t>
  </si>
  <si>
    <t>2022 год</t>
  </si>
  <si>
    <t>АКТИВЫ</t>
  </si>
  <si>
    <t>ДОЛГОСРОЧНЫЕ АКТИВЫ:</t>
  </si>
  <si>
    <t>a111</t>
  </si>
  <si>
    <t>Основные средства</t>
  </si>
  <si>
    <t>a112</t>
  </si>
  <si>
    <t>Нематериальные активы</t>
  </si>
  <si>
    <t>a113</t>
  </si>
  <si>
    <t>Авансы выданные</t>
  </si>
  <si>
    <t>a114</t>
  </si>
  <si>
    <t>Инвестиции в дочерние компании</t>
  </si>
  <si>
    <t>a115</t>
  </si>
  <si>
    <t>Прочие долгосрочные активы</t>
  </si>
  <si>
    <t>a11</t>
  </si>
  <si>
    <t>Итого долгосрочные активы</t>
  </si>
  <si>
    <t xml:space="preserve">ТЕКУЩИЕ АКТИВЫ: </t>
  </si>
  <si>
    <t>a121</t>
  </si>
  <si>
    <t>Товарно-материальные запасы</t>
  </si>
  <si>
    <t>a122</t>
  </si>
  <si>
    <t>Торговая дебиторская задолженность</t>
  </si>
  <si>
    <t>a123</t>
  </si>
  <si>
    <t xml:space="preserve">Авансы выданные </t>
  </si>
  <si>
    <t>a124</t>
  </si>
  <si>
    <t>Краткосрочные инвестиции</t>
  </si>
  <si>
    <t>a125</t>
  </si>
  <si>
    <t>Предоплата по налогу на прибыль</t>
  </si>
  <si>
    <t>a126</t>
  </si>
  <si>
    <t>Предоплата по прочим налогам</t>
  </si>
  <si>
    <t>a127</t>
  </si>
  <si>
    <t>Прочие текущие активы</t>
  </si>
  <si>
    <t>a128</t>
  </si>
  <si>
    <t>Денежные средства и их эквиваленты</t>
  </si>
  <si>
    <t>a12</t>
  </si>
  <si>
    <t>Итого текущие активы</t>
  </si>
  <si>
    <t>a1</t>
  </si>
  <si>
    <t>ИТОГО АКТИВЫ</t>
  </si>
  <si>
    <t>КАПИТАЛ И ОБЯЗАТЕЛЬСТВА</t>
  </si>
  <si>
    <t>КАПИТАЛ:</t>
  </si>
  <si>
    <t>b111</t>
  </si>
  <si>
    <r>
      <t>Акционерный капитал</t>
    </r>
    <r>
      <rPr>
        <sz val="9"/>
        <color indexed="8"/>
        <rFont val="Times New Roman"/>
        <family val="1"/>
        <charset val="204"/>
      </rPr>
      <t xml:space="preserve"> </t>
    </r>
  </si>
  <si>
    <t>b118</t>
  </si>
  <si>
    <t>Резервы</t>
  </si>
  <si>
    <t>b112</t>
  </si>
  <si>
    <t xml:space="preserve">Резерв курсовых разниц </t>
  </si>
  <si>
    <t>b114</t>
  </si>
  <si>
    <t>Прочие резервы</t>
  </si>
  <si>
    <t>b115</t>
  </si>
  <si>
    <t>Нераспределенная прибыль</t>
  </si>
  <si>
    <t xml:space="preserve"> </t>
  </si>
  <si>
    <t>b116</t>
  </si>
  <si>
    <t>Капитал акционеров материнской компании</t>
  </si>
  <si>
    <t>b117</t>
  </si>
  <si>
    <t>Неконтролирующие доли</t>
  </si>
  <si>
    <t>b11</t>
  </si>
  <si>
    <t>ИТОГО КАПИТАЛ</t>
  </si>
  <si>
    <t>ДОЛГОСРОЧНЫЕ ОБЯЗАТЕЛЬСТВА:</t>
  </si>
  <si>
    <t>b121</t>
  </si>
  <si>
    <t>Долгосрочные займы</t>
  </si>
  <si>
    <t>b122</t>
  </si>
  <si>
    <t>Долгосрочная кредиторская задолженность</t>
  </si>
  <si>
    <t>b123</t>
  </si>
  <si>
    <t>Отложенные налоговые обязательства</t>
  </si>
  <si>
    <t>b124</t>
  </si>
  <si>
    <t>Прочие долгосрочные обязательства</t>
  </si>
  <si>
    <t>ТЕКУЩИЕ ОБЯЗАТЕЛЬСТВА:</t>
  </si>
  <si>
    <t>b131</t>
  </si>
  <si>
    <t xml:space="preserve">Торговая кредиторская задолженность </t>
  </si>
  <si>
    <t>b132</t>
  </si>
  <si>
    <t>Краткосрочные займы и текущая часть долгосрочных займов</t>
  </si>
  <si>
    <t>b133</t>
  </si>
  <si>
    <t>Налог на прибыль к уплате</t>
  </si>
  <si>
    <t>b134</t>
  </si>
  <si>
    <t xml:space="preserve">Налоги к уплате </t>
  </si>
  <si>
    <t>b135</t>
  </si>
  <si>
    <t xml:space="preserve">Прочая кредиторская задолженность и начисленные обязательства  </t>
  </si>
  <si>
    <t>Итого текущие обязательства</t>
  </si>
  <si>
    <t>b1</t>
  </si>
  <si>
    <t>ИТОГО КАПИТАЛ И ОБЯЗАТЕЛЬСТВА</t>
  </si>
  <si>
    <t>c11</t>
  </si>
  <si>
    <t>Балансовая стоимость 1 простой акции (тенге)</t>
  </si>
  <si>
    <t>c12</t>
  </si>
  <si>
    <t>Балансовая стоимость 1 привилегированной акции (тенге)</t>
  </si>
  <si>
    <t>___________________</t>
  </si>
  <si>
    <t>Пак Л. В.</t>
  </si>
  <si>
    <t>Хан О. В.</t>
  </si>
  <si>
    <t>Финансовый директор</t>
  </si>
  <si>
    <t>Главный бухгалтер</t>
  </si>
  <si>
    <t>Примечания</t>
  </si>
  <si>
    <t>КОНСОЛИДИРОВАННЫЙ ОТЧЕТ О СОВОКУПНОМ ДОХОДЕ</t>
  </si>
  <si>
    <t>9 месяцев 2023 г.</t>
  </si>
  <si>
    <t>9 месяцев 2022 г.</t>
  </si>
  <si>
    <t>аудит 2018 с бумажного отчета</t>
  </si>
  <si>
    <t>ВЫРУЧКА</t>
  </si>
  <si>
    <t>СЕБЕСТОИМОСТЬ РЕАЛИЗАЦИИ</t>
  </si>
  <si>
    <t>ВАЛОВАЯ ПРИБЫЛЬ</t>
  </si>
  <si>
    <t>Расходы по реализации</t>
  </si>
  <si>
    <t>Общие и административные расходы</t>
  </si>
  <si>
    <t>Расходы по финансированию</t>
  </si>
  <si>
    <t>Доходы от финансирования</t>
  </si>
  <si>
    <t xml:space="preserve">(Убыток)/доход от курсовой разницы  </t>
  </si>
  <si>
    <t>Прочие доходы/(расходы)</t>
  </si>
  <si>
    <t xml:space="preserve">ПРИБЫЛЬ ДО РАСХОДОВ ПО ПОДОХОДНОМУ НАЛОГУ  </t>
  </si>
  <si>
    <t>Расходы по подоходному налогу</t>
  </si>
  <si>
    <t>ПРИБЫЛЬ ЗА ГОД</t>
  </si>
  <si>
    <t>Курсовая разница от пересчета зарубежного подразделения</t>
  </si>
  <si>
    <t>ПРОЧИЙ СОВОКУПНЫЙ ДОХОД ЗА ГОД</t>
  </si>
  <si>
    <t>ВСЕГО СОВОКУПНЫЙ ДОХОД ЗА ГОД</t>
  </si>
  <si>
    <t>Прибыль относящаяся к:</t>
  </si>
  <si>
    <t>Акционерам материнской компании</t>
  </si>
  <si>
    <t>Доле меньшинства</t>
  </si>
  <si>
    <t xml:space="preserve">ПРИБЫЛЬ НА ПРОСТУЮ АКЦИЮ в расчете базовой и разводненной, в тенге </t>
  </si>
  <si>
    <t>d111</t>
  </si>
  <si>
    <t>d112</t>
  </si>
  <si>
    <t>d113</t>
  </si>
  <si>
    <t>d114</t>
  </si>
  <si>
    <t>d115</t>
  </si>
  <si>
    <t>d116</t>
  </si>
  <si>
    <t>d117</t>
  </si>
  <si>
    <t>d118</t>
  </si>
  <si>
    <t>d119</t>
  </si>
  <si>
    <t>d12</t>
  </si>
  <si>
    <t>d13</t>
  </si>
  <si>
    <t>d14</t>
  </si>
  <si>
    <t>d15</t>
  </si>
  <si>
    <t>d16</t>
  </si>
  <si>
    <t>d17</t>
  </si>
  <si>
    <t>d18</t>
  </si>
  <si>
    <t>d19</t>
  </si>
  <si>
    <t>d2</t>
  </si>
  <si>
    <t>d21</t>
  </si>
  <si>
    <t>КОНСОЛИДИРОВАННЫЙ ОТЧЕТ О ДВИЖЕНИИ ДЕНЕЖНЫХ СРЕДСТВ</t>
  </si>
  <si>
    <t>ОПЕРАЦИОННАЯ ДЕЯТЕЛЬНОСТЬ:</t>
  </si>
  <si>
    <t>Прибыль до налогообложения</t>
  </si>
  <si>
    <t>Корректировки на:</t>
  </si>
  <si>
    <t>Износ и амортизацию</t>
  </si>
  <si>
    <t xml:space="preserve">Расходы по финансированию </t>
  </si>
  <si>
    <t>(Восстановление)/начисление резерва по сомнительной задолженности</t>
  </si>
  <si>
    <t>Востановление резерва по неликвидным и устаревшим товарно материальным запасам</t>
  </si>
  <si>
    <t>Доход от выбытия основных средств и нематериальных активов</t>
  </si>
  <si>
    <t>Убыток от продажи дочерней компании</t>
  </si>
  <si>
    <t xml:space="preserve">Доход от курсовой разницы </t>
  </si>
  <si>
    <t>Движение денежных средств от операционной деятельности до изменений в оборотном капитале</t>
  </si>
  <si>
    <t>Уменьшение/(увеличение) товарно-материальных запасов</t>
  </si>
  <si>
    <t>Уменьшение/(увеличение) торговой дебиторской задолженности</t>
  </si>
  <si>
    <t xml:space="preserve">Уменьшение/(увеличение) авансов выданных </t>
  </si>
  <si>
    <t>Уменьшение/(увеличение) предоплаты по налогам</t>
  </si>
  <si>
    <t>Уменьшение/(увеличение) прочих текущих активов</t>
  </si>
  <si>
    <t>Уменьшение/(увеличение) прочей долгосрочной дебиторской задолженности</t>
  </si>
  <si>
    <t>Увеличение /(уменьшение) торговой кредиторской задолженности</t>
  </si>
  <si>
    <t>Увеличение /(уменьшение) налогов к уплате</t>
  </si>
  <si>
    <t>Увеличение /(уменьшение) КПН к уплате</t>
  </si>
  <si>
    <t xml:space="preserve">Увеличение /(уменьшение) прочей кредиторской задолженности и начисленных обязательств </t>
  </si>
  <si>
    <t>Денежные средства от операционной деятельности</t>
  </si>
  <si>
    <t xml:space="preserve">      Проценты выплаченные</t>
  </si>
  <si>
    <t xml:space="preserve">      Уплаченный подоходный налог</t>
  </si>
  <si>
    <t>Чистые денежные средства, полученные от операционной деятельности</t>
  </si>
  <si>
    <t>ИНВЕСТИЦИОННАЯ ДЕЯТЕЛЬНОСТЬ:</t>
  </si>
  <si>
    <t>Приобретение основных средств и нематериальных активов</t>
  </si>
  <si>
    <t>Поступление от выбытия основных средств и  нематериальных активов</t>
  </si>
  <si>
    <t>Поступление от продажи дочерней компании</t>
  </si>
  <si>
    <t>Приобретение финансовых активов</t>
  </si>
  <si>
    <t>Реализация финансовых активов</t>
  </si>
  <si>
    <t>Выдача займа связанным сторонам</t>
  </si>
  <si>
    <t>Чистые денежные средства, использованные в инвестиционной деятельности</t>
  </si>
  <si>
    <t>ФИНАНСОВАЯ ДЕЯТЕЛЬНОСТЬ:</t>
  </si>
  <si>
    <t>Погашение заемных средств</t>
  </si>
  <si>
    <t>Заемные средства полученные</t>
  </si>
  <si>
    <t>Выплата дивидендов</t>
  </si>
  <si>
    <t xml:space="preserve">Прочие поступления </t>
  </si>
  <si>
    <t>Прочие выплаты</t>
  </si>
  <si>
    <t>Распределение акционерам</t>
  </si>
  <si>
    <t>Возврат выданных займов акционерам</t>
  </si>
  <si>
    <t>Чистые денежные средства, полученные от финансовой деятельности</t>
  </si>
  <si>
    <t>ЧИСТОЕ УВЕЛИЧЕНИЕ ДЕНЕЖНЫХ СРЕДСТВ И ИХ ЭКВИВАЛЕНТОВ</t>
  </si>
  <si>
    <t>ДЕНЕЖНЫЕ СРЕДСТВА И ИХ ЭКВИВАЛЕНТЫ, начало года</t>
  </si>
  <si>
    <t>Влияние изменений курса иностранной валюты на остатки денежных средств в иностранной валюте</t>
  </si>
  <si>
    <t>ДЕНЕЖНЫЕ СРЕДСТВА И ИХ ЭКВИВАЛЕНТЫ, конец года</t>
  </si>
  <si>
    <t>КОНСОЛИДИРОВАННЫЙ ОТЧЕТ ОБ ИЗМЕНЕНИЯХ В СОБСТВЕННОМ КАПИТАЛЕ</t>
  </si>
  <si>
    <t>Акционерный капитал</t>
  </si>
  <si>
    <t>Резерв курсовых разниц</t>
  </si>
  <si>
    <t xml:space="preserve"> Нераспреде-ленная прибыль  </t>
  </si>
  <si>
    <t xml:space="preserve">Собственный капитал, относящийся к акционерам материнской компании </t>
  </si>
  <si>
    <t xml:space="preserve">Доля мень-шинства </t>
  </si>
  <si>
    <t>Всего собственный капитал</t>
  </si>
  <si>
    <t>Сальдо на 1 января 2022 г.</t>
  </si>
  <si>
    <t>Чистая прибыль</t>
  </si>
  <si>
    <t>Выпуск привелегированных акций</t>
  </si>
  <si>
    <t>Чистый эффект от операций с акционерами</t>
  </si>
  <si>
    <t>Прочий совокупный доход</t>
  </si>
  <si>
    <t>Дивиденды</t>
  </si>
  <si>
    <t xml:space="preserve">Сальдо на 31 декабря 2022 г. </t>
  </si>
  <si>
    <t>Сальдо на 30 сентября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</si>
</sst>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_-* #,##0_р_._-;\-* #,##0_р_._-;_-* &quot;-&quot;??_р_._-;_-@_-"/>
    <numFmt numFmtId="166" formatCode="_(* #,##0_);_(* \(#,##0\);_(* &quot;-&quot;_);_(@_)"/>
    <numFmt numFmtId="167" formatCode="#,##0_);\(#,##0\)"/>
  </numFmts>
  <fonts count="27" x14ac:knownFonts="1"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i/>
      <sz val="10"/>
      <name val="Arial"/>
      <family val="2"/>
      <charset val="204"/>
    </font>
    <font>
      <b/>
      <i/>
      <sz val="8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8"/>
      <color theme="0"/>
      <name val="Arial Cyr"/>
      <charset val="204"/>
    </font>
    <font>
      <sz val="10"/>
      <color theme="0"/>
      <name val="Arial Cyr"/>
      <charset val="204"/>
    </font>
    <font>
      <b/>
      <sz val="10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0000CC"/>
      <name val="Arial Cyr"/>
      <charset val="204"/>
    </font>
    <font>
      <b/>
      <i/>
      <sz val="10"/>
      <name val="Times New Roman"/>
      <family val="1"/>
      <charset val="204"/>
    </font>
    <font>
      <sz val="12"/>
      <name val="Times New Roman CYR"/>
    </font>
    <font>
      <sz val="9.5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color indexed="10"/>
      <name val="Arial Cyr"/>
      <charset val="204"/>
    </font>
    <font>
      <sz val="10"/>
      <color rgb="FF0000CC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0" xfId="1" applyNumberFormat="1" applyFont="1"/>
    <xf numFmtId="43" fontId="3" fillId="0" borderId="0" xfId="1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165" fontId="8" fillId="0" borderId="0" xfId="1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165" fontId="8" fillId="0" borderId="0" xfId="1" applyNumberFormat="1" applyFont="1" applyAlignment="1">
      <alignment horizontal="center" vertical="top"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165" fontId="7" fillId="0" borderId="0" xfId="1" applyNumberFormat="1" applyFont="1" applyAlignment="1">
      <alignment horizontal="center" wrapText="1"/>
    </xf>
    <xf numFmtId="0" fontId="7" fillId="0" borderId="0" xfId="0" applyFont="1" applyAlignment="1">
      <alignment horizontal="left" wrapText="1" indent="1"/>
    </xf>
    <xf numFmtId="165" fontId="10" fillId="0" borderId="0" xfId="0" applyNumberFormat="1" applyFont="1" applyAlignment="1">
      <alignment horizontal="right" wrapText="1"/>
    </xf>
    <xf numFmtId="166" fontId="10" fillId="0" borderId="0" xfId="0" applyNumberFormat="1" applyFont="1" applyAlignment="1">
      <alignment horizontal="right" wrapText="1"/>
    </xf>
    <xf numFmtId="43" fontId="3" fillId="0" borderId="0" xfId="1" applyFont="1" applyBorder="1"/>
    <xf numFmtId="0" fontId="0" fillId="0" borderId="0" xfId="0" applyAlignment="1">
      <alignment horizontal="center"/>
    </xf>
    <xf numFmtId="165" fontId="10" fillId="0" borderId="1" xfId="1" applyNumberFormat="1" applyFont="1" applyBorder="1" applyAlignment="1">
      <alignment horizontal="right" wrapText="1"/>
    </xf>
    <xf numFmtId="166" fontId="10" fillId="0" borderId="1" xfId="1" applyNumberFormat="1" applyFont="1" applyBorder="1" applyAlignment="1">
      <alignment horizontal="right" wrapText="1"/>
    </xf>
    <xf numFmtId="165" fontId="10" fillId="0" borderId="0" xfId="1" applyNumberFormat="1" applyFont="1" applyBorder="1" applyAlignment="1">
      <alignment horizontal="right" wrapText="1"/>
    </xf>
    <xf numFmtId="166" fontId="10" fillId="0" borderId="0" xfId="1" applyNumberFormat="1" applyFont="1" applyBorder="1" applyAlignment="1">
      <alignment horizontal="right" wrapText="1"/>
    </xf>
    <xf numFmtId="165" fontId="10" fillId="0" borderId="2" xfId="1" applyNumberFormat="1" applyFont="1" applyBorder="1" applyAlignment="1">
      <alignment horizontal="right" wrapText="1"/>
    </xf>
    <xf numFmtId="166" fontId="10" fillId="0" borderId="2" xfId="1" applyNumberFormat="1" applyFont="1" applyBorder="1" applyAlignment="1">
      <alignment horizontal="right" wrapText="1"/>
    </xf>
    <xf numFmtId="0" fontId="7" fillId="0" borderId="0" xfId="0" applyFont="1" applyAlignment="1">
      <alignment horizontal="left" wrapText="1" indent="2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center" wrapText="1"/>
    </xf>
    <xf numFmtId="165" fontId="10" fillId="0" borderId="3" xfId="1" applyNumberFormat="1" applyFont="1" applyBorder="1" applyAlignment="1">
      <alignment horizontal="right" vertical="center" wrapText="1"/>
    </xf>
    <xf numFmtId="166" fontId="10" fillId="0" borderId="3" xfId="1" applyNumberFormat="1" applyFont="1" applyBorder="1" applyAlignment="1">
      <alignment horizontal="right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43" fontId="13" fillId="0" borderId="0" xfId="1" applyFont="1"/>
    <xf numFmtId="0" fontId="14" fillId="0" borderId="0" xfId="0" applyFont="1"/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43" fontId="0" fillId="0" borderId="0" xfId="1" applyFont="1"/>
    <xf numFmtId="165" fontId="14" fillId="0" borderId="0" xfId="1" applyNumberFormat="1" applyFont="1"/>
    <xf numFmtId="165" fontId="15" fillId="0" borderId="0" xfId="1" applyNumberFormat="1" applyFont="1"/>
    <xf numFmtId="165" fontId="15" fillId="0" borderId="0" xfId="1" applyNumberFormat="1" applyFont="1" applyAlignment="1">
      <alignment wrapText="1"/>
    </xf>
    <xf numFmtId="165" fontId="16" fillId="0" borderId="0" xfId="1" applyNumberFormat="1" applyFont="1" applyFill="1"/>
    <xf numFmtId="0" fontId="16" fillId="0" borderId="0" xfId="0" applyFont="1"/>
    <xf numFmtId="43" fontId="3" fillId="0" borderId="0" xfId="1" applyFont="1" applyFill="1"/>
    <xf numFmtId="165" fontId="0" fillId="0" borderId="0" xfId="1" applyNumberFormat="1" applyFont="1" applyFill="1"/>
    <xf numFmtId="165" fontId="15" fillId="0" borderId="0" xfId="1" applyNumberFormat="1" applyFont="1" applyFill="1"/>
    <xf numFmtId="0" fontId="0" fillId="0" borderId="0" xfId="0" applyAlignment="1">
      <alignment horizontal="center" vertical="center"/>
    </xf>
    <xf numFmtId="3" fontId="0" fillId="0" borderId="0" xfId="0" applyNumberFormat="1"/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0" fillId="0" borderId="0" xfId="0" applyFont="1" applyAlignment="1">
      <alignment wrapText="1"/>
    </xf>
    <xf numFmtId="3" fontId="10" fillId="0" borderId="0" xfId="0" applyNumberFormat="1" applyFont="1" applyAlignment="1">
      <alignment horizontal="right" wrapText="1"/>
    </xf>
    <xf numFmtId="167" fontId="10" fillId="0" borderId="0" xfId="0" applyNumberFormat="1" applyFont="1" applyAlignment="1">
      <alignment horizontal="right" wrapText="1"/>
    </xf>
    <xf numFmtId="166" fontId="10" fillId="0" borderId="3" xfId="0" applyNumberFormat="1" applyFont="1" applyBorder="1" applyAlignment="1">
      <alignment horizontal="right" wrapText="1"/>
    </xf>
    <xf numFmtId="167" fontId="10" fillId="0" borderId="3" xfId="0" applyNumberFormat="1" applyFont="1" applyBorder="1" applyAlignment="1">
      <alignment horizontal="right" wrapText="1"/>
    </xf>
    <xf numFmtId="0" fontId="20" fillId="0" borderId="0" xfId="0" applyFont="1" applyAlignment="1">
      <alignment horizontal="left"/>
    </xf>
    <xf numFmtId="166" fontId="10" fillId="0" borderId="2" xfId="0" applyNumberFormat="1" applyFont="1" applyBorder="1" applyAlignment="1">
      <alignment horizontal="right" wrapText="1"/>
    </xf>
    <xf numFmtId="167" fontId="10" fillId="0" borderId="2" xfId="0" applyNumberFormat="1" applyFont="1" applyBorder="1" applyAlignment="1">
      <alignment horizontal="right" wrapText="1"/>
    </xf>
    <xf numFmtId="166" fontId="10" fillId="0" borderId="1" xfId="0" applyNumberFormat="1" applyFont="1" applyBorder="1" applyAlignment="1">
      <alignment horizontal="right" wrapText="1"/>
    </xf>
    <xf numFmtId="0" fontId="0" fillId="0" borderId="1" xfId="0" applyBorder="1"/>
    <xf numFmtId="167" fontId="10" fillId="0" borderId="1" xfId="0" applyNumberFormat="1" applyFont="1" applyBorder="1" applyAlignment="1">
      <alignment horizontal="right" wrapText="1"/>
    </xf>
    <xf numFmtId="166" fontId="10" fillId="0" borderId="0" xfId="0" applyNumberFormat="1" applyFont="1" applyAlignment="1">
      <alignment horizontal="center" wrapText="1"/>
    </xf>
    <xf numFmtId="167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0" fontId="0" fillId="0" borderId="4" xfId="0" applyBorder="1"/>
    <xf numFmtId="166" fontId="0" fillId="0" borderId="0" xfId="0" applyNumberFormat="1"/>
    <xf numFmtId="167" fontId="0" fillId="0" borderId="0" xfId="0" applyNumberFormat="1"/>
    <xf numFmtId="165" fontId="0" fillId="0" borderId="0" xfId="0" applyNumberFormat="1"/>
    <xf numFmtId="0" fontId="21" fillId="0" borderId="0" xfId="0" applyFont="1"/>
    <xf numFmtId="0" fontId="21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10" fillId="0" borderId="0" xfId="0" applyFont="1" applyAlignment="1">
      <alignment horizontal="left" wrapText="1" indent="2"/>
    </xf>
    <xf numFmtId="0" fontId="10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3"/>
    </xf>
    <xf numFmtId="166" fontId="7" fillId="0" borderId="5" xfId="0" applyNumberFormat="1" applyFont="1" applyBorder="1" applyAlignment="1">
      <alignment horizontal="right" wrapText="1"/>
    </xf>
    <xf numFmtId="166" fontId="10" fillId="0" borderId="6" xfId="0" applyNumberFormat="1" applyFont="1" applyBorder="1" applyAlignment="1">
      <alignment wrapText="1"/>
    </xf>
    <xf numFmtId="0" fontId="22" fillId="0" borderId="0" xfId="0" applyFont="1"/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166" fontId="23" fillId="0" borderId="7" xfId="0" applyNumberFormat="1" applyFont="1" applyBorder="1" applyAlignment="1">
      <alignment horizontal="right" wrapText="1"/>
    </xf>
    <xf numFmtId="166" fontId="10" fillId="0" borderId="7" xfId="0" applyNumberFormat="1" applyFont="1" applyBorder="1" applyAlignment="1">
      <alignment horizontal="right" wrapText="1"/>
    </xf>
    <xf numFmtId="0" fontId="15" fillId="0" borderId="0" xfId="0" applyFont="1" applyAlignment="1">
      <alignment horizontal="left" wrapText="1"/>
    </xf>
    <xf numFmtId="166" fontId="15" fillId="0" borderId="7" xfId="0" applyNumberFormat="1" applyFont="1" applyBorder="1" applyAlignment="1">
      <alignment horizontal="right" wrapText="1"/>
    </xf>
    <xf numFmtId="166" fontId="10" fillId="0" borderId="8" xfId="0" applyNumberFormat="1" applyFont="1" applyBorder="1" applyAlignment="1">
      <alignment horizontal="right" wrapText="1"/>
    </xf>
    <xf numFmtId="165" fontId="16" fillId="0" borderId="0" xfId="0" applyNumberFormat="1" applyFont="1"/>
    <xf numFmtId="165" fontId="16" fillId="0" borderId="0" xfId="1" applyNumberFormat="1" applyFont="1"/>
    <xf numFmtId="167" fontId="24" fillId="0" borderId="0" xfId="0" applyNumberFormat="1" applyFont="1" applyAlignment="1">
      <alignment horizontal="right" wrapText="1"/>
    </xf>
    <xf numFmtId="43" fontId="0" fillId="0" borderId="0" xfId="1" applyFont="1" applyFill="1"/>
    <xf numFmtId="0" fontId="25" fillId="0" borderId="0" xfId="0" applyFont="1"/>
    <xf numFmtId="0" fontId="26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0" fillId="0" borderId="0" xfId="0" applyFont="1" applyAlignment="1">
      <alignment vertical="center" wrapText="1"/>
    </xf>
    <xf numFmtId="43" fontId="10" fillId="0" borderId="0" xfId="1" applyFont="1" applyAlignment="1">
      <alignment horizontal="right" wrapText="1"/>
    </xf>
    <xf numFmtId="0" fontId="0" fillId="0" borderId="0" xfId="0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15" fillId="0" borderId="1" xfId="0" applyFont="1" applyBorder="1" applyAlignment="1">
      <alignment vertical="top" wrapText="1"/>
    </xf>
    <xf numFmtId="167" fontId="10" fillId="0" borderId="1" xfId="1" applyNumberFormat="1" applyFont="1" applyBorder="1" applyAlignment="1">
      <alignment horizontal="right" wrapText="1"/>
    </xf>
    <xf numFmtId="165" fontId="0" fillId="0" borderId="0" xfId="1" applyNumberFormat="1" applyFont="1" applyFill="1" applyBorder="1"/>
    <xf numFmtId="165" fontId="0" fillId="0" borderId="0" xfId="1" applyNumberFormat="1" applyFont="1" applyBorder="1"/>
    <xf numFmtId="43" fontId="0" fillId="0" borderId="0" xfId="1" applyFont="1" applyFill="1" applyBorder="1"/>
    <xf numFmtId="165" fontId="25" fillId="0" borderId="0" xfId="1" applyNumberFormat="1" applyFont="1"/>
    <xf numFmtId="165" fontId="3" fillId="0" borderId="0" xfId="1" applyNumberFormat="1" applyFont="1" applyBorder="1"/>
    <xf numFmtId="165" fontId="3" fillId="0" borderId="0" xfId="1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&#1050;&#1086;&#1085;&#1089;&#1086;&#1083;&#1080;&#1076;&#1072;&#1094;&#1080;&#1103;%203%20&#1082;&#1074;&#1072;&#1088;&#1090;&#1072;&#1083;%202023%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_до"/>
      <sheetName val="ДиР_до"/>
      <sheetName val="взаимозачеты"/>
      <sheetName val="услуги"/>
      <sheetName val="ТМЦ"/>
      <sheetName val="ОС"/>
      <sheetName val="корр"/>
      <sheetName val="курсовая"/>
      <sheetName val="РАСЧЕТ ПРИБЫЛИ НА АКЦИЮ"/>
      <sheetName val="ОСиНМА"/>
      <sheetName val="журнал проводок"/>
      <sheetName val="Доля меньш"/>
      <sheetName val="Лист1"/>
      <sheetName val="ТМЗ"/>
      <sheetName val="Баланс_консол"/>
      <sheetName val="Капитал"/>
      <sheetName val="ДиР_консол"/>
      <sheetName val="ДДС консол"/>
      <sheetName val="жкп для форм"/>
      <sheetName val="1"/>
      <sheetName val="2"/>
      <sheetName val="3"/>
      <sheetName val="4"/>
      <sheetName val="Поясн запис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B1" t="str">
            <v>АО «ASTEL» (АСТЕЛ) И ЕГО ДОЧЕРНИЕ КОМПАНИИ</v>
          </cell>
        </row>
        <row r="3">
          <cell r="B3" t="str">
            <v>ПО СОСТОЯНИЮ НА 30 сентября 2023 г.</v>
          </cell>
        </row>
        <row r="68">
          <cell r="D68" t="str">
            <v>___________________</v>
          </cell>
          <cell r="F68" t="str">
            <v>___________________</v>
          </cell>
        </row>
        <row r="69">
          <cell r="D69" t="str">
            <v>Пак Л. В.</v>
          </cell>
          <cell r="F69" t="str">
            <v>Хан О. В.</v>
          </cell>
        </row>
        <row r="70">
          <cell r="D70" t="str">
            <v>Финансовый директор</v>
          </cell>
          <cell r="F70" t="str">
            <v>Главный бухгалтер</v>
          </cell>
        </row>
      </sheetData>
      <sheetData sheetId="20">
        <row r="1">
          <cell r="B1" t="str">
            <v>АО «ASTEL» (АСТЕЛ) И ЕГО ДОЧЕРНИЕ КОМПАНИИ</v>
          </cell>
        </row>
        <row r="3">
          <cell r="B3" t="str">
            <v>ПО СОСТОЯНИЮ НА 30 сентября 2023 г.</v>
          </cell>
        </row>
        <row r="6">
          <cell r="D6" t="str">
            <v>9 месяцев 2023 г.</v>
          </cell>
          <cell r="F6" t="str">
            <v>9 месяцев 2022 г.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1C943-1750-4C5F-A6AA-7C65B8CE2B07}">
  <dimension ref="A1:Q94"/>
  <sheetViews>
    <sheetView topLeftCell="B1" workbookViewId="0">
      <selection activeCell="I20" sqref="I20"/>
    </sheetView>
  </sheetViews>
  <sheetFormatPr defaultRowHeight="12.75" x14ac:dyDescent="0.2"/>
  <cols>
    <col min="1" max="1" width="0" hidden="1" customWidth="1"/>
    <col min="3" max="3" width="54.7109375" customWidth="1"/>
    <col min="4" max="4" width="13.85546875" style="26" customWidth="1"/>
    <col min="5" max="5" width="21.7109375" style="3" customWidth="1"/>
    <col min="6" max="6" width="12" customWidth="1"/>
    <col min="7" max="7" width="21.5703125" style="3" bestFit="1" customWidth="1"/>
    <col min="8" max="8" width="2.5703125" style="4" bestFit="1" customWidth="1"/>
    <col min="9" max="9" width="14" style="3" bestFit="1" customWidth="1"/>
    <col min="10" max="10" width="11.85546875" bestFit="1" customWidth="1"/>
    <col min="11" max="11" width="15.5703125" bestFit="1" customWidth="1"/>
    <col min="12" max="12" width="17.28515625" bestFit="1" customWidth="1"/>
    <col min="13" max="13" width="12.7109375" customWidth="1"/>
    <col min="14" max="14" width="13.7109375" customWidth="1"/>
    <col min="15" max="15" width="14.140625" customWidth="1"/>
  </cols>
  <sheetData>
    <row r="1" spans="1:17" x14ac:dyDescent="0.2">
      <c r="C1" s="1" t="s">
        <v>0</v>
      </c>
      <c r="D1" s="2"/>
    </row>
    <row r="2" spans="1:17" x14ac:dyDescent="0.2">
      <c r="C2" s="5" t="s">
        <v>1</v>
      </c>
      <c r="D2" s="6"/>
      <c r="M2" t="s">
        <v>2</v>
      </c>
    </row>
    <row r="3" spans="1:17" x14ac:dyDescent="0.2">
      <c r="C3" s="1" t="s">
        <v>3</v>
      </c>
      <c r="D3" s="2"/>
    </row>
    <row r="4" spans="1:17" x14ac:dyDescent="0.2">
      <c r="C4" s="7" t="s">
        <v>4</v>
      </c>
      <c r="D4" s="8"/>
    </row>
    <row r="5" spans="1:17" x14ac:dyDescent="0.2">
      <c r="C5" s="9"/>
      <c r="D5" s="10"/>
      <c r="J5" s="3"/>
      <c r="K5" s="3"/>
      <c r="L5" s="3"/>
      <c r="M5" s="3"/>
      <c r="N5" s="3"/>
      <c r="O5" s="3"/>
      <c r="P5" s="3"/>
      <c r="Q5" s="3"/>
    </row>
    <row r="6" spans="1:17" ht="15" x14ac:dyDescent="0.2">
      <c r="C6" s="11"/>
      <c r="D6" s="12" t="s">
        <v>94</v>
      </c>
      <c r="E6" s="13" t="s">
        <v>6</v>
      </c>
      <c r="F6" s="14"/>
      <c r="G6" s="13" t="s">
        <v>7</v>
      </c>
      <c r="J6" s="3"/>
      <c r="K6" s="3"/>
      <c r="L6" s="3"/>
      <c r="M6" s="3"/>
      <c r="N6" s="3"/>
      <c r="O6" s="3"/>
      <c r="P6" s="3"/>
      <c r="Q6" s="3"/>
    </row>
    <row r="7" spans="1:17" ht="15" x14ac:dyDescent="0.25">
      <c r="C7" s="15" t="s">
        <v>8</v>
      </c>
      <c r="D7" s="16"/>
      <c r="E7" s="17"/>
      <c r="F7" s="18"/>
      <c r="G7" s="17"/>
      <c r="J7" s="3"/>
      <c r="K7" s="3"/>
      <c r="L7" s="3"/>
      <c r="M7" s="3"/>
      <c r="N7" s="3"/>
      <c r="O7" s="3"/>
      <c r="P7" s="3"/>
      <c r="Q7" s="3"/>
    </row>
    <row r="8" spans="1:17" ht="15" x14ac:dyDescent="0.25">
      <c r="C8" s="19" t="s">
        <v>9</v>
      </c>
      <c r="D8" s="20"/>
      <c r="E8" s="21"/>
      <c r="F8" s="18"/>
      <c r="G8" s="21"/>
      <c r="J8" s="3"/>
      <c r="K8" s="3"/>
      <c r="L8" s="3"/>
      <c r="M8" s="3"/>
      <c r="N8" s="3"/>
      <c r="O8" s="3"/>
      <c r="P8" s="3"/>
      <c r="Q8" s="3"/>
    </row>
    <row r="9" spans="1:17" x14ac:dyDescent="0.2">
      <c r="A9" t="s">
        <v>10</v>
      </c>
      <c r="C9" s="22" t="s">
        <v>11</v>
      </c>
      <c r="D9" s="20">
        <v>3</v>
      </c>
      <c r="E9" s="23">
        <v>3010302</v>
      </c>
      <c r="F9" s="24"/>
      <c r="G9" s="24">
        <v>3293170</v>
      </c>
      <c r="J9" s="3"/>
      <c r="K9" s="3"/>
      <c r="L9" s="3"/>
      <c r="M9" s="3"/>
      <c r="N9" s="3"/>
      <c r="O9" s="3"/>
      <c r="P9" s="3"/>
      <c r="Q9" s="3"/>
    </row>
    <row r="10" spans="1:17" x14ac:dyDescent="0.2">
      <c r="A10" t="s">
        <v>12</v>
      </c>
      <c r="C10" s="22" t="s">
        <v>13</v>
      </c>
      <c r="D10" s="20"/>
      <c r="E10" s="23">
        <v>255099</v>
      </c>
      <c r="F10" s="24"/>
      <c r="G10" s="24">
        <v>198392</v>
      </c>
      <c r="J10" s="3"/>
      <c r="K10" s="3"/>
      <c r="L10" s="3"/>
      <c r="M10" s="3"/>
      <c r="N10" s="3"/>
      <c r="O10" s="3"/>
      <c r="P10" s="3"/>
      <c r="Q10" s="3"/>
    </row>
    <row r="11" spans="1:17" collapsed="1" x14ac:dyDescent="0.2">
      <c r="A11" t="s">
        <v>14</v>
      </c>
      <c r="C11" s="22" t="s">
        <v>15</v>
      </c>
      <c r="D11" s="20"/>
      <c r="E11" s="23">
        <v>0</v>
      </c>
      <c r="F11" s="24"/>
      <c r="G11" s="24">
        <v>26896</v>
      </c>
      <c r="H11" s="25"/>
      <c r="J11" s="3"/>
      <c r="K11" s="3"/>
      <c r="L11" s="3"/>
      <c r="M11" s="3"/>
      <c r="N11" s="3"/>
      <c r="O11" s="3"/>
      <c r="P11" s="3"/>
      <c r="Q11" s="3"/>
    </row>
    <row r="12" spans="1:17" ht="12.75" customHeight="1" x14ac:dyDescent="0.2">
      <c r="A12" t="s">
        <v>16</v>
      </c>
      <c r="C12" s="22" t="s">
        <v>17</v>
      </c>
      <c r="D12" s="20"/>
      <c r="E12" s="23">
        <v>0</v>
      </c>
      <c r="F12" s="24"/>
      <c r="G12" s="24">
        <v>0</v>
      </c>
      <c r="H12" s="25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t="s">
        <v>18</v>
      </c>
      <c r="C13" s="22" t="s">
        <v>19</v>
      </c>
      <c r="E13" s="23">
        <v>0</v>
      </c>
      <c r="G13" s="24">
        <v>0</v>
      </c>
      <c r="L13" s="3"/>
      <c r="M13" s="3"/>
    </row>
    <row r="14" spans="1:17" x14ac:dyDescent="0.2">
      <c r="C14" s="22"/>
      <c r="D14" s="20"/>
      <c r="E14" s="23"/>
      <c r="F14" s="24"/>
      <c r="G14" s="24"/>
      <c r="H14" s="25"/>
      <c r="J14" s="3"/>
      <c r="K14" s="3"/>
      <c r="L14" s="3"/>
      <c r="M14" s="3"/>
      <c r="N14" s="3"/>
      <c r="O14" s="3"/>
      <c r="P14" s="3"/>
      <c r="Q14" s="3"/>
    </row>
    <row r="15" spans="1:17" ht="13.5" thickBot="1" x14ac:dyDescent="0.25">
      <c r="A15" t="s">
        <v>20</v>
      </c>
      <c r="C15" s="22" t="s">
        <v>21</v>
      </c>
      <c r="D15" s="20"/>
      <c r="E15" s="27">
        <v>3265401</v>
      </c>
      <c r="F15" s="28"/>
      <c r="G15" s="28">
        <v>3518458</v>
      </c>
      <c r="J15" s="3"/>
      <c r="K15" s="3"/>
      <c r="L15" s="3"/>
      <c r="M15" s="3"/>
      <c r="N15" s="3"/>
      <c r="O15" s="3"/>
      <c r="P15" s="3"/>
      <c r="Q15" s="3"/>
    </row>
    <row r="16" spans="1:17" ht="13.5" thickTop="1" x14ac:dyDescent="0.2">
      <c r="C16" s="22"/>
      <c r="D16" s="20"/>
      <c r="E16" s="29"/>
      <c r="F16" s="30"/>
      <c r="G16" s="30"/>
      <c r="J16" s="3"/>
      <c r="K16" s="3"/>
      <c r="L16" s="3"/>
      <c r="M16" s="3"/>
      <c r="N16" s="3"/>
      <c r="O16" s="3"/>
      <c r="P16" s="3"/>
      <c r="Q16" s="3"/>
    </row>
    <row r="17" spans="1:17" x14ac:dyDescent="0.2">
      <c r="C17" s="19" t="s">
        <v>22</v>
      </c>
      <c r="D17" s="20"/>
      <c r="E17" s="29"/>
      <c r="F17" s="30"/>
      <c r="G17" s="30"/>
      <c r="J17" s="3"/>
      <c r="K17" s="3"/>
      <c r="L17" s="3"/>
      <c r="M17" s="3"/>
      <c r="N17" s="3"/>
      <c r="O17" s="3"/>
      <c r="P17" s="3"/>
      <c r="Q17" s="3"/>
    </row>
    <row r="18" spans="1:17" x14ac:dyDescent="0.2">
      <c r="A18" t="s">
        <v>23</v>
      </c>
      <c r="C18" s="22" t="s">
        <v>24</v>
      </c>
      <c r="D18" s="20"/>
      <c r="E18" s="23">
        <v>1069708</v>
      </c>
      <c r="F18" s="24"/>
      <c r="G18" s="24">
        <v>616703</v>
      </c>
      <c r="J18" s="3"/>
      <c r="K18" s="3"/>
      <c r="L18" s="3"/>
      <c r="M18" s="3"/>
      <c r="N18" s="3"/>
      <c r="O18" s="3"/>
      <c r="P18" s="3"/>
      <c r="Q18" s="3"/>
    </row>
    <row r="19" spans="1:17" x14ac:dyDescent="0.2">
      <c r="A19" t="s">
        <v>25</v>
      </c>
      <c r="C19" s="22" t="s">
        <v>26</v>
      </c>
      <c r="D19" s="20">
        <v>4</v>
      </c>
      <c r="E19" s="23">
        <v>2935153</v>
      </c>
      <c r="F19" s="24"/>
      <c r="G19" s="24">
        <v>3725156</v>
      </c>
      <c r="J19" s="3"/>
      <c r="K19" s="3"/>
      <c r="L19" s="3"/>
      <c r="M19" s="3"/>
      <c r="N19" s="3"/>
      <c r="O19" s="3"/>
      <c r="P19" s="3"/>
      <c r="Q19" s="3"/>
    </row>
    <row r="20" spans="1:17" collapsed="1" x14ac:dyDescent="0.2">
      <c r="A20" t="s">
        <v>27</v>
      </c>
      <c r="C20" s="22" t="s">
        <v>28</v>
      </c>
      <c r="D20" s="20"/>
      <c r="E20" s="23">
        <v>425681</v>
      </c>
      <c r="F20" s="24"/>
      <c r="G20" s="24">
        <v>138610</v>
      </c>
      <c r="J20" s="3"/>
      <c r="K20" s="3"/>
      <c r="L20" s="3"/>
      <c r="M20" s="3"/>
      <c r="N20" s="3"/>
      <c r="O20" s="3"/>
      <c r="P20" s="3"/>
      <c r="Q20" s="3"/>
    </row>
    <row r="21" spans="1:17" ht="14.25" customHeight="1" x14ac:dyDescent="0.2">
      <c r="A21" t="s">
        <v>29</v>
      </c>
      <c r="C21" s="22" t="s">
        <v>30</v>
      </c>
      <c r="D21" s="20"/>
      <c r="E21" s="23">
        <v>0</v>
      </c>
      <c r="F21" s="30"/>
      <c r="G21" s="30">
        <v>0</v>
      </c>
      <c r="J21" s="3"/>
      <c r="K21" s="3"/>
      <c r="L21" s="3"/>
      <c r="M21" s="3"/>
      <c r="N21" s="3"/>
      <c r="O21" s="3"/>
      <c r="P21" s="3"/>
      <c r="Q21" s="3"/>
    </row>
    <row r="22" spans="1:17" x14ac:dyDescent="0.2">
      <c r="A22" t="s">
        <v>31</v>
      </c>
      <c r="C22" s="22" t="s">
        <v>32</v>
      </c>
      <c r="D22" s="20"/>
      <c r="E22" s="23">
        <v>340206</v>
      </c>
      <c r="F22" s="24"/>
      <c r="G22" s="24">
        <v>23850</v>
      </c>
      <c r="J22" s="3"/>
      <c r="K22" s="3"/>
      <c r="L22" s="3"/>
      <c r="M22" s="3"/>
      <c r="N22" s="3"/>
      <c r="O22" s="3"/>
      <c r="P22" s="3"/>
      <c r="Q22" s="3"/>
    </row>
    <row r="23" spans="1:17" x14ac:dyDescent="0.2">
      <c r="A23" t="s">
        <v>33</v>
      </c>
      <c r="C23" s="22" t="s">
        <v>34</v>
      </c>
      <c r="D23" s="20"/>
      <c r="E23" s="23">
        <v>14581</v>
      </c>
      <c r="F23" s="24"/>
      <c r="G23" s="24">
        <v>16286</v>
      </c>
      <c r="J23" s="3"/>
      <c r="K23" s="3"/>
      <c r="L23" s="3"/>
      <c r="M23" s="3"/>
      <c r="N23" s="3"/>
      <c r="O23" s="3"/>
      <c r="P23" s="3"/>
      <c r="Q23" s="3"/>
    </row>
    <row r="24" spans="1:17" x14ac:dyDescent="0.2">
      <c r="A24" t="s">
        <v>35</v>
      </c>
      <c r="C24" s="22" t="s">
        <v>36</v>
      </c>
      <c r="D24" s="20">
        <v>5</v>
      </c>
      <c r="E24" s="23">
        <v>158566</v>
      </c>
      <c r="F24" s="24"/>
      <c r="G24" s="24">
        <v>145675</v>
      </c>
      <c r="J24" s="3"/>
      <c r="K24" s="3"/>
      <c r="L24" s="3"/>
      <c r="M24" s="3"/>
      <c r="N24" s="3"/>
      <c r="O24" s="3"/>
      <c r="P24" s="3"/>
      <c r="Q24" s="3"/>
    </row>
    <row r="25" spans="1:17" x14ac:dyDescent="0.2">
      <c r="A25" t="s">
        <v>37</v>
      </c>
      <c r="C25" s="22" t="s">
        <v>38</v>
      </c>
      <c r="D25" s="20">
        <v>6</v>
      </c>
      <c r="E25" s="23">
        <v>3369529</v>
      </c>
      <c r="F25" s="24"/>
      <c r="G25" s="24">
        <v>1883464</v>
      </c>
      <c r="J25" s="3"/>
      <c r="K25" s="3"/>
      <c r="L25" s="3"/>
      <c r="M25" s="3"/>
      <c r="N25" s="3"/>
      <c r="O25" s="3"/>
      <c r="P25" s="3"/>
      <c r="Q25" s="3"/>
    </row>
    <row r="26" spans="1:17" x14ac:dyDescent="0.2">
      <c r="C26" s="22"/>
      <c r="D26" s="20"/>
      <c r="E26" s="23"/>
      <c r="F26" s="24"/>
      <c r="G26" s="24"/>
      <c r="J26" s="3"/>
      <c r="K26" s="3"/>
      <c r="L26" s="3"/>
      <c r="M26" s="3"/>
      <c r="N26" s="3"/>
      <c r="O26" s="3"/>
      <c r="P26" s="3"/>
      <c r="Q26" s="3"/>
    </row>
    <row r="27" spans="1:17" ht="13.5" thickBot="1" x14ac:dyDescent="0.25">
      <c r="A27" t="s">
        <v>39</v>
      </c>
      <c r="C27" s="22" t="s">
        <v>40</v>
      </c>
      <c r="D27" s="20"/>
      <c r="E27" s="31">
        <v>8313424</v>
      </c>
      <c r="F27" s="32"/>
      <c r="G27" s="32">
        <v>6549744</v>
      </c>
      <c r="J27" s="3"/>
      <c r="K27" s="3"/>
      <c r="L27" s="3"/>
      <c r="M27" s="3"/>
      <c r="N27" s="3"/>
      <c r="O27" s="3"/>
      <c r="P27" s="3"/>
      <c r="Q27" s="3"/>
    </row>
    <row r="28" spans="1:17" ht="12.75" customHeight="1" x14ac:dyDescent="0.2">
      <c r="D28" s="20"/>
      <c r="E28" s="29"/>
      <c r="F28" s="30"/>
      <c r="G28" s="30"/>
      <c r="J28" s="3"/>
      <c r="K28" s="3"/>
      <c r="L28" s="3"/>
      <c r="M28" s="3"/>
      <c r="N28" s="3"/>
      <c r="O28" s="3"/>
      <c r="P28" s="3"/>
      <c r="Q28" s="3"/>
    </row>
    <row r="29" spans="1:17" ht="13.5" customHeight="1" thickBot="1" x14ac:dyDescent="0.25">
      <c r="A29" t="s">
        <v>41</v>
      </c>
      <c r="C29" s="19" t="s">
        <v>42</v>
      </c>
      <c r="D29" s="20"/>
      <c r="E29" s="27">
        <v>11578825</v>
      </c>
      <c r="F29" s="28"/>
      <c r="G29" s="28">
        <v>10068202</v>
      </c>
      <c r="J29" s="3"/>
      <c r="K29" s="3"/>
      <c r="L29" s="3"/>
      <c r="M29" s="3"/>
      <c r="N29" s="3"/>
      <c r="O29" s="3"/>
      <c r="P29" s="3"/>
      <c r="Q29" s="3"/>
    </row>
    <row r="30" spans="1:17" ht="13.5" thickTop="1" x14ac:dyDescent="0.2">
      <c r="C30" s="19"/>
      <c r="D30" s="20"/>
      <c r="E30" s="29"/>
      <c r="F30" s="30"/>
      <c r="G30" s="30"/>
      <c r="J30" s="3"/>
      <c r="K30" s="3"/>
      <c r="L30" s="3"/>
      <c r="M30" s="3"/>
      <c r="N30" s="3"/>
      <c r="O30" s="3"/>
      <c r="P30" s="3"/>
      <c r="Q30" s="3"/>
    </row>
    <row r="31" spans="1:17" x14ac:dyDescent="0.2">
      <c r="C31" s="15" t="s">
        <v>43</v>
      </c>
      <c r="D31" s="16"/>
      <c r="E31" s="29"/>
      <c r="F31" s="30"/>
      <c r="G31" s="30"/>
      <c r="J31" s="3"/>
      <c r="K31" s="3"/>
      <c r="L31" s="3"/>
      <c r="M31" s="3"/>
      <c r="N31" s="3"/>
      <c r="O31" s="3"/>
      <c r="P31" s="3"/>
      <c r="Q31" s="3"/>
    </row>
    <row r="32" spans="1:17" x14ac:dyDescent="0.2">
      <c r="C32" s="19" t="s">
        <v>44</v>
      </c>
      <c r="D32" s="20"/>
      <c r="E32" s="23"/>
      <c r="F32" s="24"/>
      <c r="G32" s="24"/>
      <c r="J32" s="3"/>
      <c r="K32" s="3"/>
      <c r="L32" s="3"/>
      <c r="M32" s="3"/>
      <c r="N32" s="3"/>
      <c r="O32" s="3"/>
      <c r="P32" s="3"/>
      <c r="Q32" s="3"/>
    </row>
    <row r="33" spans="1:17" x14ac:dyDescent="0.2">
      <c r="A33" t="s">
        <v>45</v>
      </c>
      <c r="C33" s="22" t="s">
        <v>46</v>
      </c>
      <c r="D33" s="20">
        <v>7</v>
      </c>
      <c r="E33" s="23">
        <v>326474</v>
      </c>
      <c r="F33" s="24"/>
      <c r="G33" s="24">
        <v>326474</v>
      </c>
      <c r="J33" s="3"/>
      <c r="K33" s="3"/>
      <c r="L33" s="3"/>
      <c r="M33" s="3"/>
      <c r="N33" s="3"/>
      <c r="O33" s="3"/>
      <c r="P33" s="3"/>
      <c r="Q33" s="3"/>
    </row>
    <row r="34" spans="1:17" x14ac:dyDescent="0.2">
      <c r="A34" t="s">
        <v>47</v>
      </c>
      <c r="C34" s="22" t="s">
        <v>48</v>
      </c>
      <c r="D34" s="20"/>
      <c r="E34" s="24">
        <v>-13757</v>
      </c>
      <c r="F34" s="24"/>
      <c r="G34" s="24">
        <v>-20133</v>
      </c>
      <c r="J34" s="3"/>
      <c r="K34" s="3"/>
      <c r="L34" s="3"/>
      <c r="M34" s="3"/>
      <c r="N34" s="3"/>
      <c r="O34" s="3"/>
      <c r="P34" s="3"/>
      <c r="Q34" s="3"/>
    </row>
    <row r="35" spans="1:17" x14ac:dyDescent="0.2">
      <c r="A35" t="s">
        <v>49</v>
      </c>
      <c r="C35" s="33" t="s">
        <v>50</v>
      </c>
      <c r="D35" s="20"/>
      <c r="E35" s="24">
        <v>-25026</v>
      </c>
      <c r="F35" s="30"/>
      <c r="G35" s="24">
        <v>-31402</v>
      </c>
      <c r="J35" s="3"/>
      <c r="K35" s="3"/>
      <c r="L35" s="3"/>
      <c r="M35" s="3"/>
      <c r="N35" s="3"/>
      <c r="O35" s="3"/>
      <c r="P35" s="3"/>
      <c r="Q35" s="3"/>
    </row>
    <row r="36" spans="1:17" x14ac:dyDescent="0.2">
      <c r="A36" t="s">
        <v>51</v>
      </c>
      <c r="C36" s="33" t="s">
        <v>52</v>
      </c>
      <c r="D36" s="20"/>
      <c r="E36" s="24">
        <v>11269</v>
      </c>
      <c r="F36" s="24"/>
      <c r="G36" s="24">
        <v>11269</v>
      </c>
      <c r="J36" s="3"/>
      <c r="K36" s="3"/>
      <c r="L36" s="3"/>
      <c r="M36" s="3"/>
      <c r="N36" s="3"/>
      <c r="O36" s="3"/>
      <c r="P36" s="3"/>
      <c r="Q36" s="3"/>
    </row>
    <row r="37" spans="1:17" x14ac:dyDescent="0.2">
      <c r="A37" t="s">
        <v>53</v>
      </c>
      <c r="C37" s="34" t="s">
        <v>54</v>
      </c>
      <c r="D37" s="35"/>
      <c r="E37" s="23">
        <v>9685754</v>
      </c>
      <c r="F37" s="24"/>
      <c r="G37" s="24">
        <v>7979635</v>
      </c>
      <c r="H37" s="4" t="s">
        <v>55</v>
      </c>
      <c r="J37" s="3"/>
      <c r="K37" s="3"/>
      <c r="L37" s="3"/>
      <c r="M37" s="3"/>
      <c r="N37" s="3"/>
      <c r="O37" s="3"/>
      <c r="P37" s="3"/>
      <c r="Q37" s="3"/>
    </row>
    <row r="38" spans="1:17" x14ac:dyDescent="0.2">
      <c r="A38" t="s">
        <v>56</v>
      </c>
      <c r="C38" s="22" t="s">
        <v>57</v>
      </c>
      <c r="D38" s="20"/>
      <c r="E38" s="36">
        <v>9998471</v>
      </c>
      <c r="F38" s="37"/>
      <c r="G38" s="37">
        <v>8285976</v>
      </c>
      <c r="H38" s="4" t="s">
        <v>55</v>
      </c>
      <c r="J38" s="3"/>
      <c r="K38" s="3"/>
      <c r="L38" s="3"/>
      <c r="M38" s="3"/>
      <c r="N38" s="3"/>
      <c r="O38" s="3"/>
      <c r="P38" s="3"/>
      <c r="Q38" s="3"/>
    </row>
    <row r="39" spans="1:17" x14ac:dyDescent="0.2">
      <c r="A39" t="s">
        <v>58</v>
      </c>
      <c r="C39" s="22" t="s">
        <v>59</v>
      </c>
      <c r="D39" s="20"/>
      <c r="E39" s="30">
        <v>-820</v>
      </c>
      <c r="F39" s="30"/>
      <c r="G39" s="30">
        <v>-1374</v>
      </c>
      <c r="H39" s="4" t="s">
        <v>55</v>
      </c>
      <c r="J39" s="3"/>
      <c r="K39" s="3"/>
      <c r="L39" s="3"/>
      <c r="M39" s="3"/>
      <c r="N39" s="3"/>
      <c r="O39" s="3"/>
      <c r="P39" s="3"/>
      <c r="Q39" s="3"/>
    </row>
    <row r="40" spans="1:17" x14ac:dyDescent="0.2">
      <c r="C40" s="19"/>
      <c r="D40" s="20"/>
      <c r="E40" s="29"/>
      <c r="F40" s="30"/>
      <c r="G40" s="30"/>
      <c r="J40" s="3"/>
      <c r="K40" s="3"/>
      <c r="L40" s="3"/>
      <c r="M40" s="3"/>
      <c r="N40" s="3"/>
      <c r="O40" s="3"/>
      <c r="P40" s="3"/>
      <c r="Q40" s="3"/>
    </row>
    <row r="41" spans="1:17" ht="13.5" thickBot="1" x14ac:dyDescent="0.25">
      <c r="A41" t="s">
        <v>60</v>
      </c>
      <c r="C41" s="19" t="s">
        <v>61</v>
      </c>
      <c r="D41" s="20"/>
      <c r="E41" s="31">
        <v>9997651</v>
      </c>
      <c r="F41" s="32"/>
      <c r="G41" s="32">
        <v>8284602</v>
      </c>
      <c r="J41" s="3"/>
      <c r="K41" s="3"/>
      <c r="L41" s="3"/>
      <c r="M41" s="3"/>
      <c r="N41" s="3"/>
      <c r="O41" s="3"/>
      <c r="P41" s="3"/>
      <c r="Q41" s="3"/>
    </row>
    <row r="42" spans="1:17" x14ac:dyDescent="0.2">
      <c r="C42" s="19"/>
      <c r="D42" s="20"/>
      <c r="E42" s="29"/>
      <c r="F42" s="30"/>
      <c r="G42" s="30"/>
      <c r="J42" s="3"/>
      <c r="K42" s="3"/>
      <c r="L42" s="3"/>
      <c r="M42" s="3"/>
      <c r="N42" s="3"/>
      <c r="O42" s="3"/>
      <c r="P42" s="3"/>
      <c r="Q42" s="3"/>
    </row>
    <row r="43" spans="1:17" collapsed="1" x14ac:dyDescent="0.2">
      <c r="C43" s="19" t="s">
        <v>62</v>
      </c>
      <c r="D43" s="20"/>
      <c r="E43" s="29"/>
      <c r="F43" s="30"/>
      <c r="G43" s="30"/>
      <c r="J43" s="3"/>
      <c r="K43" s="3"/>
      <c r="L43" s="3"/>
      <c r="M43" s="3"/>
      <c r="N43" s="3"/>
      <c r="O43" s="3"/>
      <c r="P43" s="3"/>
      <c r="Q43" s="3"/>
    </row>
    <row r="44" spans="1:17" x14ac:dyDescent="0.2">
      <c r="A44" t="s">
        <v>63</v>
      </c>
      <c r="C44" s="22" t="s">
        <v>64</v>
      </c>
      <c r="D44" s="20"/>
      <c r="E44" s="29">
        <v>0</v>
      </c>
      <c r="F44" s="30"/>
      <c r="G44" s="30">
        <v>0</v>
      </c>
      <c r="J44" s="3"/>
      <c r="K44" s="3"/>
      <c r="L44" s="3"/>
      <c r="M44" s="3"/>
      <c r="N44" s="3"/>
      <c r="O44" s="3"/>
      <c r="P44" s="3"/>
      <c r="Q44" s="3"/>
    </row>
    <row r="45" spans="1:17" x14ac:dyDescent="0.2">
      <c r="A45" t="s">
        <v>65</v>
      </c>
      <c r="C45" s="34" t="s">
        <v>66</v>
      </c>
      <c r="D45" s="35"/>
      <c r="E45" s="29">
        <v>0</v>
      </c>
      <c r="F45" s="30"/>
      <c r="G45" s="30">
        <v>0</v>
      </c>
      <c r="J45" s="3"/>
      <c r="K45" s="3"/>
      <c r="L45" s="3"/>
      <c r="M45" s="3"/>
      <c r="N45" s="3"/>
      <c r="O45" s="3"/>
      <c r="P45" s="3"/>
      <c r="Q45" s="3"/>
    </row>
    <row r="46" spans="1:17" x14ac:dyDescent="0.2">
      <c r="A46" t="s">
        <v>67</v>
      </c>
      <c r="C46" s="34" t="s">
        <v>68</v>
      </c>
      <c r="D46" s="35"/>
      <c r="E46" s="23">
        <v>320988</v>
      </c>
      <c r="F46" s="24"/>
      <c r="G46" s="24">
        <v>320988</v>
      </c>
      <c r="J46" s="3"/>
      <c r="K46" s="3"/>
      <c r="L46" s="3"/>
      <c r="M46" s="3"/>
      <c r="N46" s="3"/>
      <c r="O46" s="3"/>
      <c r="P46" s="3"/>
      <c r="Q46" s="3"/>
    </row>
    <row r="47" spans="1:17" x14ac:dyDescent="0.2">
      <c r="A47" t="s">
        <v>69</v>
      </c>
      <c r="C47" s="34" t="s">
        <v>70</v>
      </c>
      <c r="E47" s="23">
        <v>0</v>
      </c>
      <c r="G47" s="24">
        <v>0</v>
      </c>
      <c r="L47" s="3"/>
      <c r="M47" s="3"/>
    </row>
    <row r="48" spans="1:17" x14ac:dyDescent="0.2">
      <c r="C48" s="34"/>
      <c r="L48" s="3"/>
      <c r="M48" s="3"/>
    </row>
    <row r="49" spans="1:17" ht="13.5" thickBot="1" x14ac:dyDescent="0.25">
      <c r="C49" s="22"/>
      <c r="D49" s="20"/>
      <c r="E49" s="31">
        <v>320988</v>
      </c>
      <c r="F49" s="32"/>
      <c r="G49" s="32">
        <v>320988</v>
      </c>
      <c r="J49" s="3"/>
      <c r="K49" s="3"/>
      <c r="L49" s="3"/>
      <c r="M49" s="3"/>
      <c r="N49" s="3"/>
      <c r="O49" s="3"/>
      <c r="P49" s="3"/>
      <c r="Q49" s="3"/>
    </row>
    <row r="50" spans="1:17" x14ac:dyDescent="0.2">
      <c r="C50" s="19" t="s">
        <v>71</v>
      </c>
      <c r="D50" s="20"/>
      <c r="E50" s="29"/>
      <c r="F50" s="30"/>
      <c r="G50" s="30"/>
      <c r="J50" s="3"/>
      <c r="K50" s="3"/>
      <c r="L50" s="3"/>
      <c r="M50" s="3"/>
      <c r="N50" s="3"/>
      <c r="O50" s="3"/>
      <c r="P50" s="3"/>
      <c r="Q50" s="3"/>
    </row>
    <row r="51" spans="1:17" collapsed="1" x14ac:dyDescent="0.2">
      <c r="A51" t="s">
        <v>72</v>
      </c>
      <c r="C51" s="33" t="s">
        <v>73</v>
      </c>
      <c r="D51" s="20">
        <v>8</v>
      </c>
      <c r="E51" s="23">
        <v>482159</v>
      </c>
      <c r="F51" s="24"/>
      <c r="G51" s="24">
        <v>461757</v>
      </c>
      <c r="J51" s="3"/>
      <c r="K51" s="3"/>
      <c r="L51" s="3"/>
      <c r="M51" s="3"/>
      <c r="N51" s="3"/>
      <c r="O51" s="3"/>
      <c r="P51" s="3"/>
      <c r="Q51" s="3"/>
    </row>
    <row r="52" spans="1:17" x14ac:dyDescent="0.2">
      <c r="A52" t="s">
        <v>74</v>
      </c>
      <c r="C52" s="33" t="s">
        <v>75</v>
      </c>
      <c r="D52" s="20"/>
      <c r="E52" s="29">
        <v>0</v>
      </c>
      <c r="F52" s="30"/>
      <c r="G52" s="30">
        <v>0</v>
      </c>
      <c r="J52" s="3"/>
      <c r="K52" s="3"/>
      <c r="L52" s="3"/>
      <c r="M52" s="3"/>
      <c r="N52" s="3"/>
      <c r="O52" s="3"/>
      <c r="P52" s="3"/>
      <c r="Q52" s="3"/>
    </row>
    <row r="53" spans="1:17" x14ac:dyDescent="0.2">
      <c r="A53" t="s">
        <v>76</v>
      </c>
      <c r="C53" s="33" t="s">
        <v>77</v>
      </c>
      <c r="D53" s="20"/>
      <c r="E53" s="23">
        <v>35</v>
      </c>
      <c r="F53" s="24"/>
      <c r="G53" s="24">
        <v>48</v>
      </c>
      <c r="J53" s="3"/>
      <c r="K53" s="3"/>
      <c r="L53" s="3"/>
      <c r="M53" s="3"/>
      <c r="N53" s="3"/>
      <c r="O53" s="3"/>
      <c r="P53" s="3"/>
      <c r="Q53" s="3"/>
    </row>
    <row r="54" spans="1:17" x14ac:dyDescent="0.2">
      <c r="A54" t="s">
        <v>78</v>
      </c>
      <c r="C54" s="33" t="s">
        <v>79</v>
      </c>
      <c r="D54" s="20"/>
      <c r="E54" s="23">
        <v>191605</v>
      </c>
      <c r="F54" s="24"/>
      <c r="G54" s="24">
        <v>357821</v>
      </c>
      <c r="J54" s="3"/>
      <c r="K54" s="3"/>
      <c r="L54" s="3"/>
      <c r="M54" s="3"/>
      <c r="N54" s="3"/>
      <c r="O54" s="3"/>
      <c r="P54" s="3"/>
      <c r="Q54" s="3"/>
    </row>
    <row r="55" spans="1:17" x14ac:dyDescent="0.2">
      <c r="A55" t="s">
        <v>80</v>
      </c>
      <c r="C55" s="33" t="s">
        <v>81</v>
      </c>
      <c r="D55" s="20">
        <v>9</v>
      </c>
      <c r="E55" s="23">
        <v>586387</v>
      </c>
      <c r="F55" s="24"/>
      <c r="G55" s="24">
        <v>642986</v>
      </c>
      <c r="J55" s="3"/>
      <c r="K55" s="3"/>
      <c r="L55" s="3"/>
      <c r="M55" s="3"/>
      <c r="N55" s="3"/>
      <c r="O55" s="3"/>
      <c r="P55" s="3"/>
      <c r="Q55" s="3"/>
    </row>
    <row r="56" spans="1:17" x14ac:dyDescent="0.2">
      <c r="C56" s="33"/>
      <c r="D56" s="20"/>
      <c r="E56" s="23"/>
      <c r="F56" s="24"/>
      <c r="G56" s="24"/>
      <c r="J56" s="3"/>
      <c r="K56" s="3"/>
      <c r="L56" s="3"/>
      <c r="M56" s="3"/>
      <c r="N56" s="3"/>
      <c r="O56" s="3"/>
      <c r="P56" s="3"/>
      <c r="Q56" s="3"/>
    </row>
    <row r="57" spans="1:17" ht="13.5" thickBot="1" x14ac:dyDescent="0.25">
      <c r="C57" s="33" t="s">
        <v>82</v>
      </c>
      <c r="D57" s="20"/>
      <c r="E57" s="31">
        <v>1260186</v>
      </c>
      <c r="F57" s="32"/>
      <c r="G57" s="32">
        <v>1462612</v>
      </c>
      <c r="J57" s="3"/>
      <c r="K57" s="3"/>
      <c r="L57" s="3"/>
      <c r="M57" s="3"/>
      <c r="N57" s="3"/>
      <c r="O57" s="3"/>
      <c r="P57" s="3"/>
      <c r="Q57" s="3"/>
    </row>
    <row r="58" spans="1:17" x14ac:dyDescent="0.2">
      <c r="C58" s="19"/>
      <c r="D58" s="20"/>
      <c r="E58" s="29"/>
      <c r="F58" s="30"/>
      <c r="G58" s="30"/>
      <c r="J58" s="3"/>
      <c r="K58" s="3"/>
      <c r="L58" s="3"/>
      <c r="M58" s="3"/>
      <c r="N58" s="3"/>
      <c r="O58" s="3"/>
      <c r="P58" s="3"/>
      <c r="Q58" s="3"/>
    </row>
    <row r="59" spans="1:17" ht="13.5" thickBot="1" x14ac:dyDescent="0.25">
      <c r="A59" t="s">
        <v>83</v>
      </c>
      <c r="C59" s="19" t="s">
        <v>84</v>
      </c>
      <c r="D59" s="20"/>
      <c r="E59" s="27">
        <v>11578825</v>
      </c>
      <c r="F59" s="28"/>
      <c r="G59" s="28">
        <v>10068202</v>
      </c>
      <c r="J59" s="3"/>
      <c r="K59" s="3"/>
      <c r="L59" s="3"/>
      <c r="M59" s="3"/>
      <c r="N59" s="3"/>
      <c r="O59" s="3"/>
      <c r="P59" s="3"/>
      <c r="Q59" s="3"/>
    </row>
    <row r="60" spans="1:17" s="41" customFormat="1" ht="15.75" thickTop="1" x14ac:dyDescent="0.25">
      <c r="A60"/>
      <c r="B60"/>
      <c r="C60" s="38"/>
      <c r="D60" s="39"/>
      <c r="E60" s="29"/>
      <c r="F60" s="30" t="s">
        <v>55</v>
      </c>
      <c r="G60" s="30"/>
      <c r="H60" s="40"/>
      <c r="I60" s="3"/>
      <c r="J60" s="3"/>
      <c r="K60" s="3"/>
      <c r="L60" s="3"/>
      <c r="M60" s="3"/>
      <c r="N60" s="3"/>
      <c r="O60" s="3"/>
      <c r="P60" s="3"/>
      <c r="Q60" s="3"/>
    </row>
    <row r="61" spans="1:17" s="41" customFormat="1" x14ac:dyDescent="0.2">
      <c r="A61" t="s">
        <v>85</v>
      </c>
      <c r="B61"/>
      <c r="C61" s="42" t="s">
        <v>86</v>
      </c>
      <c r="D61" s="20">
        <v>10</v>
      </c>
      <c r="E61" s="29">
        <v>42664</v>
      </c>
      <c r="F61" s="30"/>
      <c r="G61" s="30">
        <v>35335</v>
      </c>
      <c r="H61" s="40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">
      <c r="A62" t="s">
        <v>87</v>
      </c>
      <c r="C62" s="42" t="s">
        <v>88</v>
      </c>
      <c r="D62" s="20">
        <v>11</v>
      </c>
      <c r="E62" s="29">
        <v>14374</v>
      </c>
      <c r="F62" s="30"/>
      <c r="G62" s="30">
        <v>14374</v>
      </c>
      <c r="J62" s="3"/>
      <c r="K62" s="3"/>
      <c r="L62" s="3"/>
      <c r="M62" s="3"/>
      <c r="N62" s="3"/>
      <c r="O62" s="3"/>
      <c r="P62" s="3"/>
      <c r="Q62" s="3"/>
    </row>
    <row r="63" spans="1:17" x14ac:dyDescent="0.2">
      <c r="C63" s="43"/>
      <c r="D63" s="44"/>
      <c r="E63" s="45"/>
      <c r="F63" s="3"/>
      <c r="H63" s="3"/>
      <c r="J63" s="3"/>
      <c r="K63" s="3"/>
      <c r="L63" s="3"/>
      <c r="M63" s="3"/>
      <c r="N63" s="3"/>
      <c r="O63" s="3"/>
      <c r="P63" s="3"/>
      <c r="Q63" s="3"/>
    </row>
    <row r="64" spans="1:17" x14ac:dyDescent="0.2">
      <c r="C64" s="43"/>
      <c r="D64" s="44"/>
      <c r="E64" s="45" t="s">
        <v>55</v>
      </c>
      <c r="F64" s="46"/>
      <c r="J64" s="3"/>
      <c r="K64" s="3"/>
      <c r="L64" s="3"/>
      <c r="M64" s="3"/>
      <c r="N64" s="3"/>
      <c r="O64" s="3"/>
      <c r="P64" s="3"/>
      <c r="Q64" s="3"/>
    </row>
    <row r="65" spans="3:17" x14ac:dyDescent="0.2">
      <c r="C65" s="43"/>
      <c r="D65" s="44"/>
      <c r="F65" s="46"/>
      <c r="J65" s="3"/>
      <c r="K65" s="3"/>
      <c r="L65" s="3"/>
      <c r="M65" s="3"/>
      <c r="N65" s="3"/>
      <c r="O65" s="3"/>
      <c r="P65" s="3"/>
      <c r="Q65" s="3"/>
    </row>
    <row r="66" spans="3:17" x14ac:dyDescent="0.2">
      <c r="C66" s="43"/>
      <c r="D66" s="44"/>
      <c r="F66" s="46"/>
    </row>
    <row r="67" spans="3:17" x14ac:dyDescent="0.2">
      <c r="C67" s="43"/>
      <c r="D67" s="44"/>
      <c r="F67" s="46"/>
    </row>
    <row r="68" spans="3:17" ht="20.25" customHeight="1" x14ac:dyDescent="0.2">
      <c r="E68" s="47" t="s">
        <v>89</v>
      </c>
      <c r="G68" s="47" t="s">
        <v>89</v>
      </c>
    </row>
    <row r="69" spans="3:17" x14ac:dyDescent="0.2">
      <c r="E69" s="47" t="s">
        <v>90</v>
      </c>
      <c r="G69" s="47" t="s">
        <v>91</v>
      </c>
    </row>
    <row r="70" spans="3:17" x14ac:dyDescent="0.2">
      <c r="E70" s="48" t="s">
        <v>92</v>
      </c>
      <c r="G70" s="47" t="s">
        <v>93</v>
      </c>
    </row>
    <row r="73" spans="3:17" x14ac:dyDescent="0.2">
      <c r="E73" s="49"/>
      <c r="F73" s="50"/>
      <c r="G73" s="49"/>
      <c r="H73" s="51"/>
      <c r="I73" s="52"/>
    </row>
    <row r="74" spans="3:17" x14ac:dyDescent="0.2">
      <c r="E74" s="52"/>
      <c r="G74" s="52"/>
      <c r="H74" s="51"/>
      <c r="I74" s="52"/>
    </row>
    <row r="75" spans="3:17" x14ac:dyDescent="0.2">
      <c r="E75" s="52"/>
      <c r="G75" s="52"/>
      <c r="H75" s="51"/>
      <c r="I75" s="52"/>
    </row>
    <row r="76" spans="3:17" x14ac:dyDescent="0.2">
      <c r="E76" s="52"/>
      <c r="G76" s="52"/>
      <c r="H76" s="51"/>
      <c r="I76" s="52"/>
    </row>
    <row r="77" spans="3:17" x14ac:dyDescent="0.2">
      <c r="E77" s="52"/>
      <c r="G77" s="52"/>
      <c r="H77" s="51"/>
      <c r="I77" s="52"/>
    </row>
    <row r="78" spans="3:17" x14ac:dyDescent="0.2">
      <c r="E78" s="52"/>
      <c r="G78" s="52"/>
      <c r="H78" s="51"/>
      <c r="I78" s="52"/>
    </row>
    <row r="79" spans="3:17" x14ac:dyDescent="0.2">
      <c r="E79" s="52"/>
      <c r="G79" s="52"/>
      <c r="H79" s="51"/>
      <c r="I79" s="52"/>
    </row>
    <row r="80" spans="3:17" x14ac:dyDescent="0.2">
      <c r="C80" s="53"/>
      <c r="D80"/>
      <c r="E80" s="54"/>
      <c r="F80" s="54"/>
      <c r="G80" s="54"/>
      <c r="H80" s="51"/>
      <c r="I80" s="52"/>
    </row>
    <row r="81" spans="3:9" x14ac:dyDescent="0.2">
      <c r="C81" s="53"/>
      <c r="D81"/>
      <c r="E81" s="55"/>
      <c r="F81" s="55"/>
      <c r="G81" s="55"/>
      <c r="H81" s="51"/>
      <c r="I81" s="52"/>
    </row>
    <row r="82" spans="3:9" x14ac:dyDescent="0.2">
      <c r="C82" s="53"/>
      <c r="D82"/>
      <c r="E82" s="55"/>
      <c r="F82" s="55"/>
      <c r="G82" s="55"/>
      <c r="H82" s="51"/>
      <c r="I82" s="52"/>
    </row>
    <row r="83" spans="3:9" x14ac:dyDescent="0.2">
      <c r="C83" s="52"/>
      <c r="D83" s="56"/>
      <c r="E83" s="57"/>
      <c r="F83" s="57"/>
      <c r="G83" s="57"/>
      <c r="H83" s="51"/>
      <c r="I83" s="52"/>
    </row>
    <row r="84" spans="3:9" x14ac:dyDescent="0.2">
      <c r="C84" s="52"/>
      <c r="D84"/>
      <c r="E84" s="57"/>
      <c r="F84" s="57"/>
      <c r="G84" s="57"/>
      <c r="H84" s="51"/>
      <c r="I84" s="52"/>
    </row>
    <row r="85" spans="3:9" x14ac:dyDescent="0.2">
      <c r="C85" s="52"/>
      <c r="D85"/>
      <c r="E85" s="57"/>
      <c r="F85" s="57"/>
      <c r="G85"/>
      <c r="H85" s="51"/>
      <c r="I85" s="52"/>
    </row>
    <row r="86" spans="3:9" x14ac:dyDescent="0.2">
      <c r="E86" s="52"/>
      <c r="G86" s="52"/>
      <c r="H86" s="51"/>
      <c r="I86" s="52"/>
    </row>
    <row r="87" spans="3:9" x14ac:dyDescent="0.2">
      <c r="E87" s="52"/>
      <c r="G87" s="52"/>
      <c r="H87" s="51"/>
      <c r="I87" s="52"/>
    </row>
    <row r="88" spans="3:9" x14ac:dyDescent="0.2">
      <c r="E88" s="52"/>
      <c r="G88" s="52"/>
      <c r="H88" s="51"/>
      <c r="I88" s="52"/>
    </row>
    <row r="89" spans="3:9" x14ac:dyDescent="0.2">
      <c r="E89" s="52"/>
      <c r="G89" s="52"/>
      <c r="H89" s="51"/>
      <c r="I89" s="52"/>
    </row>
    <row r="90" spans="3:9" x14ac:dyDescent="0.2">
      <c r="E90" s="52"/>
      <c r="G90" s="52"/>
      <c r="H90" s="51"/>
      <c r="I90" s="52"/>
    </row>
    <row r="91" spans="3:9" x14ac:dyDescent="0.2">
      <c r="E91" s="52"/>
      <c r="G91" s="52"/>
      <c r="H91" s="51"/>
      <c r="I91" s="52"/>
    </row>
    <row r="92" spans="3:9" x14ac:dyDescent="0.2">
      <c r="E92" s="52"/>
      <c r="G92" s="52"/>
      <c r="H92" s="51"/>
      <c r="I92" s="52"/>
    </row>
    <row r="93" spans="3:9" x14ac:dyDescent="0.2">
      <c r="E93" s="52"/>
      <c r="G93" s="52"/>
      <c r="H93" s="51"/>
      <c r="I93" s="52"/>
    </row>
    <row r="94" spans="3:9" x14ac:dyDescent="0.2">
      <c r="E94" s="52"/>
      <c r="G94" s="52"/>
      <c r="H94" s="51"/>
      <c r="I94" s="5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EF59B-65DD-4B1C-AB4B-3C93285A00D4}">
  <dimension ref="A1:M59"/>
  <sheetViews>
    <sheetView topLeftCell="B1" workbookViewId="0">
      <selection activeCell="F40" sqref="F40"/>
    </sheetView>
  </sheetViews>
  <sheetFormatPr defaultRowHeight="12.75" x14ac:dyDescent="0.2"/>
  <cols>
    <col min="1" max="1" width="0" hidden="1" customWidth="1"/>
    <col min="3" max="3" width="49.7109375" customWidth="1"/>
    <col min="4" max="4" width="7" style="26" customWidth="1"/>
    <col min="5" max="5" width="20" bestFit="1" customWidth="1"/>
    <col min="6" max="6" width="18.140625" bestFit="1" customWidth="1"/>
    <col min="7" max="7" width="9.140625" hidden="1" customWidth="1"/>
    <col min="8" max="8" width="17" hidden="1" customWidth="1"/>
    <col min="9" max="9" width="11.7109375" hidden="1" customWidth="1"/>
    <col min="13" max="13" width="10.28515625" bestFit="1" customWidth="1"/>
  </cols>
  <sheetData>
    <row r="1" spans="1:13" x14ac:dyDescent="0.2">
      <c r="C1" s="1" t="str">
        <f>'[1]1'!B1</f>
        <v>АО «ASTEL» (АСТЕЛ) И ЕГО ДОЧЕРНИЕ КОМПАНИИ</v>
      </c>
      <c r="D1" s="2"/>
    </row>
    <row r="2" spans="1:13" x14ac:dyDescent="0.2">
      <c r="C2" s="1" t="s">
        <v>95</v>
      </c>
      <c r="D2" s="2"/>
    </row>
    <row r="3" spans="1:13" x14ac:dyDescent="0.2">
      <c r="C3" s="1" t="str">
        <f>'[1]1'!B3</f>
        <v>ПО СОСТОЯНИЮ НА 30 сентября 2023 г.</v>
      </c>
      <c r="D3" s="2"/>
    </row>
    <row r="4" spans="1:13" x14ac:dyDescent="0.2">
      <c r="C4" s="7" t="s">
        <v>4</v>
      </c>
      <c r="D4" s="8"/>
    </row>
    <row r="5" spans="1:13" ht="13.5" x14ac:dyDescent="0.25">
      <c r="C5" s="58"/>
      <c r="D5" s="59"/>
    </row>
    <row r="6" spans="1:13" ht="25.5" x14ac:dyDescent="0.2">
      <c r="C6" s="60"/>
      <c r="D6" s="60" t="s">
        <v>5</v>
      </c>
      <c r="E6" s="61" t="s">
        <v>96</v>
      </c>
      <c r="F6" s="61" t="s">
        <v>97</v>
      </c>
      <c r="H6" s="62" t="s">
        <v>98</v>
      </c>
    </row>
    <row r="7" spans="1:13" x14ac:dyDescent="0.2">
      <c r="C7" s="63"/>
      <c r="D7" s="64"/>
      <c r="E7" s="65"/>
      <c r="F7" s="65"/>
      <c r="H7" s="65"/>
    </row>
    <row r="8" spans="1:13" x14ac:dyDescent="0.2">
      <c r="A8" t="s">
        <v>118</v>
      </c>
      <c r="C8" s="66" t="s">
        <v>99</v>
      </c>
      <c r="D8" s="60">
        <v>12</v>
      </c>
      <c r="E8" s="24">
        <v>8776965</v>
      </c>
      <c r="F8" s="24">
        <v>8000562</v>
      </c>
      <c r="H8" s="67">
        <v>11141678</v>
      </c>
      <c r="I8" s="55">
        <f>F8-H8</f>
        <v>-3141116</v>
      </c>
    </row>
    <row r="9" spans="1:13" x14ac:dyDescent="0.2">
      <c r="A9" t="s">
        <v>119</v>
      </c>
      <c r="C9" s="66" t="s">
        <v>100</v>
      </c>
      <c r="D9" s="60">
        <v>13</v>
      </c>
      <c r="E9" s="24">
        <v>-4990090</v>
      </c>
      <c r="F9" s="24">
        <v>-4797398</v>
      </c>
      <c r="H9" s="68">
        <v>-6708153</v>
      </c>
      <c r="I9" s="55">
        <f>F9-H9</f>
        <v>1910755</v>
      </c>
    </row>
    <row r="10" spans="1:13" x14ac:dyDescent="0.2">
      <c r="C10" s="66"/>
      <c r="D10" s="60"/>
      <c r="E10" s="24"/>
      <c r="F10" s="24"/>
      <c r="H10" s="55"/>
      <c r="I10" s="55"/>
    </row>
    <row r="11" spans="1:13" x14ac:dyDescent="0.2">
      <c r="A11" t="s">
        <v>120</v>
      </c>
      <c r="C11" s="66" t="s">
        <v>101</v>
      </c>
      <c r="D11" s="60"/>
      <c r="E11" s="69">
        <v>3786875</v>
      </c>
      <c r="F11" s="69">
        <v>3203164</v>
      </c>
      <c r="H11" s="70">
        <f>SUM(H8:H9)</f>
        <v>4433525</v>
      </c>
      <c r="I11" s="55">
        <f t="shared" ref="I11:I36" si="0">F11-H11</f>
        <v>-1230361</v>
      </c>
      <c r="M11" s="81"/>
    </row>
    <row r="12" spans="1:13" x14ac:dyDescent="0.2">
      <c r="C12" s="66"/>
      <c r="D12" s="60"/>
      <c r="E12" s="24"/>
      <c r="F12" s="24"/>
      <c r="H12" s="68"/>
      <c r="I12" s="55">
        <f t="shared" si="0"/>
        <v>0</v>
      </c>
      <c r="M12" s="81"/>
    </row>
    <row r="13" spans="1:13" x14ac:dyDescent="0.2">
      <c r="A13" t="s">
        <v>121</v>
      </c>
      <c r="C13" s="66" t="s">
        <v>102</v>
      </c>
      <c r="D13" s="60">
        <v>14</v>
      </c>
      <c r="E13" s="24">
        <v>-314178</v>
      </c>
      <c r="F13" s="24">
        <v>-293211</v>
      </c>
      <c r="H13" s="68">
        <v>-444233</v>
      </c>
      <c r="I13" s="55">
        <f t="shared" si="0"/>
        <v>151022</v>
      </c>
      <c r="M13" s="81"/>
    </row>
    <row r="14" spans="1:13" x14ac:dyDescent="0.2">
      <c r="A14" t="s">
        <v>122</v>
      </c>
      <c r="C14" s="66" t="s">
        <v>103</v>
      </c>
      <c r="D14" s="60">
        <v>15</v>
      </c>
      <c r="E14" s="24">
        <v>-1811672</v>
      </c>
      <c r="F14" s="24">
        <v>-1596130</v>
      </c>
      <c r="H14" s="68">
        <v>-1978179</v>
      </c>
      <c r="I14" s="55">
        <f t="shared" si="0"/>
        <v>382049</v>
      </c>
      <c r="M14" s="81"/>
    </row>
    <row r="15" spans="1:13" x14ac:dyDescent="0.2">
      <c r="A15" t="s">
        <v>123</v>
      </c>
      <c r="C15" s="66" t="s">
        <v>104</v>
      </c>
      <c r="D15" s="60"/>
      <c r="E15" s="24">
        <v>-1372</v>
      </c>
      <c r="F15" s="24">
        <v>-15383</v>
      </c>
      <c r="H15" s="68">
        <v>-12430</v>
      </c>
      <c r="I15" s="55">
        <f t="shared" si="0"/>
        <v>-2953</v>
      </c>
      <c r="M15" s="81"/>
    </row>
    <row r="16" spans="1:13" x14ac:dyDescent="0.2">
      <c r="A16" t="s">
        <v>124</v>
      </c>
      <c r="C16" s="66" t="s">
        <v>105</v>
      </c>
      <c r="D16" s="60"/>
      <c r="E16" s="24">
        <v>116943</v>
      </c>
      <c r="F16" s="24">
        <v>127680</v>
      </c>
      <c r="H16" s="68">
        <v>33764</v>
      </c>
      <c r="I16" s="55">
        <f t="shared" si="0"/>
        <v>93916</v>
      </c>
      <c r="M16" s="81"/>
    </row>
    <row r="17" spans="1:13" x14ac:dyDescent="0.2">
      <c r="A17" t="s">
        <v>125</v>
      </c>
      <c r="C17" s="66" t="s">
        <v>106</v>
      </c>
      <c r="D17" s="60"/>
      <c r="E17" s="24">
        <v>863</v>
      </c>
      <c r="F17" s="24">
        <v>196996</v>
      </c>
      <c r="H17" s="68">
        <v>326705</v>
      </c>
      <c r="I17" s="55">
        <f>F17-H17</f>
        <v>-129709</v>
      </c>
      <c r="M17" s="81"/>
    </row>
    <row r="18" spans="1:13" x14ac:dyDescent="0.2">
      <c r="A18" t="s">
        <v>126</v>
      </c>
      <c r="C18" s="66" t="s">
        <v>107</v>
      </c>
      <c r="D18" s="60"/>
      <c r="E18" s="24">
        <v>-11526</v>
      </c>
      <c r="F18" s="24">
        <v>-10708</v>
      </c>
      <c r="H18" s="68">
        <v>9973</v>
      </c>
      <c r="I18" s="55">
        <f t="shared" si="0"/>
        <v>-20681</v>
      </c>
      <c r="M18" s="81"/>
    </row>
    <row r="19" spans="1:13" x14ac:dyDescent="0.2">
      <c r="C19" s="66"/>
      <c r="D19" s="60"/>
      <c r="E19" s="24"/>
      <c r="F19" s="24"/>
      <c r="H19" s="68"/>
      <c r="I19" s="55">
        <f t="shared" si="0"/>
        <v>0</v>
      </c>
    </row>
    <row r="20" spans="1:13" x14ac:dyDescent="0.2">
      <c r="A20" t="s">
        <v>127</v>
      </c>
      <c r="C20" s="71" t="s">
        <v>108</v>
      </c>
      <c r="D20" s="60"/>
      <c r="E20" s="69">
        <v>1765933</v>
      </c>
      <c r="F20" s="69">
        <v>1612408</v>
      </c>
      <c r="H20" s="69">
        <f>SUM(H11:H18)</f>
        <v>2369125</v>
      </c>
      <c r="I20" s="55">
        <f t="shared" si="0"/>
        <v>-756717</v>
      </c>
    </row>
    <row r="21" spans="1:13" x14ac:dyDescent="0.2">
      <c r="C21" s="66"/>
      <c r="D21" s="60"/>
      <c r="E21" s="24"/>
      <c r="F21" s="24"/>
      <c r="H21" s="68"/>
      <c r="I21" s="55">
        <f t="shared" si="0"/>
        <v>0</v>
      </c>
    </row>
    <row r="22" spans="1:13" x14ac:dyDescent="0.2">
      <c r="A22" t="s">
        <v>128</v>
      </c>
      <c r="C22" s="66" t="s">
        <v>109</v>
      </c>
      <c r="D22" s="60">
        <v>16</v>
      </c>
      <c r="E22" s="30">
        <v>0</v>
      </c>
      <c r="F22" s="24">
        <v>0</v>
      </c>
      <c r="H22" s="68">
        <v>-460887</v>
      </c>
      <c r="I22" s="55">
        <f t="shared" si="0"/>
        <v>460887</v>
      </c>
    </row>
    <row r="23" spans="1:13" x14ac:dyDescent="0.2">
      <c r="C23" s="66"/>
      <c r="D23" s="60"/>
      <c r="E23" s="24"/>
      <c r="F23" s="24"/>
      <c r="H23" s="68"/>
      <c r="I23" s="55">
        <f t="shared" si="0"/>
        <v>0</v>
      </c>
    </row>
    <row r="24" spans="1:13" ht="13.5" thickBot="1" x14ac:dyDescent="0.25">
      <c r="A24" t="s">
        <v>129</v>
      </c>
      <c r="C24" s="66" t="s">
        <v>110</v>
      </c>
      <c r="D24" s="60"/>
      <c r="E24" s="72">
        <v>1765933</v>
      </c>
      <c r="F24" s="72">
        <v>1612408</v>
      </c>
      <c r="H24" s="73">
        <f>H20+H22</f>
        <v>1908238</v>
      </c>
      <c r="I24" s="55">
        <f t="shared" si="0"/>
        <v>-295830</v>
      </c>
      <c r="K24" t="s">
        <v>55</v>
      </c>
    </row>
    <row r="25" spans="1:13" x14ac:dyDescent="0.2">
      <c r="C25" s="66"/>
      <c r="D25" s="60"/>
      <c r="E25" s="24"/>
      <c r="F25" s="24"/>
      <c r="H25" s="68"/>
      <c r="I25" s="55">
        <f t="shared" si="0"/>
        <v>0</v>
      </c>
      <c r="K25" s="82" t="s">
        <v>55</v>
      </c>
    </row>
    <row r="26" spans="1:13" ht="25.5" x14ac:dyDescent="0.2">
      <c r="A26" t="s">
        <v>130</v>
      </c>
      <c r="C26" s="66" t="s">
        <v>111</v>
      </c>
      <c r="D26" s="60"/>
      <c r="E26" s="24">
        <v>6446</v>
      </c>
      <c r="F26" s="24">
        <v>-9186</v>
      </c>
      <c r="H26" s="68">
        <v>5186</v>
      </c>
      <c r="I26" s="55">
        <f>F26-H26</f>
        <v>-14372</v>
      </c>
    </row>
    <row r="27" spans="1:13" x14ac:dyDescent="0.2">
      <c r="C27" s="66"/>
      <c r="D27" s="60"/>
      <c r="E27" s="24"/>
      <c r="F27" s="24"/>
      <c r="H27" s="68"/>
      <c r="I27" s="55">
        <f t="shared" si="0"/>
        <v>0</v>
      </c>
    </row>
    <row r="28" spans="1:13" x14ac:dyDescent="0.2">
      <c r="A28" t="s">
        <v>131</v>
      </c>
      <c r="C28" s="66" t="s">
        <v>112</v>
      </c>
      <c r="D28" s="60"/>
      <c r="E28" s="24">
        <v>6446</v>
      </c>
      <c r="F28" s="24">
        <v>-9186</v>
      </c>
      <c r="H28" s="68">
        <f>H26</f>
        <v>5186</v>
      </c>
      <c r="I28" s="55">
        <f t="shared" si="0"/>
        <v>-14372</v>
      </c>
    </row>
    <row r="29" spans="1:13" x14ac:dyDescent="0.2">
      <c r="C29" s="66"/>
      <c r="D29" s="60"/>
      <c r="E29" s="24"/>
      <c r="F29" s="24"/>
      <c r="H29" s="68"/>
      <c r="I29" s="55">
        <f t="shared" si="0"/>
        <v>0</v>
      </c>
    </row>
    <row r="30" spans="1:13" ht="13.5" thickBot="1" x14ac:dyDescent="0.25">
      <c r="A30" t="s">
        <v>132</v>
      </c>
      <c r="C30" s="66" t="s">
        <v>113</v>
      </c>
      <c r="D30" s="60"/>
      <c r="E30" s="74">
        <v>1772379</v>
      </c>
      <c r="F30" s="74">
        <v>1603222</v>
      </c>
      <c r="G30" s="75"/>
      <c r="H30" s="76">
        <f>H24+H28</f>
        <v>1913424</v>
      </c>
      <c r="I30" s="55">
        <f t="shared" si="0"/>
        <v>-310202</v>
      </c>
    </row>
    <row r="31" spans="1:13" ht="13.5" thickTop="1" x14ac:dyDescent="0.2">
      <c r="C31" s="66"/>
      <c r="D31" s="60"/>
      <c r="E31" s="77" t="s">
        <v>55</v>
      </c>
      <c r="F31" s="77" t="s">
        <v>55</v>
      </c>
      <c r="H31" s="78"/>
      <c r="I31" s="55" t="e">
        <f t="shared" si="0"/>
        <v>#VALUE!</v>
      </c>
    </row>
    <row r="32" spans="1:13" x14ac:dyDescent="0.2">
      <c r="C32" s="66" t="s">
        <v>114</v>
      </c>
      <c r="D32" s="60"/>
      <c r="E32" s="77"/>
      <c r="F32" s="77"/>
      <c r="H32" s="78"/>
      <c r="I32" s="55">
        <f t="shared" si="0"/>
        <v>0</v>
      </c>
    </row>
    <row r="33" spans="1:9" x14ac:dyDescent="0.2">
      <c r="C33" s="66"/>
      <c r="D33" s="60"/>
      <c r="E33" s="77" t="s">
        <v>55</v>
      </c>
      <c r="F33" s="77" t="s">
        <v>55</v>
      </c>
      <c r="H33" s="78"/>
      <c r="I33" s="55" t="e">
        <f t="shared" si="0"/>
        <v>#VALUE!</v>
      </c>
    </row>
    <row r="34" spans="1:9" x14ac:dyDescent="0.2">
      <c r="A34" t="s">
        <v>133</v>
      </c>
      <c r="C34" s="66" t="s">
        <v>115</v>
      </c>
      <c r="D34" s="60"/>
      <c r="E34" s="24">
        <v>1765449</v>
      </c>
      <c r="F34" s="24">
        <v>1612815</v>
      </c>
      <c r="H34" s="68">
        <f>H37-H35</f>
        <v>1912274</v>
      </c>
      <c r="I34" s="55">
        <f>F34-H34</f>
        <v>-299459</v>
      </c>
    </row>
    <row r="35" spans="1:9" x14ac:dyDescent="0.2">
      <c r="A35" t="s">
        <v>134</v>
      </c>
      <c r="C35" s="66" t="s">
        <v>116</v>
      </c>
      <c r="D35" s="60"/>
      <c r="E35" s="24">
        <v>484</v>
      </c>
      <c r="F35" s="24">
        <v>-407</v>
      </c>
      <c r="H35" s="68">
        <v>-4036</v>
      </c>
      <c r="I35" s="55">
        <f t="shared" si="0"/>
        <v>3629</v>
      </c>
    </row>
    <row r="36" spans="1:9" x14ac:dyDescent="0.2">
      <c r="C36" s="66"/>
      <c r="D36" s="60"/>
      <c r="E36" s="24"/>
      <c r="F36" s="24"/>
      <c r="H36" s="68"/>
      <c r="I36" s="55">
        <f t="shared" si="0"/>
        <v>0</v>
      </c>
    </row>
    <row r="37" spans="1:9" ht="13.5" thickBot="1" x14ac:dyDescent="0.25">
      <c r="A37" t="s">
        <v>135</v>
      </c>
      <c r="C37" s="66"/>
      <c r="D37" s="60"/>
      <c r="E37" s="74">
        <v>1765933</v>
      </c>
      <c r="F37" s="74">
        <v>1612408</v>
      </c>
      <c r="H37" s="74">
        <f>H24</f>
        <v>1908238</v>
      </c>
      <c r="I37" s="55">
        <f>F37-H37</f>
        <v>-295830</v>
      </c>
    </row>
    <row r="38" spans="1:9" ht="13.5" thickTop="1" x14ac:dyDescent="0.2">
      <c r="C38" s="66"/>
      <c r="D38" s="60"/>
      <c r="E38" s="24" t="s">
        <v>55</v>
      </c>
      <c r="F38" s="24" t="s">
        <v>55</v>
      </c>
      <c r="H38" s="68"/>
    </row>
    <row r="39" spans="1:9" ht="25.5" x14ac:dyDescent="0.2">
      <c r="A39" t="s">
        <v>136</v>
      </c>
      <c r="C39" s="66" t="s">
        <v>117</v>
      </c>
      <c r="D39" s="60"/>
      <c r="E39" s="24">
        <v>7484</v>
      </c>
      <c r="F39" s="24">
        <v>6837</v>
      </c>
      <c r="H39" s="68">
        <v>8107</v>
      </c>
      <c r="I39" s="55">
        <f>F39-H39</f>
        <v>-1270</v>
      </c>
    </row>
    <row r="40" spans="1:9" ht="13.5" x14ac:dyDescent="0.25">
      <c r="C40" s="58"/>
      <c r="D40" s="59"/>
    </row>
    <row r="41" spans="1:9" ht="13.5" x14ac:dyDescent="0.25">
      <c r="C41" s="58"/>
      <c r="D41" s="59"/>
      <c r="E41" s="45" t="s">
        <v>55</v>
      </c>
      <c r="F41" s="45"/>
      <c r="H41" s="45"/>
    </row>
    <row r="42" spans="1:9" x14ac:dyDescent="0.2">
      <c r="C42" s="42"/>
      <c r="D42" s="79"/>
      <c r="E42" s="45"/>
      <c r="F42" s="45" t="s">
        <v>55</v>
      </c>
      <c r="H42" s="45"/>
    </row>
    <row r="43" spans="1:9" x14ac:dyDescent="0.2">
      <c r="C43" s="43"/>
      <c r="D43" s="44"/>
      <c r="E43" s="80"/>
      <c r="F43" s="80"/>
    </row>
    <row r="44" spans="1:9" x14ac:dyDescent="0.2">
      <c r="E44" s="47" t="str">
        <f>'[1]1'!D69</f>
        <v>Пак Л. В.</v>
      </c>
      <c r="F44" s="47" t="str">
        <f>'[1]1'!F69</f>
        <v>Хан О. В.</v>
      </c>
      <c r="H44" s="43"/>
    </row>
    <row r="45" spans="1:9" ht="25.5" x14ac:dyDescent="0.2">
      <c r="E45" s="48" t="str">
        <f>'[1]1'!D70</f>
        <v>Финансовый директор</v>
      </c>
      <c r="F45" s="47" t="str">
        <f>'[1]1'!F70</f>
        <v>Главный бухгалтер</v>
      </c>
      <c r="H45" s="43"/>
    </row>
    <row r="48" spans="1:9" x14ac:dyDescent="0.2">
      <c r="E48" s="82"/>
    </row>
    <row r="49" spans="5:6" x14ac:dyDescent="0.2">
      <c r="E49" s="3"/>
    </row>
    <row r="50" spans="5:6" x14ac:dyDescent="0.2">
      <c r="E50" s="83"/>
    </row>
    <row r="54" spans="5:6" x14ac:dyDescent="0.2">
      <c r="E54" s="82"/>
      <c r="F54" s="24"/>
    </row>
    <row r="55" spans="5:6" x14ac:dyDescent="0.2">
      <c r="F55" s="81"/>
    </row>
    <row r="58" spans="5:6" x14ac:dyDescent="0.2">
      <c r="F58" s="24"/>
    </row>
    <row r="59" spans="5:6" x14ac:dyDescent="0.2">
      <c r="F59" s="8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E1D07-491A-491E-9A16-FDA2709EEA22}">
  <dimension ref="B1:G99"/>
  <sheetViews>
    <sheetView topLeftCell="A23" workbookViewId="0">
      <selection activeCell="F44" sqref="F44"/>
    </sheetView>
  </sheetViews>
  <sheetFormatPr defaultRowHeight="12.75" x14ac:dyDescent="0.2"/>
  <cols>
    <col min="2" max="2" width="84.140625" customWidth="1"/>
    <col min="3" max="3" width="11.140625" style="26" bestFit="1" customWidth="1"/>
    <col min="4" max="4" width="20.28515625" customWidth="1"/>
    <col min="5" max="5" width="20.140625" customWidth="1"/>
    <col min="6" max="6" width="14.5703125" customWidth="1"/>
    <col min="7" max="7" width="10.85546875" customWidth="1"/>
  </cols>
  <sheetData>
    <row r="1" spans="2:7" x14ac:dyDescent="0.2">
      <c r="B1" s="1" t="str">
        <f>'[1]2'!B1</f>
        <v>АО «ASTEL» (АСТЕЛ) И ЕГО ДОЧЕРНИЕ КОМПАНИИ</v>
      </c>
      <c r="C1" s="2"/>
      <c r="D1" t="s">
        <v>55</v>
      </c>
    </row>
    <row r="2" spans="2:7" x14ac:dyDescent="0.2">
      <c r="B2" s="1" t="s">
        <v>137</v>
      </c>
      <c r="C2" s="2"/>
      <c r="D2" s="82" t="s">
        <v>55</v>
      </c>
      <c r="F2" s="83"/>
    </row>
    <row r="3" spans="2:7" x14ac:dyDescent="0.2">
      <c r="B3" s="1" t="str">
        <f>'[1]2'!B3</f>
        <v>ПО СОСТОЯНИЮ НА 30 сентября 2023 г.</v>
      </c>
      <c r="C3" s="2"/>
      <c r="D3" t="s">
        <v>55</v>
      </c>
      <c r="E3" s="82" t="s">
        <v>55</v>
      </c>
    </row>
    <row r="4" spans="2:7" x14ac:dyDescent="0.2">
      <c r="B4" s="7" t="s">
        <v>4</v>
      </c>
      <c r="C4" s="8"/>
      <c r="D4" t="s">
        <v>55</v>
      </c>
      <c r="E4" t="s">
        <v>55</v>
      </c>
      <c r="F4" t="s">
        <v>55</v>
      </c>
    </row>
    <row r="5" spans="2:7" x14ac:dyDescent="0.2">
      <c r="B5" s="84"/>
      <c r="C5" s="85"/>
      <c r="E5" s="26"/>
    </row>
    <row r="6" spans="2:7" ht="24" customHeight="1" x14ac:dyDescent="0.2">
      <c r="B6" s="66"/>
      <c r="C6" s="60" t="s">
        <v>94</v>
      </c>
      <c r="D6" s="61" t="str">
        <f>'[1]2'!D6</f>
        <v>9 месяцев 2023 г.</v>
      </c>
      <c r="E6" s="61" t="str">
        <f>'[1]2'!F6</f>
        <v>9 месяцев 2022 г.</v>
      </c>
      <c r="G6" s="26"/>
    </row>
    <row r="7" spans="2:7" ht="15.75" x14ac:dyDescent="0.25">
      <c r="B7" s="86" t="s">
        <v>138</v>
      </c>
      <c r="C7" s="87"/>
      <c r="D7" s="88"/>
      <c r="E7" s="88"/>
    </row>
    <row r="8" spans="2:7" x14ac:dyDescent="0.2">
      <c r="B8" s="89" t="s">
        <v>139</v>
      </c>
      <c r="C8" s="60"/>
      <c r="D8" s="24">
        <v>1765933</v>
      </c>
      <c r="E8" s="24">
        <v>1612408</v>
      </c>
      <c r="F8" s="68"/>
    </row>
    <row r="9" spans="2:7" x14ac:dyDescent="0.2">
      <c r="B9" s="90" t="s">
        <v>140</v>
      </c>
      <c r="C9" s="60"/>
      <c r="D9" s="24"/>
      <c r="E9" s="24"/>
      <c r="F9" s="68"/>
    </row>
    <row r="10" spans="2:7" x14ac:dyDescent="0.2">
      <c r="B10" s="91" t="s">
        <v>141</v>
      </c>
      <c r="C10" s="60">
        <v>13</v>
      </c>
      <c r="D10" s="24">
        <v>586325.01077139541</v>
      </c>
      <c r="E10" s="24">
        <v>764875</v>
      </c>
      <c r="F10" s="68"/>
    </row>
    <row r="11" spans="2:7" x14ac:dyDescent="0.2">
      <c r="B11" s="91" t="s">
        <v>105</v>
      </c>
      <c r="C11" s="60"/>
      <c r="D11" s="24">
        <v>-116943</v>
      </c>
      <c r="E11" s="24">
        <v>-127680</v>
      </c>
    </row>
    <row r="12" spans="2:7" x14ac:dyDescent="0.2">
      <c r="B12" s="91" t="s">
        <v>142</v>
      </c>
      <c r="C12" s="60"/>
      <c r="D12" s="24">
        <v>1372</v>
      </c>
      <c r="E12" s="24">
        <v>15383</v>
      </c>
      <c r="F12" s="68"/>
    </row>
    <row r="13" spans="2:7" x14ac:dyDescent="0.2">
      <c r="B13" s="91" t="s">
        <v>143</v>
      </c>
      <c r="C13" s="60">
        <v>9</v>
      </c>
      <c r="D13" s="24">
        <v>0</v>
      </c>
      <c r="E13" s="24">
        <v>0</v>
      </c>
      <c r="F13" s="68"/>
    </row>
    <row r="14" spans="2:7" x14ac:dyDescent="0.2">
      <c r="B14" s="91" t="s">
        <v>144</v>
      </c>
      <c r="C14" s="60"/>
      <c r="D14" s="24">
        <v>0</v>
      </c>
      <c r="E14" s="24">
        <v>0</v>
      </c>
      <c r="F14" s="68"/>
    </row>
    <row r="15" spans="2:7" x14ac:dyDescent="0.2">
      <c r="B15" s="91" t="s">
        <v>145</v>
      </c>
      <c r="C15" s="60"/>
      <c r="D15" s="24">
        <v>1557.2281699999999</v>
      </c>
      <c r="E15" s="24">
        <v>-1173</v>
      </c>
    </row>
    <row r="16" spans="2:7" x14ac:dyDescent="0.2">
      <c r="B16" s="91" t="s">
        <v>146</v>
      </c>
      <c r="C16" s="60"/>
      <c r="D16" s="24">
        <v>0</v>
      </c>
      <c r="E16" s="24">
        <v>0</v>
      </c>
    </row>
    <row r="17" spans="2:7" ht="13.5" thickBot="1" x14ac:dyDescent="0.25">
      <c r="B17" s="91" t="s">
        <v>147</v>
      </c>
      <c r="C17" s="60"/>
      <c r="D17" s="24">
        <v>-863</v>
      </c>
      <c r="E17" s="24">
        <v>-196995</v>
      </c>
      <c r="G17" s="82"/>
    </row>
    <row r="18" spans="2:7" ht="13.5" thickBot="1" x14ac:dyDescent="0.25">
      <c r="B18" s="66" t="s">
        <v>148</v>
      </c>
      <c r="C18" s="60"/>
      <c r="D18" s="92">
        <v>2237381.2389413957</v>
      </c>
      <c r="E18" s="92">
        <v>2066818</v>
      </c>
      <c r="G18" s="81"/>
    </row>
    <row r="19" spans="2:7" x14ac:dyDescent="0.2">
      <c r="B19" s="66"/>
      <c r="C19" s="60"/>
      <c r="D19" s="81"/>
      <c r="E19" s="81"/>
    </row>
    <row r="20" spans="2:7" x14ac:dyDescent="0.2">
      <c r="B20" s="66" t="s">
        <v>149</v>
      </c>
      <c r="C20" s="60">
        <v>15</v>
      </c>
      <c r="D20" s="24">
        <v>-482653</v>
      </c>
      <c r="E20" s="24">
        <v>-974458</v>
      </c>
    </row>
    <row r="21" spans="2:7" x14ac:dyDescent="0.2">
      <c r="B21" s="66" t="s">
        <v>150</v>
      </c>
      <c r="C21" s="60">
        <v>16</v>
      </c>
      <c r="D21" s="24">
        <v>785966</v>
      </c>
      <c r="E21" s="24">
        <v>-1044529</v>
      </c>
    </row>
    <row r="22" spans="2:7" x14ac:dyDescent="0.2">
      <c r="B22" s="66" t="s">
        <v>151</v>
      </c>
      <c r="C22" s="60">
        <v>17</v>
      </c>
      <c r="D22" s="24">
        <v>-287071</v>
      </c>
      <c r="E22" s="24">
        <v>-356558</v>
      </c>
    </row>
    <row r="23" spans="2:7" x14ac:dyDescent="0.2">
      <c r="B23" s="66" t="s">
        <v>152</v>
      </c>
      <c r="C23" s="60"/>
      <c r="D23" s="24">
        <v>1705</v>
      </c>
      <c r="E23" s="24">
        <v>-10061</v>
      </c>
    </row>
    <row r="24" spans="2:7" x14ac:dyDescent="0.2">
      <c r="B24" s="66" t="s">
        <v>153</v>
      </c>
      <c r="C24" s="60"/>
      <c r="D24" s="24">
        <v>104052.16643999999</v>
      </c>
      <c r="E24" s="24">
        <v>144888</v>
      </c>
    </row>
    <row r="25" spans="2:7" x14ac:dyDescent="0.2">
      <c r="B25" s="66" t="s">
        <v>154</v>
      </c>
      <c r="C25" s="44"/>
      <c r="D25" s="24">
        <v>0</v>
      </c>
      <c r="E25" s="24">
        <v>0</v>
      </c>
    </row>
    <row r="26" spans="2:7" x14ac:dyDescent="0.2">
      <c r="B26" s="66" t="s">
        <v>155</v>
      </c>
      <c r="C26" s="60"/>
      <c r="D26" s="24">
        <v>19804.505209999999</v>
      </c>
      <c r="E26" s="24">
        <v>49889</v>
      </c>
    </row>
    <row r="27" spans="2:7" x14ac:dyDescent="0.2">
      <c r="B27" s="66" t="s">
        <v>156</v>
      </c>
      <c r="C27" s="60"/>
      <c r="D27" s="24">
        <v>-166216</v>
      </c>
      <c r="E27" s="24">
        <v>-155222</v>
      </c>
    </row>
    <row r="28" spans="2:7" x14ac:dyDescent="0.2">
      <c r="B28" s="66" t="s">
        <v>157</v>
      </c>
      <c r="C28" s="60"/>
      <c r="D28" s="24">
        <v>0</v>
      </c>
      <c r="E28" s="24">
        <v>0</v>
      </c>
    </row>
    <row r="29" spans="2:7" x14ac:dyDescent="0.2">
      <c r="B29" s="66" t="s">
        <v>158</v>
      </c>
      <c r="C29" s="60"/>
      <c r="D29" s="24">
        <v>-60290.877379999998</v>
      </c>
      <c r="E29" s="24">
        <v>1452143</v>
      </c>
    </row>
    <row r="30" spans="2:7" x14ac:dyDescent="0.2">
      <c r="B30" s="66"/>
      <c r="C30" s="60"/>
      <c r="D30" s="24"/>
      <c r="E30" s="24"/>
    </row>
    <row r="31" spans="2:7" ht="15.75" customHeight="1" thickBot="1" x14ac:dyDescent="0.25">
      <c r="B31" s="66" t="s">
        <v>159</v>
      </c>
      <c r="C31" s="60"/>
      <c r="D31" s="93">
        <v>2152678.0332113956</v>
      </c>
      <c r="E31" s="93">
        <v>1172910</v>
      </c>
      <c r="G31" s="81"/>
    </row>
    <row r="32" spans="2:7" x14ac:dyDescent="0.2">
      <c r="B32" s="66" t="s">
        <v>160</v>
      </c>
      <c r="C32" s="60"/>
      <c r="D32" s="24">
        <v>-1372.0833300000002</v>
      </c>
      <c r="E32" s="24">
        <v>-15383</v>
      </c>
      <c r="G32" s="81"/>
    </row>
    <row r="33" spans="2:7" ht="13.5" thickBot="1" x14ac:dyDescent="0.25">
      <c r="B33" s="66" t="s">
        <v>161</v>
      </c>
      <c r="C33" s="60"/>
      <c r="D33" s="24">
        <v>-316369</v>
      </c>
      <c r="E33" s="24">
        <v>-138973</v>
      </c>
      <c r="G33" s="81"/>
    </row>
    <row r="34" spans="2:7" s="94" customFormat="1" ht="13.5" thickBot="1" x14ac:dyDescent="0.25">
      <c r="B34" s="95" t="s">
        <v>162</v>
      </c>
      <c r="C34" s="96"/>
      <c r="D34" s="97">
        <v>1834936.9498813958</v>
      </c>
      <c r="E34" s="97">
        <v>1018554</v>
      </c>
      <c r="F34"/>
      <c r="G34" s="81"/>
    </row>
    <row r="35" spans="2:7" x14ac:dyDescent="0.2">
      <c r="B35" s="86" t="s">
        <v>163</v>
      </c>
      <c r="C35" s="87"/>
      <c r="D35" s="98"/>
      <c r="E35" s="98"/>
    </row>
    <row r="36" spans="2:7" ht="18" customHeight="1" x14ac:dyDescent="0.2">
      <c r="B36" s="66" t="s">
        <v>164</v>
      </c>
      <c r="C36" s="60">
        <v>13</v>
      </c>
      <c r="D36" s="24">
        <v>-321047.66518999997</v>
      </c>
      <c r="E36" s="24">
        <v>-346526</v>
      </c>
      <c r="G36" s="81"/>
    </row>
    <row r="37" spans="2:7" x14ac:dyDescent="0.2">
      <c r="B37" s="66" t="s">
        <v>165</v>
      </c>
      <c r="C37" s="60"/>
      <c r="D37" s="24">
        <v>15870.836008299935</v>
      </c>
      <c r="E37" s="24">
        <v>-17645</v>
      </c>
      <c r="G37" s="81"/>
    </row>
    <row r="38" spans="2:7" x14ac:dyDescent="0.2">
      <c r="B38" s="66" t="s">
        <v>166</v>
      </c>
      <c r="C38" s="60"/>
      <c r="D38" s="24">
        <v>0</v>
      </c>
      <c r="E38" s="24">
        <v>0</v>
      </c>
    </row>
    <row r="39" spans="2:7" x14ac:dyDescent="0.2">
      <c r="B39" s="66" t="s">
        <v>167</v>
      </c>
      <c r="C39" s="60"/>
      <c r="D39" s="24">
        <v>0</v>
      </c>
      <c r="E39" s="24">
        <v>0</v>
      </c>
      <c r="G39" s="81"/>
    </row>
    <row r="40" spans="2:7" x14ac:dyDescent="0.2">
      <c r="B40" s="66" t="s">
        <v>168</v>
      </c>
      <c r="C40" s="60"/>
      <c r="D40" s="24">
        <v>0</v>
      </c>
      <c r="E40" s="24">
        <v>0</v>
      </c>
    </row>
    <row r="41" spans="2:7" ht="13.5" thickBot="1" x14ac:dyDescent="0.25">
      <c r="B41" s="66" t="s">
        <v>169</v>
      </c>
      <c r="C41" s="60"/>
      <c r="D41" s="24">
        <v>0</v>
      </c>
      <c r="E41" s="24">
        <v>0</v>
      </c>
    </row>
    <row r="42" spans="2:7" s="94" customFormat="1" ht="13.5" thickBot="1" x14ac:dyDescent="0.25">
      <c r="B42" s="95" t="s">
        <v>170</v>
      </c>
      <c r="C42" s="96"/>
      <c r="D42" s="97">
        <v>-305176.82918170001</v>
      </c>
      <c r="E42" s="97">
        <v>-364171</v>
      </c>
      <c r="F42"/>
      <c r="G42" s="81"/>
    </row>
    <row r="43" spans="2:7" x14ac:dyDescent="0.2">
      <c r="B43" s="86" t="s">
        <v>171</v>
      </c>
      <c r="C43" s="87"/>
      <c r="D43" s="98"/>
      <c r="E43" s="98"/>
    </row>
    <row r="44" spans="2:7" x14ac:dyDescent="0.2">
      <c r="B44" s="66" t="s">
        <v>172</v>
      </c>
      <c r="C44" s="60">
        <v>21</v>
      </c>
      <c r="D44" s="24">
        <v>-195000</v>
      </c>
      <c r="E44" s="24">
        <v>-442000</v>
      </c>
    </row>
    <row r="45" spans="2:7" x14ac:dyDescent="0.2">
      <c r="B45" s="66" t="s">
        <v>173</v>
      </c>
      <c r="C45" s="60"/>
      <c r="D45" s="24">
        <v>195000</v>
      </c>
      <c r="E45" s="24">
        <v>849000</v>
      </c>
    </row>
    <row r="46" spans="2:7" x14ac:dyDescent="0.2">
      <c r="B46" s="66" t="s">
        <v>174</v>
      </c>
      <c r="C46" s="60"/>
      <c r="D46" s="24">
        <v>-59330</v>
      </c>
      <c r="E46" s="24">
        <v>-450000</v>
      </c>
    </row>
    <row r="47" spans="2:7" x14ac:dyDescent="0.2">
      <c r="B47" s="66" t="s">
        <v>175</v>
      </c>
      <c r="C47" s="60"/>
      <c r="D47" s="24">
        <v>0</v>
      </c>
      <c r="E47" s="24">
        <v>0</v>
      </c>
    </row>
    <row r="48" spans="2:7" x14ac:dyDescent="0.2">
      <c r="B48" s="66" t="s">
        <v>176</v>
      </c>
      <c r="C48" s="60"/>
      <c r="D48" s="24">
        <v>0</v>
      </c>
      <c r="E48" s="24">
        <v>0</v>
      </c>
    </row>
    <row r="49" spans="2:7" x14ac:dyDescent="0.2">
      <c r="B49" s="66" t="s">
        <v>177</v>
      </c>
      <c r="C49" s="60"/>
      <c r="D49" s="24">
        <v>0</v>
      </c>
      <c r="E49" s="24">
        <v>-432990</v>
      </c>
      <c r="G49" s="81"/>
    </row>
    <row r="50" spans="2:7" ht="13.5" thickBot="1" x14ac:dyDescent="0.25">
      <c r="B50" s="66" t="s">
        <v>178</v>
      </c>
      <c r="C50" s="60"/>
      <c r="D50" s="24">
        <v>0</v>
      </c>
      <c r="E50" s="24">
        <v>0</v>
      </c>
      <c r="G50" s="81"/>
    </row>
    <row r="51" spans="2:7" s="94" customFormat="1" ht="13.5" thickBot="1" x14ac:dyDescent="0.25">
      <c r="B51" s="95" t="s">
        <v>179</v>
      </c>
      <c r="C51" s="96"/>
      <c r="D51" s="97">
        <v>-59330</v>
      </c>
      <c r="E51" s="97">
        <v>-475990</v>
      </c>
      <c r="F51"/>
      <c r="G51" s="81"/>
    </row>
    <row r="52" spans="2:7" ht="27.75" customHeight="1" x14ac:dyDescent="0.2">
      <c r="B52" s="99" t="s">
        <v>180</v>
      </c>
      <c r="C52" s="87"/>
      <c r="D52" s="100">
        <v>1470430.1206996958</v>
      </c>
      <c r="E52" s="100">
        <v>178393</v>
      </c>
    </row>
    <row r="53" spans="2:7" x14ac:dyDescent="0.2">
      <c r="B53" s="66" t="s">
        <v>181</v>
      </c>
      <c r="C53" s="60">
        <v>19</v>
      </c>
      <c r="D53" s="24">
        <v>1883464</v>
      </c>
      <c r="E53" s="24">
        <v>2353219</v>
      </c>
    </row>
    <row r="54" spans="2:7" x14ac:dyDescent="0.2">
      <c r="B54" s="66" t="s">
        <v>182</v>
      </c>
      <c r="C54" s="60"/>
      <c r="D54" s="24">
        <v>15635</v>
      </c>
      <c r="E54" s="24">
        <v>174477</v>
      </c>
      <c r="G54" s="82"/>
    </row>
    <row r="55" spans="2:7" ht="13.5" thickBot="1" x14ac:dyDescent="0.25">
      <c r="B55" s="66" t="s">
        <v>183</v>
      </c>
      <c r="C55" s="60">
        <v>19</v>
      </c>
      <c r="D55" s="101">
        <v>3369529.1206996958</v>
      </c>
      <c r="E55" s="101">
        <v>2706089</v>
      </c>
    </row>
    <row r="56" spans="2:7" ht="13.5" thickTop="1" x14ac:dyDescent="0.2">
      <c r="B56" s="66"/>
      <c r="C56" s="60"/>
      <c r="D56" s="68"/>
      <c r="E56" s="68"/>
    </row>
    <row r="57" spans="2:7" x14ac:dyDescent="0.2">
      <c r="B57" s="66"/>
      <c r="C57" s="60"/>
      <c r="D57" s="68"/>
      <c r="E57" s="68"/>
      <c r="G57" s="3"/>
    </row>
    <row r="58" spans="2:7" x14ac:dyDescent="0.2">
      <c r="B58" s="66"/>
      <c r="C58" s="60"/>
      <c r="D58" s="68"/>
      <c r="E58" s="68"/>
      <c r="G58" s="3"/>
    </row>
    <row r="59" spans="2:7" x14ac:dyDescent="0.2">
      <c r="B59" s="66"/>
      <c r="C59" s="60"/>
      <c r="D59" s="68"/>
      <c r="E59" s="68"/>
      <c r="G59" s="3"/>
    </row>
    <row r="60" spans="2:7" x14ac:dyDescent="0.2">
      <c r="B60" s="66"/>
      <c r="C60" s="60"/>
      <c r="D60" s="68"/>
      <c r="E60" s="68"/>
      <c r="G60" s="3"/>
    </row>
    <row r="61" spans="2:7" x14ac:dyDescent="0.2">
      <c r="B61" s="66"/>
      <c r="C61" s="60"/>
      <c r="D61" s="68"/>
      <c r="E61" s="68"/>
      <c r="G61" s="102"/>
    </row>
    <row r="62" spans="2:7" x14ac:dyDescent="0.2">
      <c r="B62" s="43"/>
      <c r="C62" s="44"/>
    </row>
    <row r="63" spans="2:7" x14ac:dyDescent="0.2">
      <c r="B63" s="43"/>
      <c r="C63" s="44"/>
      <c r="D63" s="103" t="s">
        <v>55</v>
      </c>
      <c r="E63" s="3"/>
    </row>
    <row r="64" spans="2:7" x14ac:dyDescent="0.2">
      <c r="B64" s="43"/>
      <c r="C64" s="44"/>
      <c r="D64" s="103"/>
      <c r="E64" s="3"/>
    </row>
    <row r="65" spans="2:6" x14ac:dyDescent="0.2">
      <c r="B65" s="43"/>
      <c r="C65" s="44"/>
      <c r="D65" s="47" t="str">
        <f>'[1]1'!D68</f>
        <v>___________________</v>
      </c>
      <c r="E65" s="47" t="str">
        <f>'[1]1'!F68</f>
        <v>___________________</v>
      </c>
    </row>
    <row r="66" spans="2:6" x14ac:dyDescent="0.2">
      <c r="B66" s="43"/>
      <c r="C66" s="44"/>
      <c r="D66" s="47" t="str">
        <f>'[1]1'!D69</f>
        <v>Пак Л. В.</v>
      </c>
      <c r="E66" s="47" t="str">
        <f>'[1]1'!F69</f>
        <v>Хан О. В.</v>
      </c>
    </row>
    <row r="67" spans="2:6" x14ac:dyDescent="0.2">
      <c r="B67" s="43"/>
      <c r="C67" s="44"/>
      <c r="D67" s="48" t="str">
        <f>'[1]1'!D70</f>
        <v>Финансовый директор</v>
      </c>
      <c r="E67" s="47" t="str">
        <f>'[1]1'!F70</f>
        <v>Главный бухгалтер</v>
      </c>
    </row>
    <row r="68" spans="2:6" x14ac:dyDescent="0.2">
      <c r="B68" s="43"/>
      <c r="C68" s="44"/>
      <c r="D68" s="103"/>
      <c r="E68" s="3"/>
    </row>
    <row r="69" spans="2:6" x14ac:dyDescent="0.2">
      <c r="B69" s="43"/>
      <c r="C69" s="44"/>
      <c r="D69" s="103"/>
      <c r="E69" s="3"/>
    </row>
    <row r="70" spans="2:6" x14ac:dyDescent="0.2">
      <c r="B70" s="43"/>
      <c r="C70" s="44"/>
      <c r="D70" s="103"/>
      <c r="E70" s="3"/>
    </row>
    <row r="71" spans="2:6" x14ac:dyDescent="0.2">
      <c r="B71" s="43"/>
      <c r="C71" s="44"/>
      <c r="D71" s="103"/>
      <c r="E71" s="3"/>
    </row>
    <row r="72" spans="2:6" x14ac:dyDescent="0.2">
      <c r="B72" s="43"/>
      <c r="C72" s="44"/>
      <c r="D72" s="103"/>
      <c r="E72" s="3"/>
    </row>
    <row r="73" spans="2:6" x14ac:dyDescent="0.2">
      <c r="B73" s="43"/>
      <c r="C73" s="44"/>
      <c r="D73" s="103"/>
      <c r="E73" s="3"/>
    </row>
    <row r="74" spans="2:6" x14ac:dyDescent="0.2">
      <c r="B74" s="43"/>
      <c r="C74" s="44"/>
      <c r="D74" s="103"/>
      <c r="E74" s="3"/>
    </row>
    <row r="75" spans="2:6" x14ac:dyDescent="0.2">
      <c r="B75" s="43"/>
      <c r="C75" s="44"/>
      <c r="D75" s="103"/>
      <c r="E75" s="3"/>
    </row>
    <row r="76" spans="2:6" x14ac:dyDescent="0.2">
      <c r="B76" s="43"/>
      <c r="C76" s="44"/>
      <c r="D76" s="103"/>
      <c r="E76" s="3"/>
    </row>
    <row r="77" spans="2:6" x14ac:dyDescent="0.2">
      <c r="B77" s="43"/>
      <c r="C77" s="44"/>
      <c r="D77" s="103"/>
      <c r="E77" s="3"/>
    </row>
    <row r="78" spans="2:6" x14ac:dyDescent="0.2">
      <c r="B78" s="43"/>
      <c r="C78" s="44"/>
      <c r="D78" s="68"/>
      <c r="E78" s="68"/>
    </row>
    <row r="79" spans="2:6" x14ac:dyDescent="0.2">
      <c r="D79" s="104"/>
      <c r="E79" s="104"/>
    </row>
    <row r="80" spans="2:6" x14ac:dyDescent="0.2">
      <c r="B80" s="43"/>
      <c r="C80" s="43"/>
      <c r="D80" s="43"/>
      <c r="E80" s="43"/>
      <c r="F80" s="43"/>
    </row>
    <row r="81" spans="2:6" x14ac:dyDescent="0.2">
      <c r="B81" s="43"/>
      <c r="C81" s="43"/>
      <c r="D81" s="43"/>
      <c r="E81" s="43"/>
      <c r="F81" s="43"/>
    </row>
    <row r="82" spans="2:6" x14ac:dyDescent="0.2">
      <c r="B82" s="43"/>
      <c r="C82" s="43"/>
      <c r="D82" s="43"/>
      <c r="E82" s="43"/>
      <c r="F82" s="43"/>
    </row>
    <row r="83" spans="2:6" x14ac:dyDescent="0.2">
      <c r="B83" s="43"/>
      <c r="C83" s="43"/>
      <c r="D83" s="43"/>
      <c r="E83" s="43"/>
      <c r="F83" s="43"/>
    </row>
    <row r="84" spans="2:6" x14ac:dyDescent="0.2">
      <c r="B84" s="43"/>
      <c r="C84" s="43"/>
      <c r="D84" s="43"/>
      <c r="E84" s="43"/>
      <c r="F84" s="43"/>
    </row>
    <row r="85" spans="2:6" x14ac:dyDescent="0.2">
      <c r="B85" s="43"/>
      <c r="C85" s="43"/>
      <c r="D85" s="43"/>
      <c r="E85" s="43"/>
      <c r="F85" s="43"/>
    </row>
    <row r="86" spans="2:6" x14ac:dyDescent="0.2">
      <c r="B86" s="43"/>
      <c r="C86" s="43"/>
      <c r="D86" s="43"/>
      <c r="E86" s="43"/>
      <c r="F86" s="43"/>
    </row>
    <row r="87" spans="2:6" x14ac:dyDescent="0.2">
      <c r="B87" s="43"/>
      <c r="C87" s="43"/>
      <c r="D87" s="43"/>
      <c r="E87" s="43"/>
      <c r="F87" s="43"/>
    </row>
    <row r="88" spans="2:6" x14ac:dyDescent="0.2">
      <c r="B88" s="43"/>
      <c r="C88" s="43"/>
      <c r="D88" s="43"/>
      <c r="E88" s="43"/>
      <c r="F88" s="43"/>
    </row>
    <row r="89" spans="2:6" x14ac:dyDescent="0.2">
      <c r="B89" s="43"/>
      <c r="C89" s="43"/>
      <c r="D89" s="43"/>
      <c r="E89" s="43"/>
      <c r="F89" s="43"/>
    </row>
    <row r="90" spans="2:6" x14ac:dyDescent="0.2">
      <c r="B90" s="43"/>
      <c r="C90" s="43"/>
      <c r="D90" s="43"/>
      <c r="E90" s="43"/>
      <c r="F90" s="43"/>
    </row>
    <row r="91" spans="2:6" x14ac:dyDescent="0.2">
      <c r="B91" s="43"/>
      <c r="C91" s="43"/>
      <c r="D91" s="43"/>
      <c r="E91" s="43"/>
      <c r="F91" s="43"/>
    </row>
    <row r="92" spans="2:6" x14ac:dyDescent="0.2">
      <c r="B92" s="43"/>
      <c r="C92" s="43"/>
      <c r="D92" s="43"/>
      <c r="E92" s="43"/>
      <c r="F92" s="43"/>
    </row>
    <row r="93" spans="2:6" x14ac:dyDescent="0.2">
      <c r="B93" s="43"/>
      <c r="C93" s="43"/>
      <c r="D93" s="43"/>
      <c r="E93" s="43"/>
      <c r="F93" s="43"/>
    </row>
    <row r="94" spans="2:6" x14ac:dyDescent="0.2">
      <c r="B94" s="43"/>
      <c r="C94" s="43"/>
      <c r="D94" s="43"/>
      <c r="E94" s="43"/>
      <c r="F94" s="43"/>
    </row>
    <row r="95" spans="2:6" x14ac:dyDescent="0.2">
      <c r="B95" s="43"/>
      <c r="C95" s="43"/>
      <c r="D95" s="43"/>
      <c r="E95" s="43"/>
      <c r="F95" s="43"/>
    </row>
    <row r="96" spans="2:6" x14ac:dyDescent="0.2">
      <c r="B96" s="43"/>
      <c r="C96" s="43"/>
      <c r="D96" s="43"/>
      <c r="E96" s="43"/>
      <c r="F96" s="43"/>
    </row>
    <row r="97" spans="2:6" x14ac:dyDescent="0.2">
      <c r="B97" s="43"/>
      <c r="C97" s="43"/>
      <c r="D97" s="43"/>
      <c r="E97" s="43"/>
      <c r="F97" s="43"/>
    </row>
    <row r="98" spans="2:6" x14ac:dyDescent="0.2">
      <c r="B98" s="43"/>
      <c r="C98" s="43"/>
      <c r="D98" s="43"/>
      <c r="E98" s="43"/>
      <c r="F98" s="43"/>
    </row>
    <row r="99" spans="2:6" x14ac:dyDescent="0.2">
      <c r="B99" s="43"/>
      <c r="C99" s="43"/>
      <c r="D99" s="43"/>
      <c r="E99" s="43"/>
      <c r="F99" s="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B1CE6-96D8-4AF9-9CFF-0BDFDD3ECE67}">
  <dimension ref="B1:P38"/>
  <sheetViews>
    <sheetView tabSelected="1" workbookViewId="0">
      <selection activeCell="D32" sqref="D32"/>
    </sheetView>
  </sheetViews>
  <sheetFormatPr defaultRowHeight="12.75" x14ac:dyDescent="0.2"/>
  <cols>
    <col min="2" max="2" width="39" customWidth="1"/>
    <col min="3" max="3" width="12.42578125" customWidth="1"/>
    <col min="4" max="4" width="16.5703125" customWidth="1"/>
    <col min="5" max="5" width="10.5703125" bestFit="1" customWidth="1"/>
    <col min="6" max="6" width="16.140625" customWidth="1"/>
    <col min="7" max="7" width="13.42578125" customWidth="1"/>
    <col min="8" max="8" width="10" customWidth="1"/>
    <col min="9" max="9" width="12" customWidth="1"/>
    <col min="10" max="10" width="14.5703125" customWidth="1"/>
    <col min="11" max="11" width="16.42578125" style="45" customWidth="1"/>
    <col min="12" max="12" width="11.85546875" bestFit="1" customWidth="1"/>
  </cols>
  <sheetData>
    <row r="1" spans="2:12" x14ac:dyDescent="0.2">
      <c r="B1" s="1" t="str">
        <f>'[1]2'!B1</f>
        <v>АО «ASTEL» (АСТЕЛ) И ЕГО ДОЧЕРНИЕ КОМПАНИИ</v>
      </c>
    </row>
    <row r="2" spans="2:12" x14ac:dyDescent="0.2">
      <c r="B2" s="5" t="s">
        <v>184</v>
      </c>
    </row>
    <row r="3" spans="2:12" x14ac:dyDescent="0.2">
      <c r="B3" s="1" t="str">
        <f>'[1]1'!B3</f>
        <v>ПО СОСТОЯНИЮ НА 30 сентября 2023 г.</v>
      </c>
    </row>
    <row r="4" spans="2:12" x14ac:dyDescent="0.2">
      <c r="B4" s="7" t="s">
        <v>4</v>
      </c>
    </row>
    <row r="5" spans="2:12" x14ac:dyDescent="0.2">
      <c r="B5" s="84"/>
      <c r="K5" s="105"/>
    </row>
    <row r="6" spans="2:12" x14ac:dyDescent="0.2">
      <c r="B6" s="106"/>
      <c r="D6" t="s">
        <v>55</v>
      </c>
      <c r="K6" s="105"/>
    </row>
    <row r="7" spans="2:12" ht="12.75" customHeight="1" x14ac:dyDescent="0.2">
      <c r="B7" s="63"/>
      <c r="I7" s="107"/>
      <c r="K7" s="105"/>
    </row>
    <row r="8" spans="2:12" ht="76.5" x14ac:dyDescent="0.2">
      <c r="B8" s="63"/>
      <c r="C8" s="107" t="s">
        <v>185</v>
      </c>
      <c r="D8" s="65" t="s">
        <v>186</v>
      </c>
      <c r="E8" s="65" t="s">
        <v>52</v>
      </c>
      <c r="F8" s="107" t="s">
        <v>187</v>
      </c>
      <c r="G8" s="107" t="s">
        <v>188</v>
      </c>
      <c r="H8" s="65" t="s">
        <v>189</v>
      </c>
      <c r="I8" s="65" t="s">
        <v>190</v>
      </c>
      <c r="K8" s="61"/>
    </row>
    <row r="9" spans="2:12" x14ac:dyDescent="0.2">
      <c r="B9" s="108" t="s">
        <v>191</v>
      </c>
      <c r="C9" s="29">
        <v>326474</v>
      </c>
      <c r="D9" s="68">
        <v>-30214</v>
      </c>
      <c r="E9" s="29">
        <v>11269</v>
      </c>
      <c r="F9" s="29">
        <v>8992705</v>
      </c>
      <c r="G9" s="29">
        <v>9300234</v>
      </c>
      <c r="H9" s="68">
        <v>-592</v>
      </c>
      <c r="I9" s="29">
        <v>9299642</v>
      </c>
      <c r="K9" s="52"/>
      <c r="L9" s="3"/>
    </row>
    <row r="10" spans="2:12" x14ac:dyDescent="0.2">
      <c r="B10" s="63"/>
      <c r="C10" s="29"/>
      <c r="D10" s="29"/>
      <c r="E10" s="29"/>
      <c r="F10" s="29" t="s">
        <v>55</v>
      </c>
      <c r="G10" s="29" t="s">
        <v>55</v>
      </c>
      <c r="H10" s="29"/>
      <c r="I10" s="29" t="s">
        <v>55</v>
      </c>
      <c r="K10" s="52"/>
      <c r="L10" s="3"/>
    </row>
    <row r="11" spans="2:12" x14ac:dyDescent="0.2">
      <c r="B11" s="63" t="s">
        <v>192</v>
      </c>
      <c r="C11" s="29"/>
      <c r="D11" s="29"/>
      <c r="E11" s="29"/>
      <c r="F11" s="29">
        <v>1452907</v>
      </c>
      <c r="G11" s="29">
        <v>1452907</v>
      </c>
      <c r="H11" s="68">
        <v>-605</v>
      </c>
      <c r="I11" s="29">
        <v>1452302</v>
      </c>
      <c r="K11" s="52"/>
      <c r="L11" s="3"/>
    </row>
    <row r="12" spans="2:12" s="111" customFormat="1" x14ac:dyDescent="0.2">
      <c r="B12" s="109" t="s">
        <v>193</v>
      </c>
      <c r="C12" s="29"/>
      <c r="D12" s="29"/>
      <c r="E12" s="29"/>
      <c r="F12" s="29"/>
      <c r="G12" s="110">
        <v>0</v>
      </c>
      <c r="H12" s="29"/>
      <c r="I12" s="29">
        <v>0</v>
      </c>
      <c r="K12" s="52"/>
      <c r="L12" s="112"/>
    </row>
    <row r="13" spans="2:12" x14ac:dyDescent="0.2">
      <c r="B13" s="63" t="s">
        <v>194</v>
      </c>
      <c r="C13" s="29"/>
      <c r="D13" s="29"/>
      <c r="E13" s="29"/>
      <c r="F13" s="29">
        <v>164948</v>
      </c>
      <c r="G13" s="29">
        <v>164948</v>
      </c>
      <c r="H13" s="29"/>
      <c r="I13" s="29">
        <v>164948</v>
      </c>
      <c r="K13" s="52"/>
      <c r="L13" s="3"/>
    </row>
    <row r="14" spans="2:12" x14ac:dyDescent="0.2">
      <c r="B14" s="63" t="s">
        <v>195</v>
      </c>
      <c r="C14" s="29"/>
      <c r="D14" s="68">
        <v>-1188</v>
      </c>
      <c r="E14" s="29">
        <v>0</v>
      </c>
      <c r="F14" s="29"/>
      <c r="G14" s="68">
        <v>-1188</v>
      </c>
      <c r="H14" s="68">
        <v>-177</v>
      </c>
      <c r="I14" s="68">
        <v>-1365</v>
      </c>
      <c r="K14" s="52"/>
      <c r="L14" s="3"/>
    </row>
    <row r="15" spans="2:12" x14ac:dyDescent="0.2">
      <c r="B15" s="66" t="s">
        <v>196</v>
      </c>
      <c r="C15" s="29"/>
      <c r="D15" s="29"/>
      <c r="E15" s="29"/>
      <c r="F15" s="68">
        <v>-2630925</v>
      </c>
      <c r="G15" s="68">
        <v>-2630925</v>
      </c>
      <c r="H15" s="29"/>
      <c r="I15" s="68">
        <v>-2630925</v>
      </c>
      <c r="K15" s="52"/>
      <c r="L15" s="3"/>
    </row>
    <row r="16" spans="2:12" x14ac:dyDescent="0.2">
      <c r="B16" s="63"/>
      <c r="C16" s="29"/>
      <c r="D16" s="29"/>
      <c r="E16" s="29"/>
      <c r="F16" s="29"/>
      <c r="G16" s="29"/>
      <c r="H16" s="29"/>
      <c r="I16" s="29"/>
      <c r="K16" s="105"/>
    </row>
    <row r="17" spans="2:16" ht="13.5" thickBot="1" x14ac:dyDescent="0.25">
      <c r="B17" s="113" t="s">
        <v>197</v>
      </c>
      <c r="C17" s="27">
        <v>326474</v>
      </c>
      <c r="D17" s="114">
        <v>-31402</v>
      </c>
      <c r="E17" s="27">
        <v>11269</v>
      </c>
      <c r="F17" s="27">
        <v>7979635</v>
      </c>
      <c r="G17" s="27">
        <v>8285976</v>
      </c>
      <c r="H17" s="114">
        <v>-1374</v>
      </c>
      <c r="I17" s="27">
        <v>8284602</v>
      </c>
      <c r="J17" s="115"/>
      <c r="K17" s="49"/>
      <c r="L17" s="83"/>
      <c r="M17" t="s">
        <v>55</v>
      </c>
    </row>
    <row r="18" spans="2:16" ht="13.5" thickTop="1" x14ac:dyDescent="0.2">
      <c r="B18" s="63"/>
      <c r="C18" s="29"/>
      <c r="D18" s="29"/>
      <c r="E18" s="29"/>
      <c r="F18" s="29" t="s">
        <v>55</v>
      </c>
      <c r="G18" s="29" t="s">
        <v>55</v>
      </c>
      <c r="H18" s="29"/>
      <c r="I18" s="29" t="s">
        <v>55</v>
      </c>
      <c r="K18" s="105"/>
      <c r="M18" s="82" t="s">
        <v>55</v>
      </c>
    </row>
    <row r="19" spans="2:16" x14ac:dyDescent="0.2">
      <c r="B19" s="63" t="s">
        <v>192</v>
      </c>
      <c r="C19" s="29"/>
      <c r="D19" s="29"/>
      <c r="E19" s="29"/>
      <c r="F19" s="29">
        <v>1765449</v>
      </c>
      <c r="G19" s="68">
        <v>1765449</v>
      </c>
      <c r="H19" s="68">
        <v>484</v>
      </c>
      <c r="I19" s="29">
        <v>1765933</v>
      </c>
      <c r="K19" s="105"/>
    </row>
    <row r="20" spans="2:16" x14ac:dyDescent="0.2">
      <c r="B20" s="109" t="s">
        <v>193</v>
      </c>
      <c r="C20" s="29"/>
      <c r="D20" s="29"/>
      <c r="E20" s="29"/>
      <c r="F20" s="29"/>
      <c r="G20" s="110">
        <v>0</v>
      </c>
      <c r="H20" s="29"/>
      <c r="I20" s="29">
        <v>0</v>
      </c>
      <c r="K20" s="105"/>
    </row>
    <row r="21" spans="2:16" x14ac:dyDescent="0.2">
      <c r="B21" s="63" t="s">
        <v>194</v>
      </c>
      <c r="C21" s="29"/>
      <c r="D21" s="29"/>
      <c r="E21" s="116"/>
      <c r="F21" s="68">
        <v>0</v>
      </c>
      <c r="G21" s="68">
        <v>0</v>
      </c>
      <c r="H21" s="29"/>
      <c r="I21" s="68">
        <v>0</v>
      </c>
      <c r="K21" s="117"/>
    </row>
    <row r="22" spans="2:16" x14ac:dyDescent="0.2">
      <c r="B22" s="63" t="s">
        <v>195</v>
      </c>
      <c r="C22" s="29"/>
      <c r="D22" s="68">
        <v>6376</v>
      </c>
      <c r="E22" s="29">
        <v>0</v>
      </c>
      <c r="F22" s="29"/>
      <c r="G22" s="68">
        <v>6376</v>
      </c>
      <c r="H22" s="68">
        <v>70</v>
      </c>
      <c r="I22" s="68">
        <v>6446</v>
      </c>
      <c r="K22" s="117"/>
    </row>
    <row r="23" spans="2:16" x14ac:dyDescent="0.2">
      <c r="B23" s="66" t="s">
        <v>196</v>
      </c>
      <c r="C23" s="29"/>
      <c r="D23" s="29"/>
      <c r="E23" s="29"/>
      <c r="F23" s="68">
        <v>-59330</v>
      </c>
      <c r="G23" s="68">
        <v>-59330</v>
      </c>
      <c r="H23" s="29"/>
      <c r="I23" s="68">
        <v>-59330</v>
      </c>
      <c r="K23" s="105"/>
    </row>
    <row r="24" spans="2:16" x14ac:dyDescent="0.2">
      <c r="B24" s="108"/>
      <c r="C24" s="116"/>
      <c r="D24" s="116"/>
      <c r="E24" s="116"/>
      <c r="F24" s="116"/>
      <c r="G24" s="116"/>
      <c r="H24" s="116"/>
      <c r="I24" s="116"/>
      <c r="J24" s="115"/>
      <c r="K24" s="105"/>
    </row>
    <row r="25" spans="2:16" ht="13.5" thickBot="1" x14ac:dyDescent="0.25">
      <c r="B25" s="113" t="s">
        <v>198</v>
      </c>
      <c r="C25" s="114">
        <v>326474</v>
      </c>
      <c r="D25" s="114">
        <v>-25026</v>
      </c>
      <c r="E25" s="114">
        <v>11269</v>
      </c>
      <c r="F25" s="114">
        <v>9685754</v>
      </c>
      <c r="G25" s="114">
        <v>9998471</v>
      </c>
      <c r="H25" s="114">
        <v>-820</v>
      </c>
      <c r="I25" s="114">
        <v>9997651</v>
      </c>
      <c r="J25" s="115"/>
      <c r="K25" s="49"/>
      <c r="L25" s="83"/>
      <c r="P25" s="50"/>
    </row>
    <row r="26" spans="2:16" s="120" customFormat="1" ht="12" thickTop="1" x14ac:dyDescent="0.2">
      <c r="B26" s="118"/>
      <c r="C26" s="119"/>
      <c r="D26" s="119" t="s">
        <v>55</v>
      </c>
      <c r="E26" s="119"/>
      <c r="F26" s="119" t="s">
        <v>55</v>
      </c>
      <c r="G26" s="119"/>
      <c r="H26" s="119"/>
      <c r="I26" s="119"/>
      <c r="J26" s="119"/>
      <c r="K26" s="51"/>
    </row>
    <row r="27" spans="2:16" s="120" customFormat="1" ht="11.25" x14ac:dyDescent="0.2">
      <c r="B27" s="118"/>
      <c r="C27" s="119"/>
      <c r="D27" s="119"/>
      <c r="E27" s="119"/>
      <c r="F27" s="119" t="s">
        <v>55</v>
      </c>
      <c r="G27" s="119"/>
      <c r="H27" s="119" t="s">
        <v>55</v>
      </c>
      <c r="I27" s="119"/>
      <c r="J27" s="119"/>
      <c r="K27" s="4"/>
    </row>
    <row r="28" spans="2:16" s="120" customFormat="1" ht="11.25" x14ac:dyDescent="0.2">
      <c r="B28" s="118"/>
      <c r="C28" s="119"/>
      <c r="D28" s="119"/>
      <c r="E28" s="119"/>
      <c r="F28" s="119"/>
      <c r="G28" s="119"/>
      <c r="H28" s="119" t="s">
        <v>55</v>
      </c>
      <c r="I28" s="119"/>
      <c r="J28" s="119"/>
      <c r="K28" s="4" t="s">
        <v>55</v>
      </c>
    </row>
    <row r="29" spans="2:16" s="120" customFormat="1" ht="11.25" x14ac:dyDescent="0.2">
      <c r="B29" s="118"/>
      <c r="F29" s="120" t="s">
        <v>55</v>
      </c>
      <c r="G29" s="120" t="s">
        <v>55</v>
      </c>
      <c r="K29" s="4"/>
    </row>
    <row r="33" spans="2:10" x14ac:dyDescent="0.2">
      <c r="C33" s="67"/>
      <c r="D33" s="67"/>
      <c r="E33" s="67"/>
      <c r="F33" s="67"/>
      <c r="G33" s="67"/>
      <c r="H33" s="67"/>
      <c r="I33" s="67"/>
      <c r="J33" s="67"/>
    </row>
    <row r="34" spans="2:10" x14ac:dyDescent="0.2">
      <c r="C34" s="103"/>
      <c r="D34" s="103"/>
      <c r="E34" s="103"/>
      <c r="F34" s="103"/>
      <c r="G34" s="103"/>
      <c r="H34" s="103"/>
    </row>
    <row r="35" spans="2:10" x14ac:dyDescent="0.2">
      <c r="B35" s="63"/>
      <c r="D35" s="120"/>
    </row>
    <row r="38" spans="2:10" x14ac:dyDescent="0.2">
      <c r="F38" s="8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 1</vt:lpstr>
      <vt:lpstr>ЛИСТ 2</vt:lpstr>
      <vt:lpstr>ЛИСТ 3</vt:lpstr>
      <vt:lpstr>ЛИСТ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Bukesheva Mukaram</dc:creator>
  <cp:lastModifiedBy>Bukesheva Mukaram</cp:lastModifiedBy>
  <dcterms:created xsi:type="dcterms:W3CDTF">2023-11-01T10:11:26Z</dcterms:created>
  <dcterms:modified xsi:type="dcterms:W3CDTF">2023-11-01T10:23:13Z</dcterms:modified>
</cp:coreProperties>
</file>