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FinDep\Планово экономический отдел\Report - Отчеты на биржу\2021\189\2 кв\"/>
    </mc:Choice>
  </mc:AlternateContent>
  <xr:revisionPtr revIDLastSave="0" documentId="13_ncr:1_{6514CE79-4BDD-408D-97FE-1CDBCE22C131}" xr6:coauthVersionLast="46" xr6:coauthVersionMax="46" xr10:uidLastSave="{00000000-0000-0000-0000-000000000000}"/>
  <bookViews>
    <workbookView xWindow="-110" yWindow="-110" windowWidth="19420" windowHeight="10420" tabRatio="912" firstSheet="3" activeTab="3" xr2:uid="{00000000-000D-0000-FFFF-FFFF00000000}"/>
  </bookViews>
  <sheets>
    <sheet name="Лист1" sheetId="47" state="hidden" r:id="rId1"/>
    <sheet name="ТМЗ" sheetId="39" state="hidden" r:id="rId2"/>
    <sheet name="Капитал" sheetId="29" state="hidden" r:id="rId3"/>
    <sheet name="ЛИСТ 1" sheetId="66" r:id="rId4"/>
    <sheet name="ЛИСТ 2" sheetId="67" r:id="rId5"/>
    <sheet name="ЛИСТ 3" sheetId="69" r:id="rId6"/>
    <sheet name="ЛИСТ 4" sheetId="70" r:id="rId7"/>
  </sheets>
  <definedNames>
    <definedName name="_xlnm.Print_Area" localSheetId="2">Капитал!$B$15:$M$42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69" l="1"/>
  <c r="D6" i="69"/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<sst xmlns="http://schemas.openxmlformats.org/spreadsheetml/2006/main" count="505" uniqueCount="286">
  <si>
    <t>Сомон-пейдж</t>
  </si>
  <si>
    <t>Выпущенный капитал</t>
  </si>
  <si>
    <t>Выкупленные собственные долевые инструменты</t>
  </si>
  <si>
    <t>Резервы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</si>
  <si>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</si>
  <si>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</si>
  <si>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</si>
  <si>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</si>
  <si>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</si>
  <si>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</si>
  <si>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</si>
  <si>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</si>
  <si>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</si>
  <si>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</si>
  <si>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</si>
  <si>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</si>
  <si>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</si>
  <si>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</si>
  <si>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</si>
  <si>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</si>
  <si>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</si>
  <si>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</si>
  <si>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</si>
  <si>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</si>
  <si>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</si>
  <si>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</si>
  <si>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</si>
  <si>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</si>
  <si>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</si>
  <si>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</si>
  <si>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</si>
  <si>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</si>
  <si>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</si>
  <si>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</si>
  <si>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</si>
  <si>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</si>
  <si>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</si>
  <si>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</si>
  <si>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</si>
  <si>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</si>
  <si>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</si>
  <si>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</si>
  <si>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</si>
  <si>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</si>
  <si>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</si>
  <si>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</si>
  <si>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</si>
  <si>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</si>
  <si>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</si>
  <si>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</si>
  <si>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</si>
  <si>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</si>
  <si>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</si>
  <si>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</si>
  <si>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</si>
  <si>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</si>
  <si>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</si>
  <si>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</si>
  <si>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</si>
  <si>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</si>
  <si>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</si>
  <si>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</si>
  <si>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</si>
  <si>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</si>
  <si>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</si>
  <si>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</si>
  <si>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</si>
  <si>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</si>
  <si>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Денежные средства и их эквиваленты</t>
  </si>
  <si>
    <t>Основные средства</t>
  </si>
  <si>
    <t>Нематериальные активы</t>
  </si>
  <si>
    <t>Прочие долгосрочные активы</t>
  </si>
  <si>
    <t>200</t>
  </si>
  <si>
    <t>031</t>
  </si>
  <si>
    <t>032</t>
  </si>
  <si>
    <t>033</t>
  </si>
  <si>
    <t>Долгосрочная кредиторская задолженность</t>
  </si>
  <si>
    <t>Отложенные налоговые обязательства</t>
  </si>
  <si>
    <t>Прочие долгосрочные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</si>
  <si>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</si>
  <si>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</si>
  <si>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Инвестиции в дочерние компании</t>
  </si>
  <si>
    <t>ИТОГО КАПИТАЛ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</si>
  <si>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</si>
  <si>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</si>
  <si>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</si>
  <si>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</si>
  <si>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</si>
  <si>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</si>
  <si>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</si>
  <si>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</si>
  <si>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</si>
  <si>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</si>
  <si>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</si>
  <si>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</si>
  <si>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</si>
  <si>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</si>
  <si>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</si>
  <si>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</si>
  <si>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</si>
  <si>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</si>
  <si>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</si>
  <si>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</si>
  <si>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</si>
  <si>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</si>
  <si>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</si>
  <si>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</si>
  <si>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</si>
  <si>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</si>
  <si>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</si>
  <si>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</si>
  <si>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</si>
  <si>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</si>
  <si>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</si>
  <si>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</si>
  <si>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</si>
  <si>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</si>
  <si>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</si>
  <si>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</si>
  <si>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</si>
  <si>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</si>
  <si>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</si>
  <si>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</si>
  <si>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</si>
  <si>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</si>
  <si>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</si>
  <si>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</si>
  <si>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 xml:space="preserve">Авансы выданные </t>
  </si>
  <si>
    <t>Курсовые разницы</t>
  </si>
  <si>
    <t>Торговая дебиторская задолженность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</si>
  <si>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</si>
  <si>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</si>
  <si>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</si>
  <si>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</si>
  <si>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</si>
  <si>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</si>
  <si>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</si>
  <si>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</si>
  <si>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</si>
  <si>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</si>
  <si>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</si>
  <si>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</si>
  <si>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ДОЛГОСРОЧНЫЕ АКТИВЫ:</t>
  </si>
  <si>
    <t xml:space="preserve">ТЕКУЩИЕ АКТИВЫ: </t>
  </si>
  <si>
    <t>Товарно-материальные запасы</t>
  </si>
  <si>
    <t>Прочие текущие активы</t>
  </si>
  <si>
    <t>ИТОГО АКТИВЫ</t>
  </si>
  <si>
    <t>Прочие резервы</t>
  </si>
  <si>
    <t>ДОЛГОСРОЧНЫЕ ОБЯЗАТЕЛЬСТВА:</t>
  </si>
  <si>
    <t>Долгосрочные займы</t>
  </si>
  <si>
    <t>ТЕКУЩИЕ ОБЯЗАТЕЛЬСТВА:</t>
  </si>
  <si>
    <t xml:space="preserve">Торговая кредиторская задолженность </t>
  </si>
  <si>
    <t>Краткосрочные займы и текущая часть долгосрочных займов</t>
  </si>
  <si>
    <t xml:space="preserve">Налоги к уплате </t>
  </si>
  <si>
    <t xml:space="preserve">Прочая кредиторская задолженность и начисленные обязательства  </t>
  </si>
  <si>
    <t>___________________</t>
  </si>
  <si>
    <t>Пак Л.В.</t>
  </si>
  <si>
    <t>Главный бухгалтер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</si>
  <si>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</si>
  <si>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</si>
  <si>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</si>
  <si>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</si>
  <si>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</si>
  <si>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</si>
  <si>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(Убыток)/доход от курсовой разницы  </t>
  </si>
  <si>
    <t>Прочие доходы/(расходы)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</si>
  <si>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</si>
  <si>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</si>
  <si>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</si>
  <si>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</si>
  <si>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Корректировки на:</t>
  </si>
  <si>
    <t>Износ и амортизацию</t>
  </si>
  <si>
    <t xml:space="preserve">Расходы по финансированию 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</si>
  <si>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</si>
  <si>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</si>
  <si>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Уменьшение/(увеличение) товарно-материальных запасов</t>
  </si>
  <si>
    <t>Уменьшение/(увеличение) торговой дебиторской задолженности</t>
  </si>
  <si>
    <t xml:space="preserve">Уменьшение/(увеличение) авансов выданных </t>
  </si>
  <si>
    <t>Уменьшение/(увеличение) предоплаты по налогам</t>
  </si>
  <si>
    <t>Уменьшение/(увеличение) прочих текущих активов</t>
  </si>
  <si>
    <t>Увеличение /(уменьшение) торговой кредиторской задолженности</t>
  </si>
  <si>
    <t>Увеличение /(уменьшение) налогов к уплате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</si>
  <si>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</si>
  <si>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</si>
  <si>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 xml:space="preserve">      Проценты выплаченные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</si>
  <si>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</si>
  <si>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</si>
  <si>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</si>
  <si>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Чистые денежные средства, использованные в инвестиционной деятельности</t>
  </si>
  <si>
    <t>ФИНАНСОВАЯ ДЕЯТЕЛЬНОСТЬ:</t>
  </si>
  <si>
    <t>Погашение заемных средств</t>
  </si>
  <si>
    <t>Заемные средства полученные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</si>
  <si>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</si>
  <si>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</si>
  <si>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ДЕНЕЖНЫЕ СРЕДСТВА И ИХ ЭКВИВАЛЕНТЫ, начало года</t>
  </si>
  <si>
    <t>ДЕНЕЖНЫЕ СРЕДСТВА И ИХ ЭКВИВАЛЕНТЫ, конец года</t>
  </si>
  <si>
    <t>Акционерный капитал</t>
  </si>
  <si>
    <t>Резерв курсовых разниц</t>
  </si>
  <si>
    <t xml:space="preserve">Собственный капитал, относящийся к акционерам материнской компании </t>
  </si>
  <si>
    <t>Чистая прибыль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</si>
  <si>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</si>
  <si>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</si>
  <si>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</si>
  <si>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</si>
  <si>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</si>
  <si>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</si>
  <si>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</si>
  <si>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</si>
  <si>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</si>
  <si>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</si>
  <si>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</si>
  <si>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</si>
  <si>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</si>
  <si>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</si>
  <si>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</si>
  <si>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</si>
  <si>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</si>
  <si>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>Приобретение основных средств и нематериальных активов</t>
  </si>
  <si>
    <t>Поступление от выбытия основных средств и  нематериальных активов</t>
  </si>
  <si>
    <t>Выплата дивидендов</t>
  </si>
  <si>
    <t xml:space="preserve">Сальдо на 31 декабря 2009 года </t>
  </si>
  <si>
    <t>Сальдо на 1 января 2010 года</t>
  </si>
  <si>
    <t>АО «ASTEL» И ЕГО ДОЧЕРНИЕ КОМПАНИИ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</si>
  <si>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</si>
  <si>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</si>
  <si>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</si>
  <si>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</si>
  <si>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</si>
  <si>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</si>
  <si>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</si>
  <si>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</si>
  <si>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</si>
  <si>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Прочий совокупный доход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</si>
  <si>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</si>
  <si>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</si>
  <si>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>Примечания</t>
  </si>
  <si>
    <t xml:space="preserve">Сальдо на 30 сентября 2010 года </t>
  </si>
  <si>
    <t xml:space="preserve">Доля меньшинства </t>
  </si>
  <si>
    <t xml:space="preserve">Резерв курсовых разниц </t>
  </si>
  <si>
    <t>Краткосрочные инвестиции</t>
  </si>
  <si>
    <t>Приобретение финансовых активов</t>
  </si>
  <si>
    <t>Реализация финансовых активов</t>
  </si>
  <si>
    <t>Авансы выданные</t>
  </si>
  <si>
    <t>Влияние изменений курса иностранной валюты на остатки денежных средств в иностранной валюте</t>
  </si>
  <si>
    <t>Выдача займа связанным сторонам</t>
  </si>
  <si>
    <t>Распределение акционерам</t>
  </si>
  <si>
    <t>Балансовая стоимость 1 простой акции (тенге)</t>
  </si>
  <si>
    <t>Балансовая стоимость 1 привилегированной акции (тенге)</t>
  </si>
  <si>
    <t>Доход от выбытия основных средств и нематериальных активов</t>
  </si>
  <si>
    <t>Поступление от продажи дочерней компании</t>
  </si>
  <si>
    <t xml:space="preserve">Прочие поступления </t>
  </si>
  <si>
    <t>Прочие выплаты</t>
  </si>
  <si>
    <t>Убыток от продажи дочерней компании</t>
  </si>
  <si>
    <t>Всего собственный капитал</t>
  </si>
  <si>
    <t>Карибаев М.Ж.</t>
  </si>
  <si>
    <t>Финансовый директор</t>
  </si>
  <si>
    <t>Востановление резерва по неликвидным и устаревшим товарно материальным запасам</t>
  </si>
  <si>
    <t>Увеличение /(уменьшение) КПН к уплате</t>
  </si>
  <si>
    <t>Итого долгосрочные активы</t>
  </si>
  <si>
    <t>Предоплата по налогу на прибыль</t>
  </si>
  <si>
    <t>Предоплата по прочим налогам</t>
  </si>
  <si>
    <t>Итого текущие активы</t>
  </si>
  <si>
    <t>КАПИТАЛ И ОБЯЗАТЕЛЬСТВА</t>
  </si>
  <si>
    <t>КАПИТАЛ:</t>
  </si>
  <si>
    <t>Капитал акционеров материнской компании</t>
  </si>
  <si>
    <t>Неконтролирующие доли</t>
  </si>
  <si>
    <t>Налог на прибыль к уплате</t>
  </si>
  <si>
    <t>Итого текущие обязательства</t>
  </si>
  <si>
    <t>ИТОГО КАПИТАЛ И ОБЯЗАТЕЛЬСТВА</t>
  </si>
  <si>
    <t>Прибыль до налогообложения</t>
  </si>
  <si>
    <t>(Восстановление)/начисление резерва по сомнительной задолженности</t>
  </si>
  <si>
    <t>Уменьшение/(увеличение) прочей долгосрочной дебиторской задолженности</t>
  </si>
  <si>
    <t>Чистый эффект от операций с акционерами</t>
  </si>
  <si>
    <t>2020 год</t>
  </si>
  <si>
    <t xml:space="preserve"> Нераспределенная прибыль  </t>
  </si>
  <si>
    <t>ПО СОСТОЯНИЮ НА 30 ИЮНЯ 2020 г.</t>
  </si>
  <si>
    <t>ПО СОСТОЯНИЮ НА 30 СЕНТЯБРЯ 2020 г.</t>
  </si>
  <si>
    <t>2021 год</t>
  </si>
  <si>
    <t>1 полугодие 2021 г.</t>
  </si>
  <si>
    <t>1 полугодие 2020 г.</t>
  </si>
  <si>
    <t>ПО СОСТОЯНИЮ НА 30 ИЮНЯ 2021 г.</t>
  </si>
  <si>
    <t>Возврат выданных займов акционерам</t>
  </si>
  <si>
    <t>Сальдо на 1 января 2020 г.</t>
  </si>
  <si>
    <t xml:space="preserve">Сальдо на 31 декабря 2020 г. </t>
  </si>
  <si>
    <t>Сальдо на 30 июня 2021 г.</t>
  </si>
  <si>
    <r>
      <t>Акционерный капитал</t>
    </r>
    <r>
      <rPr>
        <sz val="9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</si>
</sst>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#,##0_);\(#,##0\)"/>
    <numFmt numFmtId="168" formatCode="_ * #,##0.00_ ;_ * \-#,##0.00_ ;_ * &quot;-&quot;??_ ;_ @_ "/>
    <numFmt numFmtId="169" formatCode="_(* #,##0_);_(* \(#,##0\);_(* &quot;-&quot;_);_(@_)"/>
    <numFmt numFmtId="170" formatCode="_(* #,##0_);_(* \(#,##0\);_(* &quot;-&quot;??_);_(@_)"/>
    <numFmt numFmtId="171" formatCode="_ * #,##0_ ;_ * \-#,##0_ ;_ * &quot;-&quot;_ ;_ @_ "/>
    <numFmt numFmtId="172" formatCode="_(* #,##0.00_);_(* \(#,##0.00\);_(* &quot;-&quot;??_);_(@_)"/>
  </numFmts>
  <fonts count="4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sz val="10"/>
      <color indexed="10"/>
      <name val="Arial Cyr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</font>
    <font>
      <b/>
      <i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00CC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1" fillId="0" borderId="0"/>
    <xf numFmtId="0" fontId="7" fillId="0" borderId="0"/>
    <xf numFmtId="0" fontId="38" fillId="0" borderId="0"/>
  </cellStyleXfs>
  <cellXfs count="189">
    <xf numFmtId="0" fontId="0" fillId="0" borderId="0" xfId="0"/>
    <xf numFmtId="0" fontId="6" fillId="0" borderId="0" xfId="0" applyFont="1"/>
    <xf numFmtId="164" fontId="6" fillId="0" borderId="0" xfId="5" applyFont="1"/>
    <xf numFmtId="0" fontId="11" fillId="0" borderId="0" xfId="3" applyFont="1"/>
    <xf numFmtId="165" fontId="11" fillId="0" borderId="0" xfId="5" applyNumberFormat="1" applyFont="1"/>
    <xf numFmtId="0" fontId="13" fillId="0" borderId="0" xfId="3" applyFont="1"/>
    <xf numFmtId="165" fontId="13" fillId="0" borderId="0" xfId="5" applyNumberFormat="1" applyFont="1"/>
    <xf numFmtId="165" fontId="11" fillId="0" borderId="0" xfId="5" applyNumberFormat="1" applyFont="1" applyAlignment="1">
      <alignment horizontal="right" vertical="center"/>
    </xf>
    <xf numFmtId="0" fontId="14" fillId="0" borderId="0" xfId="3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0" fontId="17" fillId="0" borderId="0" xfId="3" applyFont="1"/>
    <xf numFmtId="165" fontId="18" fillId="0" borderId="0" xfId="5" applyNumberFormat="1" applyFont="1" applyAlignment="1">
      <alignment horizontal="centerContinuous"/>
    </xf>
    <xf numFmtId="165" fontId="17" fillId="0" borderId="0" xfId="5" applyNumberFormat="1" applyFont="1"/>
    <xf numFmtId="165" fontId="18" fillId="0" borderId="0" xfId="5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8" fillId="0" borderId="6" xfId="3" applyFont="1" applyBorder="1" applyAlignment="1">
      <alignment horizontal="center" vertical="center" wrapText="1"/>
    </xf>
    <xf numFmtId="165" fontId="18" fillId="0" borderId="2" xfId="5" applyNumberFormat="1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8" fillId="0" borderId="0" xfId="3" applyFont="1" applyAlignment="1"/>
    <xf numFmtId="0" fontId="18" fillId="0" borderId="0" xfId="3" applyFont="1" applyAlignment="1">
      <alignment vertical="center"/>
    </xf>
    <xf numFmtId="0" fontId="18" fillId="0" borderId="0" xfId="3" applyFont="1"/>
    <xf numFmtId="165" fontId="18" fillId="0" borderId="0" xfId="5" applyNumberFormat="1" applyFont="1"/>
    <xf numFmtId="0" fontId="19" fillId="0" borderId="3" xfId="3" applyFont="1" applyBorder="1" applyAlignment="1">
      <alignment horizontal="center" vertical="center"/>
    </xf>
    <xf numFmtId="165" fontId="20" fillId="0" borderId="0" xfId="3" applyNumberFormat="1" applyFont="1"/>
    <xf numFmtId="0" fontId="20" fillId="0" borderId="0" xfId="3" applyFont="1"/>
    <xf numFmtId="0" fontId="19" fillId="0" borderId="2" xfId="3" applyFont="1" applyBorder="1" applyAlignment="1">
      <alignment horizontal="center" vertical="center"/>
    </xf>
    <xf numFmtId="165" fontId="21" fillId="0" borderId="0" xfId="5" applyNumberFormat="1" applyFont="1" applyAlignment="1">
      <alignment horizontal="right"/>
    </xf>
    <xf numFmtId="0" fontId="6" fillId="0" borderId="0" xfId="4" applyFont="1"/>
    <xf numFmtId="0" fontId="6" fillId="0" borderId="0" xfId="4" applyFont="1" applyAlignment="1">
      <alignment horizontal="center"/>
    </xf>
    <xf numFmtId="164" fontId="6" fillId="0" borderId="0" xfId="4" applyNumberFormat="1" applyFont="1"/>
    <xf numFmtId="0" fontId="8" fillId="2" borderId="2" xfId="4" applyFont="1" applyFill="1" applyBorder="1" applyAlignment="1">
      <alignment wrapText="1"/>
    </xf>
    <xf numFmtId="0" fontId="8" fillId="2" borderId="2" xfId="4" applyFont="1" applyFill="1" applyBorder="1" applyAlignment="1">
      <alignment horizontal="center" wrapText="1"/>
    </xf>
    <xf numFmtId="0" fontId="6" fillId="0" borderId="0" xfId="4" applyFont="1" applyAlignment="1">
      <alignment wrapText="1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14" fontId="6" fillId="0" borderId="2" xfId="4" applyNumberFormat="1" applyFont="1" applyBorder="1" applyAlignment="1">
      <alignment horizontal="center"/>
    </xf>
    <xf numFmtId="164" fontId="6" fillId="0" borderId="2" xfId="5" applyFont="1" applyBorder="1"/>
    <xf numFmtId="0" fontId="8" fillId="2" borderId="2" xfId="4" applyFont="1" applyFill="1" applyBorder="1"/>
    <xf numFmtId="0" fontId="8" fillId="2" borderId="2" xfId="4" applyFont="1" applyFill="1" applyBorder="1" applyAlignment="1">
      <alignment horizontal="center"/>
    </xf>
    <xf numFmtId="164" fontId="8" fillId="2" borderId="2" xfId="5" applyFont="1" applyFill="1" applyBorder="1"/>
    <xf numFmtId="164" fontId="24" fillId="2" borderId="2" xfId="5" applyFont="1" applyFill="1" applyBorder="1"/>
    <xf numFmtId="0" fontId="24" fillId="2" borderId="2" xfId="4" applyFont="1" applyFill="1" applyBorder="1"/>
    <xf numFmtId="0" fontId="26" fillId="0" borderId="0" xfId="4" applyFont="1" applyAlignment="1">
      <alignment horizontal="left"/>
    </xf>
    <xf numFmtId="0" fontId="8" fillId="0" borderId="0" xfId="4" applyFont="1"/>
    <xf numFmtId="0" fontId="25" fillId="2" borderId="0" xfId="4" applyFont="1" applyFill="1"/>
    <xf numFmtId="164" fontId="6" fillId="0" borderId="0" xfId="4" applyNumberFormat="1" applyFont="1" applyAlignment="1">
      <alignment horizontal="center"/>
    </xf>
    <xf numFmtId="165" fontId="6" fillId="0" borderId="0" xfId="4" applyNumberFormat="1" applyFont="1"/>
    <xf numFmtId="164" fontId="6" fillId="4" borderId="0" xfId="4" applyNumberFormat="1" applyFont="1" applyFill="1" applyAlignment="1">
      <alignment horizontal="center"/>
    </xf>
    <xf numFmtId="0" fontId="27" fillId="0" borderId="0" xfId="4" applyFont="1" applyAlignment="1">
      <alignment horizontal="center"/>
    </xf>
    <xf numFmtId="164" fontId="6" fillId="4" borderId="0" xfId="5" applyFont="1" applyFill="1"/>
    <xf numFmtId="165" fontId="6" fillId="0" borderId="0" xfId="4" applyNumberFormat="1" applyFont="1" applyFill="1"/>
    <xf numFmtId="0" fontId="28" fillId="0" borderId="0" xfId="0" applyFont="1"/>
    <xf numFmtId="165" fontId="6" fillId="0" borderId="2" xfId="5" applyNumberFormat="1" applyFont="1" applyBorder="1"/>
    <xf numFmtId="165" fontId="6" fillId="0" borderId="2" xfId="5" applyNumberFormat="1" applyFont="1" applyFill="1" applyBorder="1"/>
    <xf numFmtId="0" fontId="8" fillId="0" borderId="2" xfId="4" applyFont="1" applyBorder="1"/>
    <xf numFmtId="165" fontId="8" fillId="0" borderId="2" xfId="4" applyNumberFormat="1" applyFont="1" applyBorder="1"/>
    <xf numFmtId="0" fontId="6" fillId="2" borderId="2" xfId="4" applyFont="1" applyFill="1" applyBorder="1"/>
    <xf numFmtId="165" fontId="8" fillId="2" borderId="2" xfId="5" applyNumberFormat="1" applyFont="1" applyFill="1" applyBorder="1"/>
    <xf numFmtId="164" fontId="0" fillId="0" borderId="0" xfId="0" applyNumberFormat="1"/>
    <xf numFmtId="165" fontId="25" fillId="0" borderId="0" xfId="4" applyNumberFormat="1" applyFont="1"/>
    <xf numFmtId="165" fontId="17" fillId="0" borderId="0" xfId="5" applyNumberFormat="1" applyFont="1" applyBorder="1"/>
    <xf numFmtId="165" fontId="17" fillId="0" borderId="0" xfId="5" applyNumberFormat="1" applyFont="1" applyBorder="1" applyAlignment="1">
      <alignment horizontal="center" vertical="top"/>
    </xf>
    <xf numFmtId="0" fontId="30" fillId="0" borderId="0" xfId="3" applyFont="1"/>
    <xf numFmtId="165" fontId="30" fillId="0" borderId="0" xfId="3" applyNumberFormat="1" applyFont="1"/>
    <xf numFmtId="165" fontId="12" fillId="0" borderId="0" xfId="5" applyNumberFormat="1" applyFont="1"/>
    <xf numFmtId="165" fontId="16" fillId="0" borderId="0" xfId="5" applyNumberFormat="1" applyFont="1" applyAlignment="1">
      <alignment horizontal="center" vertical="center"/>
    </xf>
    <xf numFmtId="165" fontId="20" fillId="0" borderId="0" xfId="5" applyNumberFormat="1" applyFont="1"/>
    <xf numFmtId="165" fontId="30" fillId="0" borderId="0" xfId="5" applyNumberFormat="1" applyFont="1"/>
    <xf numFmtId="0" fontId="8" fillId="0" borderId="0" xfId="4" applyFont="1" applyAlignment="1">
      <alignment horizontal="center"/>
    </xf>
    <xf numFmtId="166" fontId="19" fillId="0" borderId="2" xfId="5" applyNumberFormat="1" applyFont="1" applyBorder="1" applyAlignment="1">
      <alignment horizontal="right"/>
    </xf>
    <xf numFmtId="166" fontId="22" fillId="0" borderId="2" xfId="5" applyNumberFormat="1" applyFont="1" applyBorder="1" applyAlignment="1">
      <alignment horizontal="right" vertical="center"/>
    </xf>
    <xf numFmtId="166" fontId="17" fillId="0" borderId="2" xfId="5" applyNumberFormat="1" applyFont="1" applyBorder="1" applyAlignment="1">
      <alignment horizontal="right"/>
    </xf>
    <xf numFmtId="166" fontId="3" fillId="0" borderId="2" xfId="5" applyNumberFormat="1" applyFont="1" applyBorder="1" applyAlignment="1">
      <alignment horizontal="right" vertical="center"/>
    </xf>
    <xf numFmtId="14" fontId="6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5" fillId="0" borderId="0" xfId="0" applyFont="1"/>
    <xf numFmtId="0" fontId="4" fillId="0" borderId="0" xfId="0" applyFont="1"/>
    <xf numFmtId="0" fontId="3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33" fillId="0" borderId="0" xfId="0" applyFont="1"/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1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3"/>
    </xf>
    <xf numFmtId="0" fontId="10" fillId="2" borderId="0" xfId="0" applyFont="1" applyFill="1"/>
    <xf numFmtId="4" fontId="10" fillId="2" borderId="0" xfId="0" applyNumberFormat="1" applyFont="1" applyFill="1"/>
    <xf numFmtId="165" fontId="0" fillId="0" borderId="0" xfId="5" applyNumberFormat="1" applyFont="1"/>
    <xf numFmtId="165" fontId="31" fillId="0" borderId="0" xfId="5" applyNumberFormat="1" applyFont="1"/>
    <xf numFmtId="167" fontId="11" fillId="0" borderId="0" xfId="0" applyNumberFormat="1" applyFont="1" applyBorder="1" applyAlignment="1">
      <alignment horizontal="right" wrapText="1"/>
    </xf>
    <xf numFmtId="0" fontId="23" fillId="0" borderId="0" xfId="0" applyFont="1"/>
    <xf numFmtId="0" fontId="17" fillId="2" borderId="2" xfId="3" applyFont="1" applyFill="1" applyBorder="1" applyAlignment="1">
      <alignment horizontal="center" vertical="center"/>
    </xf>
    <xf numFmtId="166" fontId="17" fillId="2" borderId="2" xfId="5" applyNumberFormat="1" applyFont="1" applyFill="1" applyBorder="1" applyAlignment="1">
      <alignment horizontal="right"/>
    </xf>
    <xf numFmtId="165" fontId="12" fillId="2" borderId="0" xfId="5" applyNumberFormat="1" applyFont="1" applyFill="1"/>
    <xf numFmtId="165" fontId="11" fillId="2" borderId="0" xfId="5" applyNumberFormat="1" applyFont="1" applyFill="1"/>
    <xf numFmtId="0" fontId="11" fillId="2" borderId="0" xfId="3" applyFont="1" applyFill="1"/>
    <xf numFmtId="4" fontId="6" fillId="0" borderId="0" xfId="4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11" fillId="0" borderId="0" xfId="0" applyFont="1" applyFill="1" applyAlignment="1">
      <alignment vertical="top" wrapText="1"/>
    </xf>
    <xf numFmtId="165" fontId="35" fillId="0" borderId="0" xfId="5" applyNumberFormat="1" applyFont="1"/>
    <xf numFmtId="167" fontId="0" fillId="0" borderId="0" xfId="0" applyNumberFormat="1"/>
    <xf numFmtId="0" fontId="18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1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1" fillId="0" borderId="17" xfId="0" applyFont="1" applyFill="1" applyBorder="1" applyAlignment="1">
      <alignment vertical="top" wrapText="1"/>
    </xf>
    <xf numFmtId="165" fontId="11" fillId="0" borderId="0" xfId="5" applyNumberFormat="1" applyFont="1" applyBorder="1" applyAlignment="1">
      <alignment horizontal="right" wrapText="1"/>
    </xf>
    <xf numFmtId="165" fontId="11" fillId="0" borderId="17" xfId="5" applyNumberFormat="1" applyFont="1" applyBorder="1" applyAlignment="1">
      <alignment horizontal="right" wrapText="1"/>
    </xf>
    <xf numFmtId="167" fontId="11" fillId="0" borderId="17" xfId="5" applyNumberFormat="1" applyFont="1" applyBorder="1" applyAlignment="1">
      <alignment horizontal="right" wrapText="1"/>
    </xf>
    <xf numFmtId="169" fontId="0" fillId="0" borderId="0" xfId="0" applyNumberFormat="1"/>
    <xf numFmtId="169" fontId="11" fillId="0" borderId="17" xfId="5" applyNumberFormat="1" applyFont="1" applyBorder="1" applyAlignment="1">
      <alignment horizontal="right" wrapText="1"/>
    </xf>
    <xf numFmtId="169" fontId="11" fillId="0" borderId="0" xfId="5" applyNumberFormat="1" applyFont="1" applyBorder="1" applyAlignment="1">
      <alignment horizontal="right" wrapText="1"/>
    </xf>
    <xf numFmtId="169" fontId="11" fillId="0" borderId="18" xfId="5" applyNumberFormat="1" applyFont="1" applyBorder="1" applyAlignment="1">
      <alignment horizontal="right" wrapText="1"/>
    </xf>
    <xf numFmtId="169" fontId="11" fillId="0" borderId="0" xfId="0" applyNumberFormat="1" applyFont="1" applyAlignment="1">
      <alignment horizontal="right" wrapText="1"/>
    </xf>
    <xf numFmtId="169" fontId="11" fillId="0" borderId="0" xfId="0" applyNumberFormat="1" applyFont="1" applyAlignment="1">
      <alignment horizontal="center"/>
    </xf>
    <xf numFmtId="169" fontId="17" fillId="0" borderId="12" xfId="0" applyNumberFormat="1" applyFont="1" applyBorder="1" applyAlignment="1">
      <alignment horizontal="right" wrapText="1"/>
    </xf>
    <xf numFmtId="169" fontId="0" fillId="0" borderId="0" xfId="0" applyNumberFormat="1" applyBorder="1"/>
    <xf numFmtId="169" fontId="17" fillId="0" borderId="9" xfId="0" applyNumberFormat="1" applyFont="1" applyBorder="1" applyAlignment="1">
      <alignment wrapText="1"/>
    </xf>
    <xf numFmtId="169" fontId="36" fillId="0" borderId="11" xfId="0" applyNumberFormat="1" applyFont="1" applyBorder="1" applyAlignment="1">
      <alignment horizontal="right" wrapText="1"/>
    </xf>
    <xf numFmtId="169" fontId="11" fillId="0" borderId="11" xfId="0" applyNumberFormat="1" applyFont="1" applyBorder="1" applyAlignment="1">
      <alignment horizontal="right" wrapText="1"/>
    </xf>
    <xf numFmtId="169" fontId="31" fillId="0" borderId="11" xfId="0" applyNumberFormat="1" applyFont="1" applyBorder="1" applyAlignment="1">
      <alignment horizontal="right" wrapText="1"/>
    </xf>
    <xf numFmtId="169" fontId="31" fillId="0" borderId="0" xfId="0" applyNumberFormat="1" applyFont="1" applyAlignment="1">
      <alignment horizontal="center"/>
    </xf>
    <xf numFmtId="169" fontId="11" fillId="0" borderId="10" xfId="0" applyNumberFormat="1" applyFont="1" applyBorder="1" applyAlignment="1">
      <alignment horizontal="right" wrapText="1"/>
    </xf>
    <xf numFmtId="0" fontId="31" fillId="0" borderId="0" xfId="0" applyFont="1" applyAlignment="1">
      <alignment horizontal="left" wrapText="1"/>
    </xf>
    <xf numFmtId="170" fontId="0" fillId="0" borderId="0" xfId="0" applyNumberFormat="1"/>
    <xf numFmtId="170" fontId="11" fillId="0" borderId="17" xfId="5" applyNumberFormat="1" applyFont="1" applyBorder="1" applyAlignment="1">
      <alignment horizontal="right" wrapText="1"/>
    </xf>
    <xf numFmtId="165" fontId="11" fillId="0" borderId="0" xfId="0" applyNumberFormat="1" applyFont="1" applyAlignment="1">
      <alignment horizontal="right" wrapText="1"/>
    </xf>
    <xf numFmtId="0" fontId="39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 indent="1"/>
    </xf>
    <xf numFmtId="0" fontId="17" fillId="0" borderId="0" xfId="0" applyFont="1" applyAlignment="1">
      <alignment horizontal="left" wrapText="1" indent="2"/>
    </xf>
    <xf numFmtId="0" fontId="40" fillId="0" borderId="0" xfId="0" applyFont="1" applyAlignment="1">
      <alignment horizontal="left" wrapText="1" indent="1"/>
    </xf>
    <xf numFmtId="0" fontId="41" fillId="0" borderId="0" xfId="0" applyFont="1"/>
    <xf numFmtId="0" fontId="11" fillId="0" borderId="0" xfId="0" applyFont="1"/>
    <xf numFmtId="0" fontId="19" fillId="0" borderId="3" xfId="3" applyFont="1" applyBorder="1" applyAlignment="1">
      <alignment wrapText="1"/>
    </xf>
    <xf numFmtId="0" fontId="19" fillId="0" borderId="13" xfId="3" applyFont="1" applyBorder="1" applyAlignment="1">
      <alignment wrapText="1"/>
    </xf>
    <xf numFmtId="0" fontId="19" fillId="0" borderId="14" xfId="3" applyFont="1" applyBorder="1" applyAlignment="1">
      <alignment wrapText="1"/>
    </xf>
    <xf numFmtId="0" fontId="17" fillId="0" borderId="4" xfId="3" applyFont="1" applyBorder="1" applyAlignment="1">
      <alignment wrapText="1"/>
    </xf>
    <xf numFmtId="0" fontId="17" fillId="0" borderId="16" xfId="3" applyFont="1" applyBorder="1" applyAlignment="1">
      <alignment wrapText="1"/>
    </xf>
    <xf numFmtId="0" fontId="17" fillId="0" borderId="15" xfId="3" applyFont="1" applyBorder="1" applyAlignment="1">
      <alignment wrapText="1"/>
    </xf>
    <xf numFmtId="0" fontId="17" fillId="0" borderId="4" xfId="3" applyFont="1" applyBorder="1"/>
    <xf numFmtId="0" fontId="17" fillId="0" borderId="16" xfId="3" applyFont="1" applyBorder="1"/>
    <xf numFmtId="0" fontId="17" fillId="0" borderId="15" xfId="3" applyFont="1" applyBorder="1"/>
    <xf numFmtId="0" fontId="29" fillId="0" borderId="4" xfId="3" applyFont="1" applyBorder="1"/>
    <xf numFmtId="0" fontId="29" fillId="0" borderId="16" xfId="3" applyFont="1" applyBorder="1"/>
    <xf numFmtId="0" fontId="29" fillId="0" borderId="15" xfId="3" applyFont="1" applyBorder="1"/>
    <xf numFmtId="165" fontId="18" fillId="0" borderId="6" xfId="5" applyNumberFormat="1" applyFont="1" applyBorder="1" applyAlignment="1">
      <alignment horizontal="center" vertical="center" wrapText="1"/>
    </xf>
    <xf numFmtId="165" fontId="18" fillId="0" borderId="1" xfId="5" applyNumberFormat="1" applyFont="1" applyBorder="1" applyAlignment="1">
      <alignment horizontal="center" vertical="center" wrapText="1"/>
    </xf>
    <xf numFmtId="0" fontId="29" fillId="0" borderId="4" xfId="3" applyFont="1" applyBorder="1" applyAlignment="1">
      <alignment wrapText="1"/>
    </xf>
    <xf numFmtId="0" fontId="29" fillId="0" borderId="16" xfId="3" applyFont="1" applyBorder="1" applyAlignment="1">
      <alignment wrapText="1"/>
    </xf>
    <xf numFmtId="0" fontId="29" fillId="0" borderId="15" xfId="3" applyFont="1" applyBorder="1" applyAlignment="1">
      <alignment wrapText="1"/>
    </xf>
    <xf numFmtId="0" fontId="17" fillId="0" borderId="0" xfId="3" applyFont="1" applyAlignment="1">
      <alignment horizontal="left"/>
    </xf>
    <xf numFmtId="0" fontId="18" fillId="0" borderId="7" xfId="3" applyFont="1" applyBorder="1"/>
    <xf numFmtId="0" fontId="17" fillId="0" borderId="3" xfId="3" applyFont="1" applyBorder="1"/>
    <xf numFmtId="0" fontId="17" fillId="0" borderId="13" xfId="3" applyFont="1" applyBorder="1"/>
    <xf numFmtId="0" fontId="17" fillId="0" borderId="14" xfId="3" applyFont="1" applyBorder="1"/>
    <xf numFmtId="0" fontId="17" fillId="0" borderId="8" xfId="3" applyFont="1" applyBorder="1"/>
    <xf numFmtId="0" fontId="17" fillId="0" borderId="7" xfId="3" applyFont="1" applyBorder="1"/>
    <xf numFmtId="0" fontId="17" fillId="0" borderId="5" xfId="3" applyFont="1" applyBorder="1"/>
    <xf numFmtId="165" fontId="18" fillId="0" borderId="4" xfId="5" applyNumberFormat="1" applyFont="1" applyBorder="1" applyAlignment="1">
      <alignment horizontal="center" vertical="center"/>
    </xf>
    <xf numFmtId="165" fontId="18" fillId="0" borderId="16" xfId="5" applyNumberFormat="1" applyFont="1" applyBorder="1" applyAlignment="1">
      <alignment horizontal="center" vertical="center"/>
    </xf>
    <xf numFmtId="165" fontId="18" fillId="0" borderId="15" xfId="5" applyNumberFormat="1" applyFont="1" applyBorder="1" applyAlignment="1">
      <alignment horizontal="center" vertical="center"/>
    </xf>
    <xf numFmtId="0" fontId="19" fillId="0" borderId="4" xfId="3" applyFont="1" applyBorder="1"/>
    <xf numFmtId="0" fontId="19" fillId="0" borderId="16" xfId="3" applyFont="1" applyBorder="1"/>
    <xf numFmtId="0" fontId="19" fillId="0" borderId="15" xfId="3" applyFont="1" applyBorder="1"/>
    <xf numFmtId="165" fontId="17" fillId="0" borderId="13" xfId="5" applyNumberFormat="1" applyFont="1" applyBorder="1" applyAlignment="1">
      <alignment horizontal="center" vertical="top"/>
    </xf>
    <xf numFmtId="165" fontId="17" fillId="0" borderId="7" xfId="5" applyNumberFormat="1" applyFont="1" applyBorder="1"/>
    <xf numFmtId="0" fontId="15" fillId="0" borderId="0" xfId="3" applyFont="1" applyAlignment="1">
      <alignment horizontal="center" vertical="center"/>
    </xf>
    <xf numFmtId="0" fontId="18" fillId="3" borderId="7" xfId="3" applyFont="1" applyFill="1" applyBorder="1" applyAlignment="1">
      <alignment vertical="top" wrapText="1"/>
    </xf>
    <xf numFmtId="0" fontId="18" fillId="3" borderId="16" xfId="3" applyFont="1" applyFill="1" applyBorder="1" applyAlignment="1">
      <alignment wrapText="1"/>
    </xf>
    <xf numFmtId="0" fontId="18" fillId="0" borderId="16" xfId="3" applyFont="1" applyBorder="1"/>
    <xf numFmtId="0" fontId="17" fillId="0" borderId="3" xfId="3" applyFont="1" applyBorder="1" applyAlignment="1">
      <alignment wrapText="1"/>
    </xf>
    <xf numFmtId="0" fontId="17" fillId="0" borderId="13" xfId="3" applyFont="1" applyBorder="1" applyAlignment="1">
      <alignment wrapText="1"/>
    </xf>
    <xf numFmtId="0" fontId="17" fillId="0" borderId="14" xfId="3" applyFont="1" applyBorder="1" applyAlignment="1">
      <alignment wrapText="1"/>
    </xf>
    <xf numFmtId="0" fontId="17" fillId="2" borderId="4" xfId="3" applyFont="1" applyFill="1" applyBorder="1"/>
    <xf numFmtId="0" fontId="17" fillId="2" borderId="16" xfId="3" applyFont="1" applyFill="1" applyBorder="1"/>
    <xf numFmtId="0" fontId="17" fillId="2" borderId="15" xfId="3" applyFont="1" applyFill="1" applyBorder="1"/>
  </cellXfs>
  <cellStyles count="16">
    <cellStyle name="_x000d__x000a_JournalTemplate=C:\COMFO\CTALK\JOURSTD.TPL_x000d__x000a_LbStateAddress=3 3 0 251 1 89 2 311_x000d__x000a_LbStateJou" xfId="1" xr:uid="{00000000-0005-0000-0000-000000000000}"/>
    <cellStyle name="Comma [0] 2" xfId="11" xr:uid="{00000000-0005-0000-0000-000001000000}"/>
    <cellStyle name="Comma 3" xfId="10" xr:uid="{00000000-0005-0000-0000-000002000000}"/>
    <cellStyle name="Normal 2" xfId="13" xr:uid="{00000000-0005-0000-0000-000003000000}"/>
    <cellStyle name="Normal 2 2" xfId="14" xr:uid="{00000000-0005-0000-0000-000004000000}"/>
    <cellStyle name="Normal_CF Support" xfId="15" xr:uid="{00000000-0005-0000-0000-000005000000}"/>
    <cellStyle name="Обычный" xfId="0" builtinId="0"/>
    <cellStyle name="Обычный 2" xfId="2" xr:uid="{00000000-0005-0000-0000-000007000000}"/>
    <cellStyle name="Обычный 3" xfId="7" xr:uid="{00000000-0005-0000-0000-000008000000}"/>
    <cellStyle name="Обычный_Финансовый результат 1полугодие_06 " xfId="3" xr:uid="{00000000-0005-0000-0000-000009000000}"/>
    <cellStyle name="Процентный 2" xfId="9" xr:uid="{00000000-0005-0000-0000-00000A000000}"/>
    <cellStyle name="Стиль 1" xfId="4" xr:uid="{00000000-0005-0000-0000-00000B000000}"/>
    <cellStyle name="Финансовый" xfId="5" builtinId="3"/>
    <cellStyle name="Финансовый 10" xfId="6" xr:uid="{00000000-0005-0000-0000-00000D000000}"/>
    <cellStyle name="Финансовый 2" xfId="8" xr:uid="{00000000-0005-0000-0000-00000E000000}"/>
    <cellStyle name="Финансовый 3" xfId="12" xr:uid="{00000000-0005-0000-0000-00000F000000}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opLeftCell="A22" workbookViewId="0">
      <selection activeCell="C33" sqref="C33"/>
    </sheetView>
  </sheetViews>
  <sheetFormatPr defaultColWidth="9.54296875" defaultRowHeight="12.5" x14ac:dyDescent="0.25"/>
  <cols>
    <col min="1" max="1" width="9.54296875" customWidth="1"/>
    <col min="2" max="2" width="27.54296875" customWidth="1"/>
    <col min="3" max="3" width="31.81640625" customWidth="1"/>
    <col min="4" max="4" width="4.453125" bestFit="1" customWidth="1"/>
    <col min="5" max="5" width="1.453125" bestFit="1" customWidth="1"/>
    <col min="6" max="6" width="4.453125" bestFit="1" customWidth="1"/>
    <col min="7" max="7" width="12.54296875" customWidth="1"/>
    <col min="8" max="8" width="2.1796875" bestFit="1" customWidth="1"/>
    <col min="9" max="9" width="11.7265625" bestFit="1" customWidth="1"/>
  </cols>
  <sheetData>
    <row r="1" spans="1:9" ht="50.5" x14ac:dyDescent="0.25">
      <c r="A1" s="74">
        <v>39835</v>
      </c>
      <c r="B1" s="75" t="s">
        <v>200</v>
      </c>
      <c r="C1" s="75" t="s">
        <v>201</v>
      </c>
      <c r="D1" s="1">
        <v>3310</v>
      </c>
      <c r="E1" s="1" t="s">
        <v>67</v>
      </c>
      <c r="F1" s="1">
        <v>1330</v>
      </c>
      <c r="G1" s="76">
        <v>6652.17</v>
      </c>
      <c r="H1" s="1" t="s">
        <v>138</v>
      </c>
      <c r="I1" s="76">
        <v>418836757.04000002</v>
      </c>
    </row>
    <row r="2" spans="1:9" ht="20.5" x14ac:dyDescent="0.25">
      <c r="A2" s="1"/>
      <c r="B2" s="1"/>
      <c r="C2" s="75" t="s">
        <v>136</v>
      </c>
      <c r="D2" s="75" t="s">
        <v>137</v>
      </c>
      <c r="E2" s="1" t="s">
        <v>67</v>
      </c>
      <c r="F2" s="1"/>
      <c r="G2" s="76">
        <v>6652.17</v>
      </c>
      <c r="H2" s="75" t="s">
        <v>137</v>
      </c>
      <c r="I2" s="1"/>
    </row>
    <row r="3" spans="1:9" x14ac:dyDescent="0.25">
      <c r="A3" s="1"/>
      <c r="B3" s="1"/>
      <c r="C3" s="1" t="s">
        <v>202</v>
      </c>
      <c r="D3" s="1"/>
      <c r="E3" s="1" t="s">
        <v>67</v>
      </c>
      <c r="F3" s="1"/>
      <c r="G3" s="1" t="s">
        <v>203</v>
      </c>
      <c r="H3" s="1"/>
      <c r="I3" s="1" t="s">
        <v>67</v>
      </c>
    </row>
    <row r="4" spans="1:9" ht="50.5" x14ac:dyDescent="0.25">
      <c r="A4" s="74">
        <v>39835</v>
      </c>
      <c r="B4" s="75" t="s">
        <v>204</v>
      </c>
      <c r="C4" s="75" t="s">
        <v>201</v>
      </c>
      <c r="D4" s="1">
        <v>3310</v>
      </c>
      <c r="E4" s="1" t="s">
        <v>67</v>
      </c>
      <c r="F4" s="1">
        <v>1330</v>
      </c>
      <c r="G4" s="76">
        <v>32147.83</v>
      </c>
      <c r="H4" s="1" t="s">
        <v>138</v>
      </c>
      <c r="I4" s="76">
        <v>418804609.20999998</v>
      </c>
    </row>
    <row r="5" spans="1:9" ht="20.5" x14ac:dyDescent="0.25">
      <c r="A5" s="1"/>
      <c r="B5" s="1"/>
      <c r="C5" s="75" t="s">
        <v>136</v>
      </c>
      <c r="D5" s="75" t="s">
        <v>137</v>
      </c>
      <c r="E5" s="1" t="s">
        <v>67</v>
      </c>
      <c r="F5" s="1"/>
      <c r="G5" s="76">
        <v>32147.83</v>
      </c>
      <c r="H5" s="75" t="s">
        <v>137</v>
      </c>
      <c r="I5" s="1"/>
    </row>
    <row r="6" spans="1:9" x14ac:dyDescent="0.25">
      <c r="A6" s="1"/>
      <c r="B6" s="1"/>
      <c r="C6" s="1" t="s">
        <v>202</v>
      </c>
      <c r="D6" s="1"/>
      <c r="E6" s="1" t="s">
        <v>67</v>
      </c>
      <c r="F6" s="1"/>
      <c r="G6" s="1" t="s">
        <v>205</v>
      </c>
      <c r="H6" s="1"/>
      <c r="I6" s="1" t="s">
        <v>67</v>
      </c>
    </row>
    <row r="7" spans="1:9" ht="50.5" x14ac:dyDescent="0.25">
      <c r="A7" s="74">
        <v>39835</v>
      </c>
      <c r="B7" s="75" t="s">
        <v>206</v>
      </c>
      <c r="C7" s="75" t="s">
        <v>201</v>
      </c>
      <c r="D7" s="1">
        <v>3310</v>
      </c>
      <c r="E7" s="1" t="s">
        <v>67</v>
      </c>
      <c r="F7" s="1">
        <v>1330</v>
      </c>
      <c r="G7" s="76">
        <v>9730.26</v>
      </c>
      <c r="H7" s="1" t="s">
        <v>138</v>
      </c>
      <c r="I7" s="76">
        <v>418794878.94999999</v>
      </c>
    </row>
    <row r="8" spans="1:9" ht="20.5" x14ac:dyDescent="0.25">
      <c r="A8" s="1"/>
      <c r="B8" s="1"/>
      <c r="C8" s="75" t="s">
        <v>136</v>
      </c>
      <c r="D8" s="75" t="s">
        <v>137</v>
      </c>
      <c r="E8" s="1" t="s">
        <v>67</v>
      </c>
      <c r="F8" s="1"/>
      <c r="G8" s="76">
        <v>9730.26</v>
      </c>
      <c r="H8" s="75" t="s">
        <v>137</v>
      </c>
      <c r="I8" s="1"/>
    </row>
    <row r="9" spans="1:9" x14ac:dyDescent="0.25">
      <c r="A9" s="1"/>
      <c r="B9" s="1"/>
      <c r="C9" s="1" t="s">
        <v>202</v>
      </c>
      <c r="D9" s="1"/>
      <c r="E9" s="1" t="s">
        <v>67</v>
      </c>
      <c r="F9" s="1"/>
      <c r="G9" s="1" t="s">
        <v>207</v>
      </c>
      <c r="H9" s="1"/>
      <c r="I9" s="1" t="s">
        <v>67</v>
      </c>
    </row>
    <row r="10" spans="1:9" ht="50.5" x14ac:dyDescent="0.25">
      <c r="A10" s="74">
        <v>39835</v>
      </c>
      <c r="B10" s="75" t="s">
        <v>208</v>
      </c>
      <c r="C10" s="75" t="s">
        <v>209</v>
      </c>
      <c r="D10" s="1">
        <v>3310</v>
      </c>
      <c r="E10" s="1" t="s">
        <v>67</v>
      </c>
      <c r="F10" s="1">
        <v>1330</v>
      </c>
      <c r="G10" s="76">
        <v>10811.4</v>
      </c>
      <c r="H10" s="1" t="s">
        <v>138</v>
      </c>
      <c r="I10" s="76">
        <v>418784067.55000001</v>
      </c>
    </row>
    <row r="11" spans="1:9" ht="20.5" x14ac:dyDescent="0.25">
      <c r="A11" s="1"/>
      <c r="B11" s="1"/>
      <c r="C11" s="75" t="s">
        <v>136</v>
      </c>
      <c r="D11" s="75" t="s">
        <v>137</v>
      </c>
      <c r="E11" s="1" t="s">
        <v>67</v>
      </c>
      <c r="F11" s="1"/>
      <c r="G11" s="76">
        <v>10811.4</v>
      </c>
      <c r="H11" s="75" t="s">
        <v>137</v>
      </c>
      <c r="I11" s="1"/>
    </row>
    <row r="12" spans="1:9" x14ac:dyDescent="0.25">
      <c r="A12" s="1"/>
      <c r="B12" s="1"/>
      <c r="C12" s="1" t="s">
        <v>202</v>
      </c>
      <c r="D12" s="1"/>
      <c r="E12" s="1" t="s">
        <v>67</v>
      </c>
      <c r="F12" s="1"/>
      <c r="G12" s="1" t="s">
        <v>205</v>
      </c>
      <c r="H12" s="1"/>
      <c r="I12" s="1" t="s">
        <v>67</v>
      </c>
    </row>
    <row r="13" spans="1:9" ht="50.5" x14ac:dyDescent="0.25">
      <c r="A13" s="74">
        <v>39835</v>
      </c>
      <c r="B13" s="75" t="s">
        <v>208</v>
      </c>
      <c r="C13" s="75" t="s">
        <v>209</v>
      </c>
      <c r="D13" s="1">
        <v>3310</v>
      </c>
      <c r="E13" s="1" t="s">
        <v>67</v>
      </c>
      <c r="F13" s="1">
        <v>1330</v>
      </c>
      <c r="G13" s="76">
        <v>2162.2800000000002</v>
      </c>
      <c r="H13" s="1" t="s">
        <v>138</v>
      </c>
      <c r="I13" s="76">
        <v>418781905.26999998</v>
      </c>
    </row>
    <row r="14" spans="1:9" ht="20.5" x14ac:dyDescent="0.25">
      <c r="A14" s="1"/>
      <c r="B14" s="1"/>
      <c r="C14" s="75" t="s">
        <v>136</v>
      </c>
      <c r="D14" s="75" t="s">
        <v>137</v>
      </c>
      <c r="E14" s="1" t="s">
        <v>67</v>
      </c>
      <c r="F14" s="1"/>
      <c r="G14" s="76">
        <v>2162.2800000000002</v>
      </c>
      <c r="H14" s="75" t="s">
        <v>137</v>
      </c>
      <c r="I14" s="1"/>
    </row>
    <row r="15" spans="1:9" x14ac:dyDescent="0.25">
      <c r="A15" s="1"/>
      <c r="B15" s="1"/>
      <c r="C15" s="1" t="s">
        <v>202</v>
      </c>
      <c r="D15" s="1"/>
      <c r="E15" s="1" t="s">
        <v>67</v>
      </c>
      <c r="F15" s="1"/>
      <c r="G15" s="1" t="s">
        <v>203</v>
      </c>
      <c r="H15" s="1"/>
      <c r="I15" s="1" t="s">
        <v>67</v>
      </c>
    </row>
    <row r="16" spans="1:9" ht="50.5" x14ac:dyDescent="0.25">
      <c r="A16" s="74">
        <v>39835</v>
      </c>
      <c r="B16" s="75" t="s">
        <v>208</v>
      </c>
      <c r="C16" s="75" t="s">
        <v>210</v>
      </c>
      <c r="D16" s="1">
        <v>3310</v>
      </c>
      <c r="E16" s="1" t="s">
        <v>67</v>
      </c>
      <c r="F16" s="1">
        <v>1330</v>
      </c>
      <c r="G16" s="76">
        <v>2162.2800000000002</v>
      </c>
      <c r="H16" s="1" t="s">
        <v>138</v>
      </c>
      <c r="I16" s="76">
        <v>418779742.99000001</v>
      </c>
    </row>
    <row r="17" spans="1:9" ht="20.5" x14ac:dyDescent="0.25">
      <c r="A17" s="1"/>
      <c r="B17" s="1"/>
      <c r="C17" s="75" t="s">
        <v>136</v>
      </c>
      <c r="D17" s="75" t="s">
        <v>137</v>
      </c>
      <c r="E17" s="1" t="s">
        <v>67</v>
      </c>
      <c r="F17" s="1"/>
      <c r="G17" s="76">
        <v>2162.2800000000002</v>
      </c>
      <c r="H17" s="75" t="s">
        <v>137</v>
      </c>
      <c r="I17" s="1"/>
    </row>
    <row r="18" spans="1:9" x14ac:dyDescent="0.25">
      <c r="A18" s="1"/>
      <c r="B18" s="1"/>
      <c r="C18" s="1" t="s">
        <v>202</v>
      </c>
      <c r="D18" s="1"/>
      <c r="E18" s="1" t="s">
        <v>67</v>
      </c>
      <c r="F18" s="1"/>
      <c r="G18" s="1" t="s">
        <v>203</v>
      </c>
      <c r="H18" s="1"/>
      <c r="I18" s="1" t="s">
        <v>67</v>
      </c>
    </row>
    <row r="19" spans="1:9" ht="50.5" x14ac:dyDescent="0.25">
      <c r="A19" s="74">
        <v>39835</v>
      </c>
      <c r="B19" s="75" t="s">
        <v>208</v>
      </c>
      <c r="C19" s="75" t="s">
        <v>211</v>
      </c>
      <c r="D19" s="1">
        <v>3310</v>
      </c>
      <c r="E19" s="1" t="s">
        <v>67</v>
      </c>
      <c r="F19" s="1">
        <v>1330</v>
      </c>
      <c r="G19" s="76">
        <v>10270.83</v>
      </c>
      <c r="H19" s="1" t="s">
        <v>138</v>
      </c>
      <c r="I19" s="76">
        <v>418769472.16000003</v>
      </c>
    </row>
    <row r="20" spans="1:9" ht="20.5" x14ac:dyDescent="0.25">
      <c r="A20" s="1"/>
      <c r="B20" s="1"/>
      <c r="C20" s="75" t="s">
        <v>136</v>
      </c>
      <c r="D20" s="75" t="s">
        <v>137</v>
      </c>
      <c r="E20" s="1" t="s">
        <v>67</v>
      </c>
      <c r="F20" s="1"/>
      <c r="G20" s="76">
        <v>10270.83</v>
      </c>
      <c r="H20" s="75" t="s">
        <v>137</v>
      </c>
      <c r="I20" s="1"/>
    </row>
    <row r="21" spans="1:9" x14ac:dyDescent="0.25">
      <c r="A21" s="1"/>
      <c r="B21" s="1"/>
      <c r="C21" s="1" t="s">
        <v>202</v>
      </c>
      <c r="D21" s="1"/>
      <c r="E21" s="1" t="s">
        <v>67</v>
      </c>
      <c r="F21" s="1"/>
      <c r="G21" s="1" t="s">
        <v>212</v>
      </c>
      <c r="H21" s="1"/>
      <c r="I21" s="1" t="s">
        <v>67</v>
      </c>
    </row>
    <row r="22" spans="1:9" ht="50.5" x14ac:dyDescent="0.25">
      <c r="A22" s="74">
        <v>39849</v>
      </c>
      <c r="B22" s="75" t="s">
        <v>213</v>
      </c>
      <c r="C22" s="75" t="s">
        <v>214</v>
      </c>
      <c r="D22" s="1">
        <v>3310</v>
      </c>
      <c r="E22" s="1" t="s">
        <v>67</v>
      </c>
      <c r="F22" s="1">
        <v>1330</v>
      </c>
      <c r="G22" s="76">
        <v>5097.41</v>
      </c>
      <c r="H22" s="1" t="s">
        <v>138</v>
      </c>
      <c r="I22" s="76">
        <v>145525849.61000001</v>
      </c>
    </row>
    <row r="23" spans="1:9" ht="20.5" x14ac:dyDescent="0.25">
      <c r="A23" s="1"/>
      <c r="B23" s="1"/>
      <c r="C23" s="75" t="s">
        <v>136</v>
      </c>
      <c r="D23" s="75" t="s">
        <v>137</v>
      </c>
      <c r="E23" s="1" t="s">
        <v>67</v>
      </c>
      <c r="F23" s="1"/>
      <c r="G23" s="76">
        <v>5097.41</v>
      </c>
      <c r="H23" s="75" t="s">
        <v>137</v>
      </c>
      <c r="I23" s="1"/>
    </row>
    <row r="24" spans="1:9" x14ac:dyDescent="0.25">
      <c r="A24" s="1"/>
      <c r="B24" s="1"/>
      <c r="C24" s="1" t="s">
        <v>202</v>
      </c>
      <c r="D24" s="1"/>
      <c r="E24" s="1" t="s">
        <v>67</v>
      </c>
      <c r="F24" s="1"/>
      <c r="G24" s="1" t="s">
        <v>215</v>
      </c>
      <c r="H24" s="1"/>
      <c r="I24" s="1" t="s">
        <v>67</v>
      </c>
    </row>
    <row r="25" spans="1:9" ht="50.5" x14ac:dyDescent="0.25">
      <c r="A25" s="74">
        <v>39849</v>
      </c>
      <c r="B25" s="75" t="s">
        <v>213</v>
      </c>
      <c r="C25" s="75" t="s">
        <v>209</v>
      </c>
      <c r="D25" s="1">
        <v>3310</v>
      </c>
      <c r="E25" s="1" t="s">
        <v>67</v>
      </c>
      <c r="F25" s="1">
        <v>1330</v>
      </c>
      <c r="G25" s="76">
        <v>10194.83</v>
      </c>
      <c r="H25" s="1" t="s">
        <v>138</v>
      </c>
      <c r="I25" s="76">
        <v>145515654.78</v>
      </c>
    </row>
    <row r="26" spans="1:9" ht="20.5" x14ac:dyDescent="0.25">
      <c r="A26" s="1"/>
      <c r="B26" s="1"/>
      <c r="C26" s="75" t="s">
        <v>136</v>
      </c>
      <c r="D26" s="75" t="s">
        <v>137</v>
      </c>
      <c r="E26" s="1" t="s">
        <v>67</v>
      </c>
      <c r="F26" s="1"/>
      <c r="G26" s="76">
        <v>10194.83</v>
      </c>
      <c r="H26" s="75" t="s">
        <v>137</v>
      </c>
      <c r="I26" s="1"/>
    </row>
    <row r="27" spans="1:9" x14ac:dyDescent="0.25">
      <c r="A27" s="1"/>
      <c r="B27" s="1"/>
      <c r="C27" s="1" t="s">
        <v>202</v>
      </c>
      <c r="D27" s="1"/>
      <c r="E27" s="1" t="s">
        <v>67</v>
      </c>
      <c r="F27" s="1"/>
      <c r="G27" s="1" t="s">
        <v>215</v>
      </c>
      <c r="H27" s="1"/>
      <c r="I27" s="1" t="s">
        <v>67</v>
      </c>
    </row>
    <row r="28" spans="1:9" ht="50.5" x14ac:dyDescent="0.25">
      <c r="A28" s="74">
        <v>39849</v>
      </c>
      <c r="B28" s="75" t="s">
        <v>213</v>
      </c>
      <c r="C28" s="75" t="s">
        <v>201</v>
      </c>
      <c r="D28" s="1">
        <v>3310</v>
      </c>
      <c r="E28" s="1" t="s">
        <v>67</v>
      </c>
      <c r="F28" s="1">
        <v>1330</v>
      </c>
      <c r="G28" s="76">
        <v>33982.76</v>
      </c>
      <c r="H28" s="1" t="s">
        <v>138</v>
      </c>
      <c r="I28" s="76">
        <v>145481672.02000001</v>
      </c>
    </row>
    <row r="29" spans="1:9" ht="20.5" x14ac:dyDescent="0.25">
      <c r="A29" s="1"/>
      <c r="B29" s="1"/>
      <c r="C29" s="75" t="s">
        <v>136</v>
      </c>
      <c r="D29" s="75" t="s">
        <v>137</v>
      </c>
      <c r="E29" s="1" t="s">
        <v>67</v>
      </c>
      <c r="F29" s="1"/>
      <c r="G29" s="76">
        <v>33982.76</v>
      </c>
      <c r="H29" s="75" t="s">
        <v>137</v>
      </c>
      <c r="I29" s="1"/>
    </row>
    <row r="30" spans="1:9" x14ac:dyDescent="0.25">
      <c r="A30" s="1"/>
      <c r="B30" s="1"/>
      <c r="C30" s="1" t="s">
        <v>202</v>
      </c>
      <c r="D30" s="1"/>
      <c r="E30" s="1" t="s">
        <v>67</v>
      </c>
      <c r="F30" s="1"/>
      <c r="G30" s="1" t="s">
        <v>205</v>
      </c>
      <c r="H30" s="1"/>
      <c r="I30" s="1" t="s">
        <v>67</v>
      </c>
    </row>
    <row r="32" spans="1:9" s="88" customFormat="1" ht="13" x14ac:dyDescent="0.3">
      <c r="C32" s="88" t="s">
        <v>216</v>
      </c>
      <c r="G32" s="89">
        <f>G1+G4+G7+G10+G13+G16+G19+G22+G25+G28</f>
        <v>123212.05000000002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workbookViewId="0">
      <selection activeCell="A18" sqref="A18"/>
    </sheetView>
  </sheetViews>
  <sheetFormatPr defaultRowHeight="12.5" x14ac:dyDescent="0.25"/>
  <cols>
    <col min="1" max="1" width="2.81640625" bestFit="1" customWidth="1"/>
    <col min="2" max="2" width="7" bestFit="1" customWidth="1"/>
    <col min="3" max="3" width="35.453125" bestFit="1" customWidth="1"/>
    <col min="4" max="4" width="21" bestFit="1" customWidth="1"/>
    <col min="5" max="5" width="12.453125" bestFit="1" customWidth="1"/>
    <col min="6" max="6" width="22.453125" bestFit="1" customWidth="1"/>
    <col min="7" max="7" width="11.26953125" bestFit="1" customWidth="1"/>
    <col min="8" max="8" width="23.1796875" bestFit="1" customWidth="1"/>
    <col min="9" max="9" width="23.453125" customWidth="1"/>
    <col min="10" max="12" width="23.1796875" bestFit="1" customWidth="1"/>
  </cols>
  <sheetData>
    <row r="1" spans="1:11" s="28" customFormat="1" ht="15.5" x14ac:dyDescent="0.35">
      <c r="C1" s="43" t="s">
        <v>105</v>
      </c>
      <c r="E1" s="29"/>
      <c r="F1" s="29"/>
      <c r="I1" s="30"/>
    </row>
    <row r="2" spans="1:11" s="33" customFormat="1" ht="21" x14ac:dyDescent="0.25">
      <c r="A2" s="31" t="s">
        <v>83</v>
      </c>
      <c r="B2" s="32" t="s">
        <v>84</v>
      </c>
      <c r="C2" s="31" t="s">
        <v>85</v>
      </c>
      <c r="D2" s="31" t="s">
        <v>86</v>
      </c>
      <c r="E2" s="32" t="s">
        <v>87</v>
      </c>
      <c r="F2" s="32" t="s">
        <v>88</v>
      </c>
      <c r="G2" s="31" t="s">
        <v>89</v>
      </c>
      <c r="H2" s="31" t="s">
        <v>90</v>
      </c>
      <c r="I2" s="31" t="s">
        <v>91</v>
      </c>
      <c r="J2" s="31" t="s">
        <v>92</v>
      </c>
    </row>
    <row r="3" spans="1:11" s="28" customFormat="1" ht="10" x14ac:dyDescent="0.2">
      <c r="A3" s="34">
        <v>1</v>
      </c>
      <c r="B3" s="35">
        <v>701</v>
      </c>
      <c r="C3" s="34" t="s">
        <v>94</v>
      </c>
      <c r="D3" s="34" t="s">
        <v>95</v>
      </c>
      <c r="E3" s="35" t="s">
        <v>96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97</v>
      </c>
    </row>
    <row r="4" spans="1:11" s="28" customFormat="1" ht="10" x14ac:dyDescent="0.2">
      <c r="A4" s="34">
        <v>2</v>
      </c>
      <c r="B4" s="35">
        <v>701</v>
      </c>
      <c r="C4" s="34" t="s">
        <v>94</v>
      </c>
      <c r="D4" s="34" t="s">
        <v>98</v>
      </c>
      <c r="E4" s="35" t="s">
        <v>96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99</v>
      </c>
    </row>
    <row r="5" spans="1:11" s="28" customFormat="1" ht="10" x14ac:dyDescent="0.2">
      <c r="A5" s="34">
        <v>3</v>
      </c>
      <c r="B5" s="35">
        <v>701</v>
      </c>
      <c r="C5" s="34" t="s">
        <v>94</v>
      </c>
      <c r="D5" s="34" t="s">
        <v>100</v>
      </c>
      <c r="E5" s="35" t="s">
        <v>96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99</v>
      </c>
    </row>
    <row r="6" spans="1:11" s="28" customFormat="1" ht="10" x14ac:dyDescent="0.2">
      <c r="A6" s="34">
        <v>4</v>
      </c>
      <c r="B6" s="35">
        <v>701</v>
      </c>
      <c r="C6" s="34" t="s">
        <v>94</v>
      </c>
      <c r="D6" s="34" t="s">
        <v>101</v>
      </c>
      <c r="E6" s="35" t="s">
        <v>96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102</v>
      </c>
    </row>
    <row r="7" spans="1:11" s="28" customFormat="1" ht="10" x14ac:dyDescent="0.2">
      <c r="A7" s="34">
        <v>5</v>
      </c>
      <c r="B7" s="35">
        <v>701</v>
      </c>
      <c r="C7" s="34" t="s">
        <v>94</v>
      </c>
      <c r="D7" s="34" t="s">
        <v>103</v>
      </c>
      <c r="E7" s="35" t="s">
        <v>96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104</v>
      </c>
    </row>
    <row r="8" spans="1:11" s="28" customFormat="1" ht="10.5" x14ac:dyDescent="0.25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5">
      <c r="E10" s="29"/>
      <c r="G10" s="28"/>
      <c r="H10" s="28"/>
    </row>
    <row r="11" spans="1:11" x14ac:dyDescent="0.25">
      <c r="C11" s="44" t="s">
        <v>106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5">
      <c r="C12" s="45" t="s">
        <v>107</v>
      </c>
      <c r="E12" s="29"/>
      <c r="F12" s="29"/>
      <c r="G12" s="28"/>
      <c r="I12" s="29"/>
      <c r="J12" s="29"/>
      <c r="K12" s="28"/>
    </row>
    <row r="13" spans="1:11" ht="13" x14ac:dyDescent="0.3">
      <c r="C13" s="28" t="s">
        <v>108</v>
      </c>
      <c r="D13" s="52" t="s">
        <v>125</v>
      </c>
      <c r="F13" s="48">
        <f>G8</f>
        <v>106518.6</v>
      </c>
      <c r="H13" s="48">
        <f>J24</f>
        <v>183794</v>
      </c>
      <c r="I13" s="29"/>
      <c r="K13" s="28"/>
    </row>
    <row r="14" spans="1:11" ht="13" x14ac:dyDescent="0.3">
      <c r="C14" s="28" t="s">
        <v>109</v>
      </c>
      <c r="D14" s="52" t="s">
        <v>125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67</v>
      </c>
    </row>
    <row r="15" spans="1:11" ht="13" x14ac:dyDescent="0.3">
      <c r="C15" s="28" t="s">
        <v>110</v>
      </c>
      <c r="D15" s="52" t="s">
        <v>126</v>
      </c>
      <c r="F15" s="48">
        <f>F13-F14</f>
        <v>54214.25</v>
      </c>
      <c r="G15" s="28"/>
      <c r="H15" s="48">
        <f>H13-H14</f>
        <v>67206.45</v>
      </c>
      <c r="I15" s="99"/>
      <c r="J15" s="29"/>
      <c r="K15" s="28"/>
    </row>
    <row r="16" spans="1:11" ht="13" x14ac:dyDescent="0.3">
      <c r="C16" s="45" t="s">
        <v>0</v>
      </c>
      <c r="D16" s="52"/>
      <c r="E16" s="29"/>
      <c r="F16" s="29"/>
      <c r="G16" s="28"/>
      <c r="H16" s="28"/>
    </row>
    <row r="17" spans="3:12" ht="13" x14ac:dyDescent="0.3">
      <c r="C17" s="28" t="s">
        <v>111</v>
      </c>
      <c r="D17" s="52" t="s">
        <v>126</v>
      </c>
      <c r="E17" s="29"/>
      <c r="F17" s="48">
        <v>54214.25</v>
      </c>
      <c r="G17" s="30" t="s">
        <v>67</v>
      </c>
      <c r="H17" s="48">
        <f>H15</f>
        <v>67206.45</v>
      </c>
    </row>
    <row r="18" spans="3:12" x14ac:dyDescent="0.25">
      <c r="C18" s="29"/>
      <c r="D18" s="29"/>
      <c r="E18" s="29"/>
      <c r="F18" s="28"/>
      <c r="G18" s="30"/>
      <c r="H18" s="30" t="s">
        <v>67</v>
      </c>
    </row>
    <row r="19" spans="3:12" x14ac:dyDescent="0.25">
      <c r="C19" s="29"/>
      <c r="D19" s="29"/>
      <c r="E19" s="29"/>
      <c r="F19" s="28"/>
      <c r="G19" s="30"/>
      <c r="H19" s="28"/>
    </row>
    <row r="20" spans="3:12" x14ac:dyDescent="0.25">
      <c r="C20" s="28"/>
      <c r="D20" s="29"/>
      <c r="E20" s="29"/>
      <c r="F20" s="28"/>
      <c r="G20" s="28"/>
      <c r="H20" s="28"/>
    </row>
    <row r="21" spans="3:12" ht="15.5" x14ac:dyDescent="0.35">
      <c r="C21" s="43" t="s">
        <v>122</v>
      </c>
      <c r="D21" s="29"/>
      <c r="E21" s="29"/>
      <c r="F21" s="28"/>
      <c r="G21" s="28"/>
      <c r="H21" s="28"/>
    </row>
    <row r="22" spans="3:12" x14ac:dyDescent="0.25">
      <c r="C22" s="42"/>
      <c r="F22" s="39" t="s">
        <v>112</v>
      </c>
      <c r="G22" s="39" t="s">
        <v>93</v>
      </c>
      <c r="H22" s="39" t="s">
        <v>80</v>
      </c>
      <c r="I22" s="39" t="s">
        <v>130</v>
      </c>
      <c r="J22" s="39" t="s">
        <v>131</v>
      </c>
      <c r="K22" s="39">
        <v>2008</v>
      </c>
      <c r="L22" s="39">
        <v>2009</v>
      </c>
    </row>
    <row r="23" spans="3:12" x14ac:dyDescent="0.25">
      <c r="C23" s="34"/>
      <c r="F23" s="34"/>
      <c r="G23" s="34"/>
      <c r="H23" s="34" t="s">
        <v>123</v>
      </c>
      <c r="I23" s="34" t="s">
        <v>123</v>
      </c>
      <c r="J23" s="34" t="s">
        <v>123</v>
      </c>
      <c r="K23" s="34" t="s">
        <v>123</v>
      </c>
      <c r="L23" s="34"/>
    </row>
    <row r="24" spans="3:12" x14ac:dyDescent="0.25">
      <c r="C24" s="34" t="s">
        <v>113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5">
      <c r="C25" s="34" t="s">
        <v>114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5">
      <c r="C26" s="34"/>
      <c r="F26" s="53"/>
      <c r="G26" s="34"/>
      <c r="H26" s="34"/>
      <c r="I26" s="34"/>
      <c r="J26" s="34"/>
      <c r="K26" s="34"/>
      <c r="L26" s="34"/>
    </row>
    <row r="27" spans="3:12" x14ac:dyDescent="0.25">
      <c r="C27" s="55" t="s">
        <v>115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5">
      <c r="C28" s="34"/>
      <c r="F28" s="34"/>
      <c r="G28" s="34"/>
      <c r="H28" s="34" t="s">
        <v>124</v>
      </c>
      <c r="I28" s="34" t="s">
        <v>124</v>
      </c>
      <c r="J28" s="34" t="s">
        <v>124</v>
      </c>
      <c r="K28" s="34" t="s">
        <v>124</v>
      </c>
      <c r="L28" s="34"/>
    </row>
    <row r="29" spans="3:12" x14ac:dyDescent="0.25">
      <c r="C29" s="57" t="s">
        <v>132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5">
      <c r="C30" s="28"/>
      <c r="F30" s="47" t="s">
        <v>67</v>
      </c>
      <c r="G30" s="47" t="s">
        <v>67</v>
      </c>
    </row>
    <row r="31" spans="3:12" x14ac:dyDescent="0.25">
      <c r="C31" s="44" t="s">
        <v>106</v>
      </c>
      <c r="F31" s="28"/>
      <c r="G31" s="28"/>
    </row>
    <row r="32" spans="3:12" x14ac:dyDescent="0.25">
      <c r="C32" s="45" t="s">
        <v>116</v>
      </c>
      <c r="F32" s="69" t="s">
        <v>133</v>
      </c>
      <c r="G32" s="69" t="s">
        <v>134</v>
      </c>
      <c r="H32" s="69" t="s">
        <v>135</v>
      </c>
    </row>
    <row r="33" spans="2:8" ht="13" x14ac:dyDescent="0.3">
      <c r="C33" s="28" t="s">
        <v>117</v>
      </c>
      <c r="D33" s="52" t="s">
        <v>125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ht="13" x14ac:dyDescent="0.3">
      <c r="C34" s="28" t="s">
        <v>118</v>
      </c>
      <c r="D34" s="52" t="s">
        <v>125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5">
      <c r="C35" s="45" t="s">
        <v>119</v>
      </c>
      <c r="F35" s="28"/>
      <c r="G35" s="28"/>
      <c r="H35" s="2"/>
    </row>
    <row r="36" spans="2:8" ht="13" x14ac:dyDescent="0.3">
      <c r="C36" s="28" t="s">
        <v>120</v>
      </c>
      <c r="D36" s="52" t="s">
        <v>126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ht="13" x14ac:dyDescent="0.3">
      <c r="C37" s="28" t="s">
        <v>118</v>
      </c>
      <c r="D37" s="52" t="s">
        <v>125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ht="13" x14ac:dyDescent="0.3">
      <c r="C38" s="28" t="s">
        <v>121</v>
      </c>
      <c r="D38" s="52" t="s">
        <v>126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5">
      <c r="B39" s="28"/>
      <c r="C39" s="47" t="s">
        <v>67</v>
      </c>
      <c r="D39" s="28"/>
      <c r="E39" s="28"/>
      <c r="F39" s="2"/>
    </row>
    <row r="46" spans="2:8" x14ac:dyDescent="0.25">
      <c r="F46" s="59"/>
      <c r="H46" s="59" t="s">
        <v>67</v>
      </c>
    </row>
    <row r="47" spans="2:8" x14ac:dyDescent="0.25">
      <c r="F47" s="59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1640625" defaultRowHeight="13" x14ac:dyDescent="0.3"/>
  <cols>
    <col min="1" max="1" width="1.453125" style="3" customWidth="1"/>
    <col min="2" max="2" width="8.81640625" style="3" customWidth="1"/>
    <col min="3" max="3" width="12.81640625" style="3" customWidth="1"/>
    <col min="4" max="4" width="11.81640625" style="3" customWidth="1"/>
    <col min="5" max="5" width="31.453125" style="3" customWidth="1"/>
    <col min="6" max="6" width="7.7265625" style="3" bestFit="1" customWidth="1"/>
    <col min="7" max="7" width="14.453125" style="4" bestFit="1" customWidth="1"/>
    <col min="8" max="8" width="13.54296875" style="4" bestFit="1" customWidth="1"/>
    <col min="9" max="9" width="15.7265625" style="4" bestFit="1" customWidth="1"/>
    <col min="10" max="10" width="14" style="4" customWidth="1"/>
    <col min="11" max="11" width="15.7265625" style="4" bestFit="1" customWidth="1"/>
    <col min="12" max="12" width="14" style="4" bestFit="1" customWidth="1"/>
    <col min="13" max="13" width="16.1796875" style="4" customWidth="1"/>
    <col min="14" max="14" width="16.54296875" style="65" bestFit="1" customWidth="1"/>
    <col min="15" max="15" width="12.1796875" style="4" bestFit="1" customWidth="1"/>
    <col min="16" max="16" width="12" style="3" customWidth="1"/>
    <col min="17" max="16384" width="8.81640625" style="3"/>
  </cols>
  <sheetData>
    <row r="1" spans="2:15" hidden="1" x14ac:dyDescent="0.3"/>
    <row r="2" spans="2:15" hidden="1" x14ac:dyDescent="0.3"/>
    <row r="3" spans="2:15" ht="12.75" customHeight="1" x14ac:dyDescent="0.3">
      <c r="E3" s="5"/>
      <c r="F3" s="5"/>
      <c r="G3" s="6"/>
      <c r="H3" s="6"/>
      <c r="M3" s="7" t="s">
        <v>31</v>
      </c>
    </row>
    <row r="4" spans="2:15" ht="12.75" customHeight="1" x14ac:dyDescent="0.3">
      <c r="E4" s="5"/>
      <c r="F4" s="5"/>
      <c r="G4" s="6"/>
      <c r="H4" s="6"/>
      <c r="M4" s="7" t="s">
        <v>32</v>
      </c>
    </row>
    <row r="5" spans="2:15" ht="12.75" customHeight="1" x14ac:dyDescent="0.3"/>
    <row r="6" spans="2:15" s="8" customFormat="1" ht="12.75" customHeight="1" x14ac:dyDescent="0.25">
      <c r="C6" s="179" t="s">
        <v>7</v>
      </c>
      <c r="D6" s="179"/>
      <c r="E6" s="179"/>
      <c r="F6" s="179"/>
      <c r="G6" s="179"/>
      <c r="H6" s="179"/>
      <c r="I6" s="179"/>
      <c r="J6" s="179"/>
      <c r="K6" s="179"/>
      <c r="L6" s="179"/>
      <c r="M6" s="9"/>
      <c r="N6" s="66"/>
      <c r="O6" s="9"/>
    </row>
    <row r="7" spans="2:15" ht="12.75" customHeight="1" x14ac:dyDescent="0.3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3">
      <c r="B8" s="10"/>
      <c r="C8" s="10"/>
      <c r="D8" s="10"/>
      <c r="E8" s="10"/>
      <c r="F8" s="20" t="s">
        <v>8</v>
      </c>
      <c r="G8" s="20"/>
      <c r="H8" s="20"/>
      <c r="I8" s="20"/>
      <c r="J8" s="20"/>
      <c r="K8" s="20"/>
      <c r="L8" s="13"/>
      <c r="M8" s="12"/>
    </row>
    <row r="9" spans="2:15" ht="12.75" customHeight="1" x14ac:dyDescent="0.3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3">
      <c r="B10" s="14" t="s">
        <v>33</v>
      </c>
      <c r="C10" s="14"/>
      <c r="D10" s="14"/>
      <c r="E10" s="14"/>
      <c r="F10" s="180" t="s">
        <v>34</v>
      </c>
      <c r="G10" s="180"/>
      <c r="H10" s="180"/>
      <c r="I10" s="180"/>
      <c r="J10" s="180"/>
      <c r="K10" s="180"/>
      <c r="L10" s="12"/>
      <c r="M10" s="12"/>
    </row>
    <row r="11" spans="2:15" ht="12.75" customHeight="1" x14ac:dyDescent="0.3">
      <c r="B11" s="10" t="s">
        <v>35</v>
      </c>
      <c r="C11" s="10"/>
      <c r="D11" s="10"/>
      <c r="E11" s="10"/>
      <c r="F11" s="181" t="s">
        <v>36</v>
      </c>
      <c r="G11" s="181"/>
      <c r="H11" s="181"/>
      <c r="I11" s="181"/>
      <c r="J11" s="181"/>
      <c r="K11" s="181"/>
      <c r="L11" s="12"/>
      <c r="M11" s="12"/>
    </row>
    <row r="12" spans="2:15" ht="12.75" customHeight="1" x14ac:dyDescent="0.3">
      <c r="B12" s="10" t="s">
        <v>37</v>
      </c>
      <c r="C12" s="10"/>
      <c r="D12" s="10"/>
      <c r="E12" s="10"/>
      <c r="F12" s="182" t="s">
        <v>38</v>
      </c>
      <c r="G12" s="182"/>
      <c r="H12" s="182"/>
      <c r="I12" s="182"/>
      <c r="J12" s="182"/>
      <c r="K12" s="182"/>
      <c r="L12" s="12"/>
      <c r="M12" s="12"/>
    </row>
    <row r="13" spans="2:15" ht="12.75" customHeight="1" x14ac:dyDescent="0.3">
      <c r="B13" s="10" t="s">
        <v>39</v>
      </c>
      <c r="C13" s="10"/>
      <c r="D13" s="10"/>
      <c r="E13" s="10"/>
      <c r="F13" s="182" t="s">
        <v>79</v>
      </c>
      <c r="G13" s="182"/>
      <c r="H13" s="182"/>
      <c r="I13" s="182"/>
      <c r="J13" s="182"/>
      <c r="K13" s="182"/>
      <c r="L13" s="12"/>
      <c r="M13" s="12"/>
    </row>
    <row r="14" spans="2:15" ht="12.75" customHeight="1" x14ac:dyDescent="0.3">
      <c r="B14" s="10"/>
      <c r="C14" s="10"/>
      <c r="D14" s="10"/>
      <c r="E14" s="10"/>
      <c r="F14" s="10" t="s">
        <v>67</v>
      </c>
      <c r="G14" s="12"/>
      <c r="H14" s="12"/>
      <c r="I14" s="12"/>
      <c r="J14" s="12"/>
      <c r="K14" s="12"/>
      <c r="L14" s="27" t="s">
        <v>40</v>
      </c>
      <c r="M14" s="12"/>
    </row>
    <row r="15" spans="2:15" ht="24" customHeight="1" x14ac:dyDescent="0.3">
      <c r="B15" s="165"/>
      <c r="C15" s="166"/>
      <c r="D15" s="166"/>
      <c r="E15" s="167"/>
      <c r="F15" s="15" t="s">
        <v>41</v>
      </c>
      <c r="G15" s="171" t="s">
        <v>9</v>
      </c>
      <c r="H15" s="172"/>
      <c r="I15" s="172"/>
      <c r="J15" s="172"/>
      <c r="K15" s="173"/>
      <c r="L15" s="158" t="s">
        <v>58</v>
      </c>
      <c r="M15" s="158" t="s">
        <v>4</v>
      </c>
    </row>
    <row r="16" spans="2:15" ht="23" x14ac:dyDescent="0.3">
      <c r="B16" s="168"/>
      <c r="C16" s="169"/>
      <c r="D16" s="169"/>
      <c r="E16" s="170"/>
      <c r="F16" s="15"/>
      <c r="G16" s="16" t="s">
        <v>1</v>
      </c>
      <c r="H16" s="16" t="s">
        <v>10</v>
      </c>
      <c r="I16" s="16" t="s">
        <v>11</v>
      </c>
      <c r="J16" s="16" t="s">
        <v>128</v>
      </c>
      <c r="K16" s="16" t="s">
        <v>12</v>
      </c>
      <c r="L16" s="159"/>
      <c r="M16" s="159"/>
    </row>
    <row r="17" spans="2:16" s="25" customFormat="1" x14ac:dyDescent="0.3">
      <c r="B17" s="174" t="s">
        <v>221</v>
      </c>
      <c r="C17" s="175"/>
      <c r="D17" s="175"/>
      <c r="E17" s="176"/>
      <c r="F17" s="26" t="s">
        <v>42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67</v>
      </c>
      <c r="P17" s="24" t="s">
        <v>67</v>
      </c>
    </row>
    <row r="18" spans="2:16" x14ac:dyDescent="0.3">
      <c r="B18" s="152" t="s">
        <v>13</v>
      </c>
      <c r="C18" s="153"/>
      <c r="D18" s="153"/>
      <c r="E18" s="154"/>
      <c r="F18" s="17" t="s">
        <v>43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3">
      <c r="B19" s="149" t="s">
        <v>14</v>
      </c>
      <c r="C19" s="150"/>
      <c r="D19" s="150"/>
      <c r="E19" s="151"/>
      <c r="F19" s="17" t="s">
        <v>44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3">
      <c r="B20" s="152" t="s">
        <v>15</v>
      </c>
      <c r="C20" s="153"/>
      <c r="D20" s="153"/>
      <c r="E20" s="154"/>
      <c r="F20" s="17" t="s">
        <v>73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3">
      <c r="B21" s="152" t="s">
        <v>16</v>
      </c>
      <c r="C21" s="153"/>
      <c r="D21" s="153"/>
      <c r="E21" s="154"/>
      <c r="F21" s="17" t="s">
        <v>74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98" customFormat="1" x14ac:dyDescent="0.3">
      <c r="B22" s="186" t="s">
        <v>17</v>
      </c>
      <c r="C22" s="187"/>
      <c r="D22" s="187"/>
      <c r="E22" s="188"/>
      <c r="F22" s="94" t="s">
        <v>75</v>
      </c>
      <c r="G22" s="95">
        <v>0</v>
      </c>
      <c r="H22" s="95">
        <v>0</v>
      </c>
      <c r="I22" s="95">
        <v>0</v>
      </c>
      <c r="J22" s="95" t="e">
        <f>#REF!-#REF!</f>
        <v>#REF!</v>
      </c>
      <c r="K22" s="95" t="e">
        <f>J22</f>
        <v>#REF!</v>
      </c>
      <c r="L22" s="95" t="e">
        <f>#REF!-#REF!+#REF!-#REF!-2651</f>
        <v>#REF!</v>
      </c>
      <c r="M22" s="95" t="e">
        <f>K22+L22</f>
        <v>#REF!</v>
      </c>
      <c r="N22" s="96"/>
      <c r="O22" s="97"/>
    </row>
    <row r="23" spans="2:16" x14ac:dyDescent="0.3">
      <c r="B23" s="183" t="s">
        <v>18</v>
      </c>
      <c r="C23" s="184"/>
      <c r="D23" s="184"/>
      <c r="E23" s="185"/>
      <c r="F23" s="17" t="s">
        <v>46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98" customFormat="1" x14ac:dyDescent="0.3">
      <c r="B24" s="186" t="s">
        <v>19</v>
      </c>
      <c r="C24" s="187"/>
      <c r="D24" s="187"/>
      <c r="E24" s="188"/>
      <c r="F24" s="94" t="s">
        <v>47</v>
      </c>
      <c r="G24" s="95">
        <v>0</v>
      </c>
      <c r="H24" s="95">
        <v>0</v>
      </c>
      <c r="I24" s="95" t="e">
        <f>#REF!-#REF!</f>
        <v>#REF!</v>
      </c>
      <c r="J24" s="95">
        <v>0</v>
      </c>
      <c r="K24" s="95" t="e">
        <f>SUM(G24:J24)</f>
        <v>#REF!</v>
      </c>
      <c r="L24" s="95" t="e">
        <f>#REF!+#REF!</f>
        <v>#REF!</v>
      </c>
      <c r="M24" s="95" t="e">
        <f>K24+L24</f>
        <v>#REF!</v>
      </c>
      <c r="N24" s="96"/>
      <c r="O24" s="97"/>
    </row>
    <row r="25" spans="2:16" x14ac:dyDescent="0.3">
      <c r="B25" s="183" t="s">
        <v>20</v>
      </c>
      <c r="C25" s="184"/>
      <c r="D25" s="184"/>
      <c r="E25" s="185"/>
      <c r="F25" s="18" t="s">
        <v>48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3">
      <c r="B26" s="152" t="s">
        <v>21</v>
      </c>
      <c r="C26" s="153"/>
      <c r="D26" s="153"/>
      <c r="E26" s="154"/>
      <c r="F26" s="17" t="s">
        <v>49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3">
      <c r="B27" s="152" t="s">
        <v>22</v>
      </c>
      <c r="C27" s="153"/>
      <c r="D27" s="153"/>
      <c r="E27" s="154"/>
      <c r="F27" s="17" t="s">
        <v>50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3">
      <c r="B28" s="152" t="s">
        <v>2</v>
      </c>
      <c r="C28" s="153"/>
      <c r="D28" s="153"/>
      <c r="E28" s="154"/>
      <c r="F28" s="17" t="s">
        <v>51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67</v>
      </c>
      <c r="P28" s="3" t="s">
        <v>67</v>
      </c>
    </row>
    <row r="29" spans="2:16" s="25" customFormat="1" x14ac:dyDescent="0.3">
      <c r="B29" s="146" t="s">
        <v>236</v>
      </c>
      <c r="C29" s="147"/>
      <c r="D29" s="147"/>
      <c r="E29" s="148"/>
      <c r="F29" s="23" t="s">
        <v>52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67</v>
      </c>
    </row>
    <row r="30" spans="2:16" s="63" customFormat="1" x14ac:dyDescent="0.3">
      <c r="B30" s="155" t="s">
        <v>139</v>
      </c>
      <c r="C30" s="156"/>
      <c r="D30" s="156"/>
      <c r="E30" s="157"/>
      <c r="F30" s="17" t="s">
        <v>53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67</v>
      </c>
      <c r="P30" s="64" t="s">
        <v>67</v>
      </c>
    </row>
    <row r="31" spans="2:16" x14ac:dyDescent="0.3">
      <c r="B31" s="152" t="s">
        <v>13</v>
      </c>
      <c r="C31" s="153"/>
      <c r="D31" s="153"/>
      <c r="E31" s="154"/>
      <c r="F31" s="17" t="s">
        <v>54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3">
      <c r="B32" s="152" t="s">
        <v>23</v>
      </c>
      <c r="C32" s="153"/>
      <c r="D32" s="153"/>
      <c r="E32" s="154"/>
      <c r="F32" s="17" t="s">
        <v>55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3">
      <c r="B33" s="152" t="s">
        <v>15</v>
      </c>
      <c r="C33" s="153"/>
      <c r="D33" s="153"/>
      <c r="E33" s="154"/>
      <c r="F33" s="17" t="s">
        <v>24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3">
      <c r="B34" s="152" t="s">
        <v>16</v>
      </c>
      <c r="C34" s="153"/>
      <c r="D34" s="153"/>
      <c r="E34" s="154"/>
      <c r="F34" s="17" t="s">
        <v>25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3">
      <c r="B35" s="152" t="s">
        <v>17</v>
      </c>
      <c r="C35" s="153"/>
      <c r="D35" s="153"/>
      <c r="E35" s="154"/>
      <c r="F35" s="17" t="s">
        <v>26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3">
      <c r="B36" s="149" t="s">
        <v>28</v>
      </c>
      <c r="C36" s="150"/>
      <c r="D36" s="150"/>
      <c r="E36" s="151"/>
      <c r="F36" s="17" t="s">
        <v>56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3">
      <c r="B37" s="152" t="s">
        <v>19</v>
      </c>
      <c r="C37" s="153"/>
      <c r="D37" s="153"/>
      <c r="E37" s="154"/>
      <c r="F37" s="17" t="s">
        <v>57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3">
      <c r="B38" s="149" t="s">
        <v>29</v>
      </c>
      <c r="C38" s="150"/>
      <c r="D38" s="150"/>
      <c r="E38" s="151"/>
      <c r="F38" s="18" t="s">
        <v>59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3">
      <c r="B39" s="152" t="s">
        <v>21</v>
      </c>
      <c r="C39" s="153"/>
      <c r="D39" s="153"/>
      <c r="E39" s="154"/>
      <c r="F39" s="17" t="s">
        <v>60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3">
      <c r="B40" s="152" t="s">
        <v>22</v>
      </c>
      <c r="C40" s="153"/>
      <c r="D40" s="153"/>
      <c r="E40" s="154"/>
      <c r="F40" s="17" t="s">
        <v>61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3">
      <c r="B41" s="152" t="s">
        <v>2</v>
      </c>
      <c r="C41" s="153"/>
      <c r="D41" s="153"/>
      <c r="E41" s="154"/>
      <c r="F41" s="17" t="s">
        <v>30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3">
      <c r="B42" s="160" t="s">
        <v>220</v>
      </c>
      <c r="C42" s="161"/>
      <c r="D42" s="161"/>
      <c r="E42" s="162"/>
      <c r="F42" s="17" t="s">
        <v>72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3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3">
      <c r="B44" s="163" t="s">
        <v>66</v>
      </c>
      <c r="C44" s="163"/>
      <c r="D44" s="164" t="s">
        <v>6</v>
      </c>
      <c r="E44" s="164"/>
      <c r="F44" s="164"/>
      <c r="G44" s="164"/>
      <c r="H44" s="178" t="s">
        <v>62</v>
      </c>
      <c r="I44" s="178"/>
      <c r="J44" s="61"/>
      <c r="K44" s="12"/>
      <c r="L44" s="12"/>
      <c r="M44" s="12" t="s">
        <v>67</v>
      </c>
    </row>
    <row r="45" spans="2:15" x14ac:dyDescent="0.3">
      <c r="B45" s="10"/>
      <c r="C45" s="10" t="s">
        <v>27</v>
      </c>
      <c r="D45" s="21"/>
      <c r="E45" s="21"/>
      <c r="F45" s="21"/>
      <c r="G45" s="22"/>
      <c r="H45" s="177" t="s">
        <v>63</v>
      </c>
      <c r="I45" s="177"/>
      <c r="J45" s="62"/>
      <c r="K45" s="12" t="s">
        <v>67</v>
      </c>
      <c r="L45" s="12"/>
      <c r="M45" s="12" t="s">
        <v>67</v>
      </c>
    </row>
    <row r="46" spans="2:15" x14ac:dyDescent="0.3">
      <c r="B46" s="163" t="s">
        <v>5</v>
      </c>
      <c r="C46" s="163"/>
      <c r="D46" s="164" t="s">
        <v>64</v>
      </c>
      <c r="E46" s="164"/>
      <c r="F46" s="164"/>
      <c r="G46" s="164"/>
      <c r="H46" s="178" t="s">
        <v>62</v>
      </c>
      <c r="I46" s="178"/>
      <c r="J46" s="61"/>
      <c r="K46" s="12" t="s">
        <v>67</v>
      </c>
      <c r="L46" s="12"/>
      <c r="M46" s="12" t="s">
        <v>67</v>
      </c>
    </row>
    <row r="47" spans="2:15" x14ac:dyDescent="0.3">
      <c r="B47" s="10"/>
      <c r="C47" s="10" t="s">
        <v>27</v>
      </c>
      <c r="D47" s="10"/>
      <c r="E47" s="10"/>
      <c r="F47" s="10"/>
      <c r="G47" s="12"/>
      <c r="H47" s="177" t="s">
        <v>63</v>
      </c>
      <c r="I47" s="177"/>
      <c r="J47" s="62"/>
      <c r="K47" s="12"/>
      <c r="L47" s="12"/>
      <c r="M47" s="12"/>
    </row>
    <row r="48" spans="2:15" x14ac:dyDescent="0.3">
      <c r="B48" s="10" t="s">
        <v>65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L15:L16"/>
    <mergeCell ref="B25:E25"/>
    <mergeCell ref="B21:E21"/>
    <mergeCell ref="B22:E22"/>
    <mergeCell ref="B23:E23"/>
    <mergeCell ref="B24:E24"/>
    <mergeCell ref="C6:L6"/>
    <mergeCell ref="F10:K10"/>
    <mergeCell ref="F11:K11"/>
    <mergeCell ref="F12:K12"/>
    <mergeCell ref="F13:K13"/>
    <mergeCell ref="H47:I47"/>
    <mergeCell ref="H44:I44"/>
    <mergeCell ref="H45:I45"/>
    <mergeCell ref="B46:C46"/>
    <mergeCell ref="D46:G46"/>
    <mergeCell ref="H46:I46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</mergeCells>
  <phoneticPr fontId="6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70"/>
  <sheetViews>
    <sheetView tabSelected="1" workbookViewId="0">
      <selection sqref="A1:A1048576"/>
    </sheetView>
  </sheetViews>
  <sheetFormatPr defaultRowHeight="12.5" x14ac:dyDescent="0.25"/>
  <cols>
    <col min="2" max="2" width="60.81640625" customWidth="1"/>
    <col min="3" max="3" width="10.7265625" hidden="1" customWidth="1"/>
    <col min="4" max="4" width="10" customWidth="1"/>
    <col min="6" max="6" width="13.453125" customWidth="1"/>
  </cols>
  <sheetData>
    <row r="1" spans="2:6" ht="13" x14ac:dyDescent="0.3">
      <c r="B1" s="100" t="s">
        <v>222</v>
      </c>
    </row>
    <row r="2" spans="2:6" ht="13" x14ac:dyDescent="0.3">
      <c r="B2" s="100" t="s">
        <v>223</v>
      </c>
    </row>
    <row r="3" spans="2:6" ht="13" x14ac:dyDescent="0.3">
      <c r="B3" s="100" t="s">
        <v>276</v>
      </c>
    </row>
    <row r="4" spans="2:6" x14ac:dyDescent="0.25">
      <c r="B4" t="s">
        <v>140</v>
      </c>
    </row>
    <row r="6" spans="2:6" ht="13" x14ac:dyDescent="0.3">
      <c r="C6" t="s">
        <v>235</v>
      </c>
      <c r="D6" s="100" t="s">
        <v>277</v>
      </c>
      <c r="E6" s="100"/>
      <c r="F6" s="100" t="s">
        <v>273</v>
      </c>
    </row>
    <row r="7" spans="2:6" x14ac:dyDescent="0.25">
      <c r="B7" s="139" t="s">
        <v>141</v>
      </c>
    </row>
    <row r="8" spans="2:6" x14ac:dyDescent="0.25">
      <c r="B8" s="140" t="s">
        <v>142</v>
      </c>
    </row>
    <row r="9" spans="2:6" x14ac:dyDescent="0.25">
      <c r="B9" s="141" t="s">
        <v>69</v>
      </c>
      <c r="C9">
        <v>13</v>
      </c>
      <c r="D9" s="120">
        <v>3976499</v>
      </c>
      <c r="E9" s="120"/>
      <c r="F9" s="120">
        <v>3860804</v>
      </c>
    </row>
    <row r="10" spans="2:6" x14ac:dyDescent="0.25">
      <c r="B10" s="141" t="s">
        <v>70</v>
      </c>
      <c r="C10">
        <v>14</v>
      </c>
      <c r="D10" s="120">
        <v>218483</v>
      </c>
      <c r="E10" s="120"/>
      <c r="F10" s="120">
        <v>255815</v>
      </c>
    </row>
    <row r="11" spans="2:6" x14ac:dyDescent="0.25">
      <c r="B11" s="141" t="s">
        <v>242</v>
      </c>
      <c r="D11" s="120">
        <v>46441</v>
      </c>
      <c r="E11" s="120"/>
      <c r="F11" s="120">
        <v>164056</v>
      </c>
    </row>
    <row r="12" spans="2:6" x14ac:dyDescent="0.25">
      <c r="B12" s="141" t="s">
        <v>81</v>
      </c>
      <c r="D12" s="120">
        <v>0</v>
      </c>
      <c r="E12" s="120"/>
      <c r="F12" s="120">
        <v>0</v>
      </c>
    </row>
    <row r="13" spans="2:6" x14ac:dyDescent="0.25">
      <c r="B13" s="141" t="s">
        <v>71</v>
      </c>
      <c r="D13" s="120">
        <v>593</v>
      </c>
      <c r="E13" s="120"/>
      <c r="F13" s="120">
        <v>4001</v>
      </c>
    </row>
    <row r="14" spans="2:6" x14ac:dyDescent="0.25">
      <c r="B14" s="141"/>
      <c r="D14" s="120"/>
      <c r="E14" s="120"/>
      <c r="F14" s="120"/>
    </row>
    <row r="15" spans="2:6" ht="13.5" thickBot="1" x14ac:dyDescent="0.35">
      <c r="B15" s="141" t="s">
        <v>258</v>
      </c>
      <c r="D15" s="121">
        <v>4242016</v>
      </c>
      <c r="E15" s="121"/>
      <c r="F15" s="121">
        <v>4284676</v>
      </c>
    </row>
    <row r="16" spans="2:6" ht="13" thickTop="1" x14ac:dyDescent="0.25">
      <c r="B16" s="141"/>
      <c r="D16" s="120"/>
      <c r="E16" s="120"/>
      <c r="F16" s="120"/>
    </row>
    <row r="17" spans="2:6" x14ac:dyDescent="0.25">
      <c r="B17" s="140" t="s">
        <v>143</v>
      </c>
      <c r="D17" s="120"/>
      <c r="E17" s="120"/>
      <c r="F17" s="120"/>
    </row>
    <row r="18" spans="2:6" x14ac:dyDescent="0.25">
      <c r="B18" s="141" t="s">
        <v>144</v>
      </c>
      <c r="C18">
        <v>15</v>
      </c>
      <c r="D18" s="120">
        <v>582524</v>
      </c>
      <c r="E18" s="120"/>
      <c r="F18" s="120">
        <v>844431</v>
      </c>
    </row>
    <row r="19" spans="2:6" x14ac:dyDescent="0.25">
      <c r="B19" s="141" t="s">
        <v>129</v>
      </c>
      <c r="C19">
        <v>16</v>
      </c>
      <c r="D19" s="120">
        <v>3161675</v>
      </c>
      <c r="E19" s="120"/>
      <c r="F19" s="120">
        <v>4209209</v>
      </c>
    </row>
    <row r="20" spans="2:6" x14ac:dyDescent="0.25">
      <c r="B20" s="141" t="s">
        <v>127</v>
      </c>
      <c r="C20">
        <v>17</v>
      </c>
      <c r="D20" s="120">
        <v>399740</v>
      </c>
      <c r="E20" s="120"/>
      <c r="F20" s="120">
        <v>228915</v>
      </c>
    </row>
    <row r="21" spans="2:6" x14ac:dyDescent="0.25">
      <c r="B21" s="141" t="s">
        <v>239</v>
      </c>
      <c r="D21" s="120">
        <v>0</v>
      </c>
      <c r="E21" s="120"/>
      <c r="F21" s="120">
        <v>0</v>
      </c>
    </row>
    <row r="22" spans="2:6" x14ac:dyDescent="0.25">
      <c r="B22" s="141" t="s">
        <v>259</v>
      </c>
      <c r="D22" s="120">
        <v>277378</v>
      </c>
      <c r="E22" s="120"/>
      <c r="F22" s="120">
        <v>1800</v>
      </c>
    </row>
    <row r="23" spans="2:6" x14ac:dyDescent="0.25">
      <c r="B23" s="141" t="s">
        <v>260</v>
      </c>
      <c r="D23" s="120">
        <v>292228</v>
      </c>
      <c r="E23" s="120"/>
      <c r="F23" s="120">
        <v>21753</v>
      </c>
    </row>
    <row r="24" spans="2:6" x14ac:dyDescent="0.25">
      <c r="B24" s="141" t="s">
        <v>145</v>
      </c>
      <c r="C24">
        <v>18</v>
      </c>
      <c r="D24" s="120">
        <v>222058</v>
      </c>
      <c r="E24" s="120"/>
      <c r="F24" s="120">
        <v>260745</v>
      </c>
    </row>
    <row r="25" spans="2:6" x14ac:dyDescent="0.25">
      <c r="B25" s="141" t="s">
        <v>68</v>
      </c>
      <c r="C25">
        <v>19</v>
      </c>
      <c r="D25" s="120">
        <v>1867853</v>
      </c>
      <c r="E25" s="120"/>
      <c r="F25" s="120">
        <v>2970834</v>
      </c>
    </row>
    <row r="26" spans="2:6" x14ac:dyDescent="0.25">
      <c r="B26" s="141"/>
      <c r="D26" s="120"/>
      <c r="E26" s="120"/>
      <c r="F26" s="120"/>
    </row>
    <row r="27" spans="2:6" ht="13.5" thickBot="1" x14ac:dyDescent="0.35">
      <c r="B27" s="141" t="s">
        <v>261</v>
      </c>
      <c r="D27" s="123">
        <v>6803456</v>
      </c>
      <c r="E27" s="123"/>
      <c r="F27" s="123">
        <v>8537687</v>
      </c>
    </row>
    <row r="28" spans="2:6" ht="13" x14ac:dyDescent="0.3">
      <c r="D28" s="122"/>
      <c r="E28" s="122"/>
      <c r="F28" s="122"/>
    </row>
    <row r="29" spans="2:6" ht="13.5" thickBot="1" x14ac:dyDescent="0.35">
      <c r="B29" s="140" t="s">
        <v>146</v>
      </c>
      <c r="D29" s="121">
        <v>11045472</v>
      </c>
      <c r="E29" s="121"/>
      <c r="F29" s="121">
        <v>12822363</v>
      </c>
    </row>
    <row r="30" spans="2:6" ht="13" thickTop="1" x14ac:dyDescent="0.25">
      <c r="B30" s="140"/>
      <c r="D30" s="120"/>
      <c r="E30" s="120"/>
      <c r="F30" s="120"/>
    </row>
    <row r="31" spans="2:6" x14ac:dyDescent="0.25">
      <c r="B31" s="139" t="s">
        <v>262</v>
      </c>
      <c r="D31" s="120"/>
      <c r="E31" s="120"/>
      <c r="F31" s="120"/>
    </row>
    <row r="32" spans="2:6" x14ac:dyDescent="0.25">
      <c r="B32" s="140" t="s">
        <v>263</v>
      </c>
      <c r="D32" s="120"/>
      <c r="E32" s="120"/>
      <c r="F32" s="120"/>
    </row>
    <row r="33" spans="2:7" x14ac:dyDescent="0.25">
      <c r="B33" s="141" t="s">
        <v>285</v>
      </c>
      <c r="C33">
        <v>20</v>
      </c>
      <c r="D33" s="120">
        <v>326474</v>
      </c>
      <c r="E33" s="120"/>
      <c r="F33" s="120">
        <v>326474</v>
      </c>
    </row>
    <row r="34" spans="2:7" x14ac:dyDescent="0.25">
      <c r="B34" s="141" t="s">
        <v>3</v>
      </c>
      <c r="D34" s="120">
        <v>-19783</v>
      </c>
      <c r="E34" s="120"/>
      <c r="F34" s="120">
        <v>-18638</v>
      </c>
    </row>
    <row r="35" spans="2:7" x14ac:dyDescent="0.25">
      <c r="B35" s="142" t="s">
        <v>238</v>
      </c>
      <c r="D35" s="120">
        <v>-31052</v>
      </c>
      <c r="E35" s="120"/>
      <c r="F35" s="120">
        <v>-29907</v>
      </c>
    </row>
    <row r="36" spans="2:7" x14ac:dyDescent="0.25">
      <c r="B36" s="142" t="s">
        <v>147</v>
      </c>
      <c r="D36" s="120">
        <v>11269</v>
      </c>
      <c r="E36" s="120"/>
      <c r="F36" s="120">
        <v>11269</v>
      </c>
    </row>
    <row r="37" spans="2:7" x14ac:dyDescent="0.25">
      <c r="B37" s="143" t="s">
        <v>11</v>
      </c>
      <c r="D37" s="120">
        <v>8839352</v>
      </c>
      <c r="E37" s="120"/>
      <c r="F37" s="120">
        <v>8972913</v>
      </c>
      <c r="G37" t="s">
        <v>67</v>
      </c>
    </row>
    <row r="38" spans="2:7" x14ac:dyDescent="0.25">
      <c r="B38" s="141" t="s">
        <v>264</v>
      </c>
      <c r="D38" s="120">
        <v>9146043</v>
      </c>
      <c r="E38" s="120"/>
      <c r="F38" s="120">
        <v>9280749</v>
      </c>
      <c r="G38" t="s">
        <v>67</v>
      </c>
    </row>
    <row r="39" spans="2:7" x14ac:dyDescent="0.25">
      <c r="B39" s="141" t="s">
        <v>265</v>
      </c>
      <c r="D39" s="120">
        <v>-283</v>
      </c>
      <c r="E39" s="120"/>
      <c r="F39" s="120">
        <v>-198</v>
      </c>
      <c r="G39" t="s">
        <v>67</v>
      </c>
    </row>
    <row r="40" spans="2:7" x14ac:dyDescent="0.25">
      <c r="B40" s="140"/>
      <c r="D40" s="120"/>
      <c r="E40" s="120"/>
      <c r="F40" s="120"/>
    </row>
    <row r="41" spans="2:7" ht="13.5" thickBot="1" x14ac:dyDescent="0.35">
      <c r="B41" s="140" t="s">
        <v>82</v>
      </c>
      <c r="D41" s="123">
        <v>9145760</v>
      </c>
      <c r="E41" s="123"/>
      <c r="F41" s="123">
        <v>9280551</v>
      </c>
    </row>
    <row r="42" spans="2:7" x14ac:dyDescent="0.25">
      <c r="B42" s="140"/>
      <c r="D42" s="120"/>
      <c r="E42" s="120"/>
      <c r="F42" s="120"/>
    </row>
    <row r="43" spans="2:7" x14ac:dyDescent="0.25">
      <c r="B43" s="140" t="s">
        <v>148</v>
      </c>
      <c r="D43" s="120"/>
      <c r="E43" s="120"/>
      <c r="F43" s="120"/>
    </row>
    <row r="44" spans="2:7" x14ac:dyDescent="0.25">
      <c r="B44" s="141" t="s">
        <v>149</v>
      </c>
      <c r="C44">
        <v>21</v>
      </c>
      <c r="D44" s="120">
        <v>0</v>
      </c>
      <c r="E44" s="120"/>
      <c r="F44" s="120">
        <v>0</v>
      </c>
    </row>
    <row r="45" spans="2:7" x14ac:dyDescent="0.25">
      <c r="B45" s="143" t="s">
        <v>76</v>
      </c>
      <c r="C45">
        <v>22</v>
      </c>
      <c r="D45" s="120">
        <v>0</v>
      </c>
      <c r="E45" s="120"/>
      <c r="F45" s="120">
        <v>0</v>
      </c>
    </row>
    <row r="46" spans="2:7" x14ac:dyDescent="0.25">
      <c r="B46" s="143" t="s">
        <v>77</v>
      </c>
      <c r="C46">
        <v>11</v>
      </c>
      <c r="D46" s="120">
        <v>311940</v>
      </c>
      <c r="E46" s="120"/>
      <c r="F46" s="120">
        <v>311940</v>
      </c>
    </row>
    <row r="47" spans="2:7" x14ac:dyDescent="0.25">
      <c r="B47" s="143" t="s">
        <v>78</v>
      </c>
      <c r="D47" s="120">
        <v>593</v>
      </c>
      <c r="E47" s="120"/>
      <c r="F47" s="120">
        <v>4001</v>
      </c>
    </row>
    <row r="48" spans="2:7" x14ac:dyDescent="0.25">
      <c r="B48" s="143"/>
      <c r="D48" s="120"/>
      <c r="E48" s="120"/>
      <c r="F48" s="120"/>
    </row>
    <row r="49" spans="2:6" ht="13.5" thickBot="1" x14ac:dyDescent="0.35">
      <c r="B49" s="141"/>
      <c r="D49" s="123">
        <v>312533</v>
      </c>
      <c r="E49" s="123"/>
      <c r="F49" s="123">
        <v>315941</v>
      </c>
    </row>
    <row r="50" spans="2:6" x14ac:dyDescent="0.25">
      <c r="B50" s="140" t="s">
        <v>150</v>
      </c>
      <c r="D50" s="120"/>
      <c r="E50" s="120"/>
      <c r="F50" s="120"/>
    </row>
    <row r="51" spans="2:6" x14ac:dyDescent="0.25">
      <c r="B51" s="142" t="s">
        <v>151</v>
      </c>
      <c r="C51">
        <v>22</v>
      </c>
      <c r="D51" s="120">
        <v>602544</v>
      </c>
      <c r="E51" s="120"/>
      <c r="F51" s="120">
        <v>2380212</v>
      </c>
    </row>
    <row r="52" spans="2:6" x14ac:dyDescent="0.25">
      <c r="B52" s="142" t="s">
        <v>152</v>
      </c>
      <c r="C52">
        <v>21</v>
      </c>
      <c r="D52" s="120">
        <v>0</v>
      </c>
      <c r="E52" s="120"/>
      <c r="F52" s="120">
        <v>0</v>
      </c>
    </row>
    <row r="53" spans="2:6" x14ac:dyDescent="0.25">
      <c r="B53" s="142" t="s">
        <v>266</v>
      </c>
      <c r="D53" s="120">
        <v>47</v>
      </c>
      <c r="E53" s="120"/>
      <c r="F53" s="120">
        <v>46</v>
      </c>
    </row>
    <row r="54" spans="2:6" x14ac:dyDescent="0.25">
      <c r="B54" s="142" t="s">
        <v>153</v>
      </c>
      <c r="C54">
        <v>23</v>
      </c>
      <c r="D54" s="120">
        <v>34705</v>
      </c>
      <c r="E54" s="120"/>
      <c r="F54" s="120">
        <v>407003</v>
      </c>
    </row>
    <row r="55" spans="2:6" x14ac:dyDescent="0.25">
      <c r="B55" s="142" t="s">
        <v>154</v>
      </c>
      <c r="C55">
        <v>24</v>
      </c>
      <c r="D55" s="120">
        <v>949883</v>
      </c>
      <c r="E55" s="120"/>
      <c r="F55" s="120">
        <v>438610</v>
      </c>
    </row>
    <row r="56" spans="2:6" x14ac:dyDescent="0.25">
      <c r="B56" s="142"/>
      <c r="D56" s="120"/>
      <c r="E56" s="120"/>
      <c r="F56" s="120"/>
    </row>
    <row r="57" spans="2:6" ht="13.5" thickBot="1" x14ac:dyDescent="0.35">
      <c r="B57" s="142" t="s">
        <v>267</v>
      </c>
      <c r="D57" s="123">
        <v>1587179</v>
      </c>
      <c r="E57" s="123"/>
      <c r="F57" s="123">
        <v>3225871</v>
      </c>
    </row>
    <row r="58" spans="2:6" ht="13" x14ac:dyDescent="0.3">
      <c r="B58" s="140"/>
      <c r="D58" s="122"/>
      <c r="E58" s="122"/>
      <c r="F58" s="122"/>
    </row>
    <row r="59" spans="2:6" ht="13.5" thickBot="1" x14ac:dyDescent="0.35">
      <c r="B59" s="140" t="s">
        <v>268</v>
      </c>
      <c r="D59" s="121">
        <v>11045472</v>
      </c>
      <c r="E59" s="121"/>
      <c r="F59" s="121">
        <v>12822363</v>
      </c>
    </row>
    <row r="60" spans="2:6" ht="14.5" thickTop="1" x14ac:dyDescent="0.3">
      <c r="B60" s="144"/>
      <c r="D60" s="120"/>
      <c r="E60" s="120" t="s">
        <v>67</v>
      </c>
      <c r="F60" s="120"/>
    </row>
    <row r="61" spans="2:6" ht="13" x14ac:dyDescent="0.3">
      <c r="B61" s="145" t="s">
        <v>246</v>
      </c>
      <c r="D61" s="120">
        <v>39057</v>
      </c>
      <c r="E61" s="120"/>
      <c r="F61" s="120">
        <v>39488</v>
      </c>
    </row>
    <row r="62" spans="2:6" ht="13" x14ac:dyDescent="0.3">
      <c r="B62" s="145" t="s">
        <v>247</v>
      </c>
      <c r="D62" s="120">
        <v>14374</v>
      </c>
      <c r="E62" s="120"/>
      <c r="F62" s="120">
        <v>14374</v>
      </c>
    </row>
    <row r="64" spans="2:6" x14ac:dyDescent="0.25">
      <c r="D64" t="s">
        <v>67</v>
      </c>
    </row>
    <row r="68" spans="4:6" x14ac:dyDescent="0.25">
      <c r="D68" t="s">
        <v>155</v>
      </c>
      <c r="F68" t="s">
        <v>155</v>
      </c>
    </row>
    <row r="69" spans="4:6" x14ac:dyDescent="0.25">
      <c r="D69" t="s">
        <v>254</v>
      </c>
      <c r="F69" t="s">
        <v>156</v>
      </c>
    </row>
    <row r="70" spans="4:6" x14ac:dyDescent="0.25">
      <c r="D70" t="s">
        <v>255</v>
      </c>
      <c r="F70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46"/>
  <sheetViews>
    <sheetView topLeftCell="A16" workbookViewId="0">
      <selection activeCell="A16" sqref="A1:A1048576"/>
    </sheetView>
  </sheetViews>
  <sheetFormatPr defaultRowHeight="12.5" x14ac:dyDescent="0.25"/>
  <cols>
    <col min="2" max="2" width="46" customWidth="1"/>
    <col min="3" max="3" width="0" hidden="1" customWidth="1"/>
    <col min="4" max="4" width="15.81640625" customWidth="1"/>
    <col min="6" max="6" width="21.26953125" customWidth="1"/>
  </cols>
  <sheetData>
    <row r="1" spans="2:6" ht="13" x14ac:dyDescent="0.3">
      <c r="B1" s="100" t="s">
        <v>222</v>
      </c>
    </row>
    <row r="2" spans="2:6" ht="13" x14ac:dyDescent="0.3">
      <c r="B2" s="100" t="s">
        <v>224</v>
      </c>
    </row>
    <row r="3" spans="2:6" ht="13" x14ac:dyDescent="0.3">
      <c r="B3" s="100" t="s">
        <v>275</v>
      </c>
    </row>
    <row r="4" spans="2:6" x14ac:dyDescent="0.25">
      <c r="B4" t="s">
        <v>140</v>
      </c>
    </row>
    <row r="6" spans="2:6" ht="13" x14ac:dyDescent="0.3">
      <c r="C6" t="s">
        <v>235</v>
      </c>
      <c r="D6" s="111" t="s">
        <v>278</v>
      </c>
      <c r="E6" s="100"/>
      <c r="F6" s="111" t="s">
        <v>279</v>
      </c>
    </row>
    <row r="8" spans="2:6" ht="13" x14ac:dyDescent="0.3">
      <c r="B8" s="81" t="s">
        <v>158</v>
      </c>
      <c r="C8">
        <v>5</v>
      </c>
      <c r="D8" s="135">
        <v>6330683</v>
      </c>
      <c r="E8" s="135"/>
      <c r="F8" s="135">
        <v>6131941</v>
      </c>
    </row>
    <row r="9" spans="2:6" ht="13" x14ac:dyDescent="0.3">
      <c r="B9" s="81" t="s">
        <v>159</v>
      </c>
      <c r="C9">
        <v>6</v>
      </c>
      <c r="D9" s="135">
        <v>-4182510</v>
      </c>
      <c r="E9" s="135"/>
      <c r="F9" s="135">
        <v>-3537820</v>
      </c>
    </row>
    <row r="10" spans="2:6" ht="13" x14ac:dyDescent="0.3">
      <c r="B10" s="81"/>
      <c r="D10" s="135"/>
      <c r="E10" s="135"/>
      <c r="F10" s="135"/>
    </row>
    <row r="11" spans="2:6" ht="13" x14ac:dyDescent="0.3">
      <c r="B11" s="81" t="s">
        <v>160</v>
      </c>
      <c r="D11" s="135">
        <v>2148173</v>
      </c>
      <c r="E11" s="135"/>
      <c r="F11" s="135">
        <v>2594121</v>
      </c>
    </row>
    <row r="12" spans="2:6" ht="13" x14ac:dyDescent="0.3">
      <c r="B12" s="81"/>
      <c r="D12" s="135"/>
      <c r="E12" s="135"/>
      <c r="F12" s="135"/>
    </row>
    <row r="13" spans="2:6" ht="13" x14ac:dyDescent="0.3">
      <c r="B13" s="81" t="s">
        <v>161</v>
      </c>
      <c r="C13">
        <v>7</v>
      </c>
      <c r="D13" s="135">
        <v>-269284</v>
      </c>
      <c r="E13" s="135"/>
      <c r="F13" s="135">
        <v>-246114</v>
      </c>
    </row>
    <row r="14" spans="2:6" ht="13" x14ac:dyDescent="0.3">
      <c r="B14" s="81" t="s">
        <v>162</v>
      </c>
      <c r="C14">
        <v>8</v>
      </c>
      <c r="D14" s="135">
        <v>-802552</v>
      </c>
      <c r="E14" s="135"/>
      <c r="F14" s="135">
        <v>-711644</v>
      </c>
    </row>
    <row r="15" spans="2:6" ht="13" x14ac:dyDescent="0.3">
      <c r="B15" s="81" t="s">
        <v>163</v>
      </c>
      <c r="C15">
        <v>9</v>
      </c>
      <c r="D15" s="135">
        <v>0</v>
      </c>
      <c r="E15" s="135"/>
      <c r="F15" s="135">
        <v>-1972</v>
      </c>
    </row>
    <row r="16" spans="2:6" ht="13" x14ac:dyDescent="0.3">
      <c r="B16" s="81" t="s">
        <v>45</v>
      </c>
      <c r="D16" s="135">
        <v>41425</v>
      </c>
      <c r="E16" s="135"/>
      <c r="F16" s="135">
        <v>24512</v>
      </c>
    </row>
    <row r="17" spans="2:6" ht="13" x14ac:dyDescent="0.3">
      <c r="B17" s="81" t="s">
        <v>164</v>
      </c>
      <c r="D17" s="135">
        <v>42037</v>
      </c>
      <c r="E17" s="135"/>
      <c r="F17" s="135">
        <v>91828</v>
      </c>
    </row>
    <row r="18" spans="2:6" ht="13" x14ac:dyDescent="0.3">
      <c r="B18" s="81" t="s">
        <v>165</v>
      </c>
      <c r="C18">
        <v>10</v>
      </c>
      <c r="D18" s="135">
        <v>17636.5</v>
      </c>
      <c r="E18" s="135"/>
      <c r="F18" s="135">
        <v>-18934</v>
      </c>
    </row>
    <row r="19" spans="2:6" ht="13" x14ac:dyDescent="0.3">
      <c r="B19" s="81"/>
      <c r="D19" s="135"/>
      <c r="E19" s="135"/>
      <c r="F19" s="135"/>
    </row>
    <row r="20" spans="2:6" ht="13" x14ac:dyDescent="0.3">
      <c r="B20" s="138" t="s">
        <v>166</v>
      </c>
      <c r="D20" s="135">
        <v>1177435.5</v>
      </c>
      <c r="E20" s="135"/>
      <c r="F20" s="135">
        <v>1731797</v>
      </c>
    </row>
    <row r="21" spans="2:6" ht="13" x14ac:dyDescent="0.3">
      <c r="B21" s="81"/>
      <c r="D21" s="135"/>
      <c r="E21" s="135"/>
      <c r="F21" s="135"/>
    </row>
    <row r="22" spans="2:6" ht="13" x14ac:dyDescent="0.3">
      <c r="B22" s="81" t="s">
        <v>167</v>
      </c>
      <c r="C22">
        <v>11</v>
      </c>
      <c r="D22" s="135">
        <v>0</v>
      </c>
      <c r="E22" s="135"/>
      <c r="F22" s="135">
        <v>0</v>
      </c>
    </row>
    <row r="23" spans="2:6" ht="13" x14ac:dyDescent="0.3">
      <c r="B23" s="81"/>
      <c r="D23" s="135"/>
      <c r="E23" s="135"/>
      <c r="F23" s="135"/>
    </row>
    <row r="24" spans="2:6" ht="13" x14ac:dyDescent="0.3">
      <c r="B24" s="81" t="s">
        <v>225</v>
      </c>
      <c r="D24" s="135">
        <v>1177435.5</v>
      </c>
      <c r="E24" s="135"/>
      <c r="F24" s="135">
        <v>1731797</v>
      </c>
    </row>
    <row r="25" spans="2:6" ht="13" x14ac:dyDescent="0.3">
      <c r="B25" s="81"/>
      <c r="D25" s="135"/>
      <c r="E25" s="135"/>
      <c r="F25" s="135"/>
    </row>
    <row r="26" spans="2:6" ht="26" x14ac:dyDescent="0.3">
      <c r="B26" s="81" t="s">
        <v>226</v>
      </c>
      <c r="D26" s="135">
        <v>-1183</v>
      </c>
      <c r="E26" s="135"/>
      <c r="F26" s="135">
        <v>-2360</v>
      </c>
    </row>
    <row r="27" spans="2:6" ht="13" x14ac:dyDescent="0.3">
      <c r="B27" s="81"/>
      <c r="D27" s="135"/>
      <c r="E27" s="135"/>
      <c r="F27" s="135"/>
    </row>
    <row r="28" spans="2:6" ht="13" x14ac:dyDescent="0.3">
      <c r="B28" s="81" t="s">
        <v>227</v>
      </c>
      <c r="D28" s="135">
        <v>-1183</v>
      </c>
      <c r="E28" s="135"/>
      <c r="F28" s="135">
        <v>-2360</v>
      </c>
    </row>
    <row r="29" spans="2:6" ht="13" x14ac:dyDescent="0.3">
      <c r="B29" s="81"/>
      <c r="D29" s="135"/>
      <c r="E29" s="135"/>
      <c r="F29" s="135"/>
    </row>
    <row r="30" spans="2:6" ht="13" x14ac:dyDescent="0.3">
      <c r="B30" s="81" t="s">
        <v>228</v>
      </c>
      <c r="D30" s="135">
        <v>1176252.5</v>
      </c>
      <c r="E30" s="135"/>
      <c r="F30" s="135">
        <v>1729437</v>
      </c>
    </row>
    <row r="31" spans="2:6" ht="13" x14ac:dyDescent="0.3">
      <c r="B31" s="81"/>
      <c r="D31" s="135" t="s">
        <v>67</v>
      </c>
      <c r="E31" s="135"/>
      <c r="F31" s="135"/>
    </row>
    <row r="32" spans="2:6" ht="13" x14ac:dyDescent="0.3">
      <c r="B32" s="81" t="s">
        <v>229</v>
      </c>
      <c r="D32" s="135"/>
      <c r="E32" s="135"/>
      <c r="F32" s="135"/>
    </row>
    <row r="33" spans="2:6" ht="13" x14ac:dyDescent="0.3">
      <c r="B33" s="81"/>
      <c r="D33" s="135" t="s">
        <v>67</v>
      </c>
      <c r="E33" s="135"/>
      <c r="F33" s="135"/>
    </row>
    <row r="34" spans="2:6" ht="13" x14ac:dyDescent="0.3">
      <c r="B34" s="81" t="s">
        <v>168</v>
      </c>
      <c r="D34" s="135">
        <v>1177482.5</v>
      </c>
      <c r="E34" s="135"/>
      <c r="F34" s="135">
        <v>1732004</v>
      </c>
    </row>
    <row r="35" spans="2:6" ht="13" x14ac:dyDescent="0.3">
      <c r="B35" s="81" t="s">
        <v>230</v>
      </c>
      <c r="D35" s="135">
        <v>-47</v>
      </c>
      <c r="E35" s="135"/>
      <c r="F35" s="135">
        <v>-207</v>
      </c>
    </row>
    <row r="36" spans="2:6" ht="13" x14ac:dyDescent="0.3">
      <c r="B36" s="81"/>
      <c r="D36" s="135"/>
      <c r="E36" s="135"/>
      <c r="F36" s="135"/>
    </row>
    <row r="37" spans="2:6" ht="13" x14ac:dyDescent="0.3">
      <c r="B37" s="81"/>
      <c r="D37" s="135">
        <v>1177435.5</v>
      </c>
      <c r="E37" s="135"/>
      <c r="F37" s="135">
        <v>1731797</v>
      </c>
    </row>
    <row r="38" spans="2:6" ht="13" x14ac:dyDescent="0.3">
      <c r="B38" s="81"/>
      <c r="D38" s="135" t="s">
        <v>67</v>
      </c>
      <c r="E38" s="135"/>
      <c r="F38" s="135"/>
    </row>
    <row r="39" spans="2:6" ht="26" x14ac:dyDescent="0.3">
      <c r="B39" s="81" t="s">
        <v>231</v>
      </c>
      <c r="C39">
        <v>12</v>
      </c>
      <c r="D39" s="135">
        <v>4992</v>
      </c>
      <c r="E39" s="135"/>
      <c r="F39" s="135">
        <v>7342.3</v>
      </c>
    </row>
    <row r="41" spans="2:6" x14ac:dyDescent="0.25">
      <c r="D41" t="s">
        <v>67</v>
      </c>
    </row>
    <row r="42" spans="2:6" x14ac:dyDescent="0.25">
      <c r="F42" t="s">
        <v>67</v>
      </c>
    </row>
    <row r="44" spans="2:6" x14ac:dyDescent="0.25">
      <c r="D44" t="s">
        <v>155</v>
      </c>
      <c r="F44" t="s">
        <v>155</v>
      </c>
    </row>
    <row r="45" spans="2:6" x14ac:dyDescent="0.25">
      <c r="D45" t="s">
        <v>254</v>
      </c>
      <c r="F45" t="s">
        <v>156</v>
      </c>
    </row>
    <row r="46" spans="2:6" x14ac:dyDescent="0.25">
      <c r="D46" t="s">
        <v>255</v>
      </c>
      <c r="F46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7"/>
  <sheetViews>
    <sheetView workbookViewId="0">
      <selection sqref="A1:A1048576"/>
    </sheetView>
  </sheetViews>
  <sheetFormatPr defaultRowHeight="12.5" x14ac:dyDescent="0.25"/>
  <cols>
    <col min="2" max="2" width="79.7265625" customWidth="1"/>
    <col min="3" max="3" width="0" hidden="1" customWidth="1"/>
    <col min="4" max="4" width="18.7265625" customWidth="1"/>
    <col min="6" max="6" width="21.26953125" customWidth="1"/>
  </cols>
  <sheetData>
    <row r="1" spans="2:6" ht="13" x14ac:dyDescent="0.3">
      <c r="B1" s="77" t="s">
        <v>222</v>
      </c>
      <c r="C1" s="101"/>
      <c r="D1" t="s">
        <v>67</v>
      </c>
      <c r="E1" s="103"/>
    </row>
    <row r="2" spans="2:6" ht="13" x14ac:dyDescent="0.3">
      <c r="B2" s="77" t="s">
        <v>234</v>
      </c>
      <c r="C2" s="101"/>
      <c r="D2" s="110" t="s">
        <v>67</v>
      </c>
      <c r="E2" s="103"/>
    </row>
    <row r="3" spans="2:6" ht="13" x14ac:dyDescent="0.3">
      <c r="B3" s="77" t="s">
        <v>280</v>
      </c>
      <c r="C3" s="101"/>
      <c r="D3" t="s">
        <v>67</v>
      </c>
      <c r="E3" s="103"/>
      <c r="F3" s="110" t="s">
        <v>67</v>
      </c>
    </row>
    <row r="4" spans="2:6" ht="13" x14ac:dyDescent="0.3">
      <c r="B4" s="78" t="s">
        <v>140</v>
      </c>
      <c r="C4" s="102"/>
      <c r="D4" t="s">
        <v>67</v>
      </c>
      <c r="E4" s="103"/>
      <c r="F4" t="s">
        <v>67</v>
      </c>
    </row>
    <row r="5" spans="2:6" ht="13" x14ac:dyDescent="0.3">
      <c r="B5" s="82"/>
      <c r="C5" s="106"/>
      <c r="E5" s="103"/>
      <c r="F5" s="105"/>
    </row>
    <row r="6" spans="2:6" ht="26" x14ac:dyDescent="0.3">
      <c r="B6" s="81"/>
      <c r="C6" s="80" t="s">
        <v>235</v>
      </c>
      <c r="D6" s="111" t="str">
        <f>'ЛИСТ 2'!D6</f>
        <v>1 полугодие 2021 г.</v>
      </c>
      <c r="E6" s="103"/>
      <c r="F6" s="111" t="str">
        <f>'ЛИСТ 2'!F6</f>
        <v>1 полугодие 2020 г.</v>
      </c>
    </row>
    <row r="7" spans="2:6" ht="15.5" x14ac:dyDescent="0.35">
      <c r="B7" s="83" t="s">
        <v>169</v>
      </c>
      <c r="C7" s="107"/>
      <c r="D7" s="84"/>
      <c r="E7" s="103"/>
      <c r="F7" s="84"/>
    </row>
    <row r="8" spans="2:6" ht="13" x14ac:dyDescent="0.3">
      <c r="B8" s="85" t="s">
        <v>269</v>
      </c>
      <c r="C8" s="80"/>
      <c r="D8" s="124">
        <v>1177436</v>
      </c>
      <c r="E8" s="125"/>
      <c r="F8" s="124">
        <v>1731797</v>
      </c>
    </row>
    <row r="9" spans="2:6" ht="13" x14ac:dyDescent="0.3">
      <c r="B9" s="86" t="s">
        <v>170</v>
      </c>
      <c r="C9" s="80"/>
      <c r="D9" s="124"/>
      <c r="E9" s="125"/>
      <c r="F9" s="124"/>
    </row>
    <row r="10" spans="2:6" ht="13" x14ac:dyDescent="0.3">
      <c r="B10" s="87" t="s">
        <v>171</v>
      </c>
      <c r="C10" s="80">
        <v>13</v>
      </c>
      <c r="D10" s="124">
        <v>509040.32962909737</v>
      </c>
      <c r="E10" s="125"/>
      <c r="F10" s="124">
        <v>512558.04993567069</v>
      </c>
    </row>
    <row r="11" spans="2:6" ht="13" x14ac:dyDescent="0.3">
      <c r="B11" s="87" t="s">
        <v>45</v>
      </c>
      <c r="C11" s="80"/>
      <c r="D11" s="124">
        <v>-41425</v>
      </c>
      <c r="E11" s="125"/>
      <c r="F11" s="124">
        <v>-24512</v>
      </c>
    </row>
    <row r="12" spans="2:6" ht="13" x14ac:dyDescent="0.3">
      <c r="B12" s="87" t="s">
        <v>172</v>
      </c>
      <c r="C12" s="80"/>
      <c r="D12" s="124">
        <v>0</v>
      </c>
      <c r="E12" s="125"/>
      <c r="F12" s="124">
        <v>0</v>
      </c>
    </row>
    <row r="13" spans="2:6" ht="13" x14ac:dyDescent="0.3">
      <c r="B13" s="87" t="s">
        <v>270</v>
      </c>
      <c r="C13" s="80">
        <v>9</v>
      </c>
      <c r="D13" s="124">
        <v>0</v>
      </c>
      <c r="E13" s="125"/>
      <c r="F13" s="124">
        <v>0</v>
      </c>
    </row>
    <row r="14" spans="2:6" ht="13" x14ac:dyDescent="0.3">
      <c r="B14" s="87" t="s">
        <v>256</v>
      </c>
      <c r="C14" s="80"/>
      <c r="D14" s="124">
        <v>0</v>
      </c>
      <c r="E14" s="125"/>
      <c r="F14" s="124">
        <v>0</v>
      </c>
    </row>
    <row r="15" spans="2:6" ht="13" x14ac:dyDescent="0.3">
      <c r="B15" s="87" t="s">
        <v>248</v>
      </c>
      <c r="C15" s="80"/>
      <c r="D15" s="124">
        <v>-20508.62429</v>
      </c>
      <c r="E15" s="125"/>
      <c r="F15" s="124">
        <v>711.82982000000004</v>
      </c>
    </row>
    <row r="16" spans="2:6" ht="13" x14ac:dyDescent="0.3">
      <c r="B16" s="87" t="s">
        <v>252</v>
      </c>
      <c r="C16" s="80"/>
      <c r="D16" s="124">
        <v>0</v>
      </c>
      <c r="E16" s="125"/>
      <c r="F16" s="124">
        <v>0</v>
      </c>
    </row>
    <row r="17" spans="2:12" ht="13.5" thickBot="1" x14ac:dyDescent="0.35">
      <c r="B17" s="87" t="s">
        <v>173</v>
      </c>
      <c r="C17" s="80"/>
      <c r="D17" s="124">
        <v>-42037</v>
      </c>
      <c r="E17" s="125"/>
      <c r="F17" s="124">
        <v>-91828</v>
      </c>
    </row>
    <row r="18" spans="2:12" ht="13.5" thickBot="1" x14ac:dyDescent="0.35">
      <c r="B18" s="81" t="s">
        <v>174</v>
      </c>
      <c r="C18" s="80"/>
      <c r="D18" s="126">
        <v>1582505.7053390974</v>
      </c>
      <c r="E18" s="125"/>
      <c r="F18" s="126">
        <v>2128726.8797556707</v>
      </c>
    </row>
    <row r="19" spans="2:12" ht="13" x14ac:dyDescent="0.3">
      <c r="B19" s="81"/>
      <c r="C19" s="80"/>
      <c r="D19" s="127"/>
      <c r="E19" s="125"/>
      <c r="F19" s="127"/>
    </row>
    <row r="20" spans="2:12" ht="13" x14ac:dyDescent="0.3">
      <c r="B20" s="81" t="s">
        <v>175</v>
      </c>
      <c r="C20" s="80">
        <v>15</v>
      </c>
      <c r="D20" s="124">
        <v>282291</v>
      </c>
      <c r="E20" s="125"/>
      <c r="F20" s="124">
        <v>-859722</v>
      </c>
    </row>
    <row r="21" spans="2:12" ht="13" x14ac:dyDescent="0.3">
      <c r="B21" s="81" t="s">
        <v>176</v>
      </c>
      <c r="C21" s="80">
        <v>16</v>
      </c>
      <c r="D21" s="124">
        <v>1049567</v>
      </c>
      <c r="E21" s="125"/>
      <c r="F21" s="124">
        <v>-868761</v>
      </c>
    </row>
    <row r="22" spans="2:12" ht="13" x14ac:dyDescent="0.3">
      <c r="B22" s="81" t="s">
        <v>177</v>
      </c>
      <c r="C22" s="80">
        <v>17</v>
      </c>
      <c r="D22" s="124">
        <v>-170825</v>
      </c>
      <c r="E22" s="125"/>
      <c r="F22" s="124">
        <v>-4383680</v>
      </c>
    </row>
    <row r="23" spans="2:12" ht="13" x14ac:dyDescent="0.3">
      <c r="B23" s="81" t="s">
        <v>178</v>
      </c>
      <c r="C23" s="80"/>
      <c r="D23" s="124">
        <v>-270475</v>
      </c>
      <c r="E23" s="125"/>
      <c r="F23" s="124">
        <v>-238473</v>
      </c>
    </row>
    <row r="24" spans="2:12" ht="13" x14ac:dyDescent="0.3">
      <c r="B24" s="81" t="s">
        <v>179</v>
      </c>
      <c r="C24" s="80"/>
      <c r="D24" s="124">
        <v>80112.369449999998</v>
      </c>
      <c r="E24" s="125"/>
      <c r="F24" s="124">
        <v>-110317.97638000001</v>
      </c>
    </row>
    <row r="25" spans="2:12" ht="13" x14ac:dyDescent="0.3">
      <c r="B25" s="81" t="s">
        <v>271</v>
      </c>
      <c r="C25" s="104"/>
      <c r="D25" s="124">
        <v>0</v>
      </c>
      <c r="E25" s="125"/>
      <c r="F25" s="124">
        <v>0</v>
      </c>
    </row>
    <row r="26" spans="2:12" ht="13" x14ac:dyDescent="0.3">
      <c r="B26" s="81" t="s">
        <v>180</v>
      </c>
      <c r="C26" s="80"/>
      <c r="D26" s="124">
        <v>-1768406.47123</v>
      </c>
      <c r="E26" s="125"/>
      <c r="F26" s="124">
        <v>383115.89390999998</v>
      </c>
    </row>
    <row r="27" spans="2:12" ht="13" x14ac:dyDescent="0.3">
      <c r="B27" s="81" t="s">
        <v>181</v>
      </c>
      <c r="C27" s="80"/>
      <c r="D27" s="124">
        <v>-372298</v>
      </c>
      <c r="E27" s="125"/>
      <c r="F27" s="124">
        <v>-52975</v>
      </c>
    </row>
    <row r="28" spans="2:12" ht="13" x14ac:dyDescent="0.3">
      <c r="B28" s="81" t="s">
        <v>257</v>
      </c>
      <c r="C28" s="80"/>
      <c r="D28" s="124">
        <v>0</v>
      </c>
      <c r="E28" s="125"/>
      <c r="F28" s="124">
        <v>0</v>
      </c>
    </row>
    <row r="29" spans="2:12" ht="13" x14ac:dyDescent="0.3">
      <c r="B29" s="81" t="s">
        <v>182</v>
      </c>
      <c r="C29" s="80"/>
      <c r="D29" s="124">
        <v>-177957.40894000005</v>
      </c>
      <c r="E29" s="125"/>
      <c r="F29" s="124">
        <v>4260164.1366499998</v>
      </c>
    </row>
    <row r="30" spans="2:12" ht="13" x14ac:dyDescent="0.3">
      <c r="B30" s="81"/>
      <c r="C30" s="80"/>
      <c r="D30" s="124"/>
      <c r="E30" s="125"/>
      <c r="F30" s="124"/>
    </row>
    <row r="31" spans="2:12" ht="13.5" thickBot="1" x14ac:dyDescent="0.35">
      <c r="B31" s="81" t="s">
        <v>183</v>
      </c>
      <c r="C31" s="80"/>
      <c r="D31" s="128">
        <v>234514.19461909746</v>
      </c>
      <c r="E31" s="125"/>
      <c r="F31" s="128">
        <v>258077.93393567018</v>
      </c>
      <c r="L31" s="124"/>
    </row>
    <row r="32" spans="2:12" ht="13" x14ac:dyDescent="0.3">
      <c r="B32" s="81" t="s">
        <v>184</v>
      </c>
      <c r="C32" s="80"/>
      <c r="D32" s="124">
        <v>0</v>
      </c>
      <c r="E32" s="125"/>
      <c r="F32" s="124">
        <v>0</v>
      </c>
    </row>
    <row r="33" spans="1:6" ht="13.5" thickBot="1" x14ac:dyDescent="0.35">
      <c r="B33" s="81" t="s">
        <v>185</v>
      </c>
      <c r="C33" s="80"/>
      <c r="D33" s="124">
        <v>-275577</v>
      </c>
      <c r="E33" s="125"/>
      <c r="F33" s="124">
        <v>-175765</v>
      </c>
    </row>
    <row r="34" spans="1:6" ht="13.5" thickBot="1" x14ac:dyDescent="0.35">
      <c r="A34" s="93"/>
      <c r="B34" s="112" t="s">
        <v>186</v>
      </c>
      <c r="C34" s="113"/>
      <c r="D34" s="129">
        <v>-41062.805380902544</v>
      </c>
      <c r="E34" s="125"/>
      <c r="F34" s="129">
        <v>82312.933935670182</v>
      </c>
    </row>
    <row r="35" spans="1:6" ht="13" x14ac:dyDescent="0.3">
      <c r="B35" s="83" t="s">
        <v>187</v>
      </c>
      <c r="C35" s="107"/>
      <c r="D35" s="130"/>
      <c r="E35" s="125"/>
      <c r="F35" s="130"/>
    </row>
    <row r="36" spans="1:6" ht="13" x14ac:dyDescent="0.3">
      <c r="B36" s="81" t="s">
        <v>217</v>
      </c>
      <c r="C36" s="80">
        <v>13</v>
      </c>
      <c r="D36" s="124">
        <v>-489711.22537</v>
      </c>
      <c r="E36" s="125"/>
      <c r="F36" s="124">
        <v>-348729.65974294924</v>
      </c>
    </row>
    <row r="37" spans="1:6" ht="13" x14ac:dyDescent="0.3">
      <c r="B37" s="81" t="s">
        <v>218</v>
      </c>
      <c r="C37" s="80"/>
      <c r="D37" s="124">
        <v>20046.699539999972</v>
      </c>
      <c r="E37" s="125"/>
      <c r="F37" s="137">
        <v>4313.749659999974</v>
      </c>
    </row>
    <row r="38" spans="1:6" ht="13" x14ac:dyDescent="0.3">
      <c r="B38" s="81" t="s">
        <v>249</v>
      </c>
      <c r="C38" s="80"/>
      <c r="D38" s="124">
        <v>0</v>
      </c>
      <c r="E38" s="125"/>
      <c r="F38" s="124">
        <v>0</v>
      </c>
    </row>
    <row r="39" spans="1:6" ht="13" x14ac:dyDescent="0.3">
      <c r="B39" s="81" t="s">
        <v>240</v>
      </c>
      <c r="C39" s="80"/>
      <c r="D39" s="124">
        <v>0</v>
      </c>
      <c r="E39" s="125"/>
      <c r="F39" s="124">
        <v>0</v>
      </c>
    </row>
    <row r="40" spans="1:6" ht="13" x14ac:dyDescent="0.3">
      <c r="B40" s="81" t="s">
        <v>241</v>
      </c>
      <c r="C40" s="80"/>
      <c r="D40" s="124">
        <v>0</v>
      </c>
      <c r="E40" s="125"/>
      <c r="F40" s="124">
        <v>0</v>
      </c>
    </row>
    <row r="41" spans="1:6" ht="13.5" thickBot="1" x14ac:dyDescent="0.35">
      <c r="B41" s="81" t="s">
        <v>244</v>
      </c>
      <c r="C41" s="80"/>
      <c r="D41" s="124">
        <v>0</v>
      </c>
      <c r="E41" s="125"/>
      <c r="F41" s="124">
        <v>0</v>
      </c>
    </row>
    <row r="42" spans="1:6" ht="13.5" thickBot="1" x14ac:dyDescent="0.35">
      <c r="A42" s="93"/>
      <c r="B42" s="112" t="s">
        <v>188</v>
      </c>
      <c r="C42" s="113"/>
      <c r="D42" s="129">
        <v>-469664.52583000006</v>
      </c>
      <c r="E42" s="125"/>
      <c r="F42" s="129">
        <v>-344415.91008294927</v>
      </c>
    </row>
    <row r="43" spans="1:6" ht="13" x14ac:dyDescent="0.3">
      <c r="B43" s="83" t="s">
        <v>189</v>
      </c>
      <c r="C43" s="107"/>
      <c r="D43" s="130"/>
      <c r="E43" s="125"/>
      <c r="F43" s="130"/>
    </row>
    <row r="44" spans="1:6" ht="13" x14ac:dyDescent="0.3">
      <c r="B44" s="81" t="s">
        <v>190</v>
      </c>
      <c r="C44" s="80">
        <v>21</v>
      </c>
      <c r="D44" s="124">
        <v>0</v>
      </c>
      <c r="E44" s="125"/>
      <c r="F44" s="124">
        <v>-420000</v>
      </c>
    </row>
    <row r="45" spans="1:6" ht="13" x14ac:dyDescent="0.3">
      <c r="B45" s="81" t="s">
        <v>191</v>
      </c>
      <c r="C45" s="80"/>
      <c r="D45" s="124">
        <v>0</v>
      </c>
      <c r="E45" s="125"/>
      <c r="F45" s="124">
        <v>608000</v>
      </c>
    </row>
    <row r="46" spans="1:6" ht="13" x14ac:dyDescent="0.3">
      <c r="B46" s="81" t="s">
        <v>219</v>
      </c>
      <c r="C46" s="80"/>
      <c r="D46" s="124">
        <v>-549550</v>
      </c>
      <c r="E46" s="125"/>
      <c r="F46" s="124">
        <v>-119000</v>
      </c>
    </row>
    <row r="47" spans="1:6" ht="13" x14ac:dyDescent="0.3">
      <c r="B47" s="81" t="s">
        <v>250</v>
      </c>
      <c r="C47" s="80"/>
      <c r="D47" s="124">
        <v>0</v>
      </c>
      <c r="E47" s="125"/>
      <c r="F47" s="124">
        <v>0</v>
      </c>
    </row>
    <row r="48" spans="1:6" ht="13" x14ac:dyDescent="0.3">
      <c r="B48" s="81" t="s">
        <v>251</v>
      </c>
      <c r="C48" s="80"/>
      <c r="D48" s="124">
        <v>0</v>
      </c>
      <c r="E48" s="125"/>
      <c r="F48" s="124">
        <v>0</v>
      </c>
    </row>
    <row r="49" spans="1:6" ht="13" x14ac:dyDescent="0.3">
      <c r="B49" s="81" t="s">
        <v>245</v>
      </c>
      <c r="C49" s="80"/>
      <c r="D49" s="124">
        <v>-399690</v>
      </c>
      <c r="E49" s="125"/>
      <c r="F49" s="124">
        <v>-207424</v>
      </c>
    </row>
    <row r="50" spans="1:6" ht="13.5" thickBot="1" x14ac:dyDescent="0.35">
      <c r="B50" s="81" t="s">
        <v>281</v>
      </c>
      <c r="C50" s="80"/>
      <c r="D50" s="124">
        <v>328250</v>
      </c>
      <c r="E50" s="125"/>
      <c r="F50" s="124">
        <v>0</v>
      </c>
    </row>
    <row r="51" spans="1:6" ht="13.5" thickBot="1" x14ac:dyDescent="0.35">
      <c r="A51" s="93"/>
      <c r="B51" s="112" t="s">
        <v>192</v>
      </c>
      <c r="C51" s="113"/>
      <c r="D51" s="129">
        <v>-620990</v>
      </c>
      <c r="E51" s="125"/>
      <c r="F51" s="129">
        <v>-138424</v>
      </c>
    </row>
    <row r="52" spans="1:6" ht="34" customHeight="1" x14ac:dyDescent="0.3">
      <c r="B52" s="134" t="s">
        <v>193</v>
      </c>
      <c r="C52" s="107"/>
      <c r="D52" s="131">
        <v>-1131717.3312109027</v>
      </c>
      <c r="E52" s="132"/>
      <c r="F52" s="131">
        <v>-400526.97614727909</v>
      </c>
    </row>
    <row r="53" spans="1:6" ht="13" x14ac:dyDescent="0.3">
      <c r="B53" s="81" t="s">
        <v>194</v>
      </c>
      <c r="C53" s="80">
        <v>19</v>
      </c>
      <c r="D53" s="124">
        <v>2970834</v>
      </c>
      <c r="E53" s="125"/>
      <c r="F53" s="124">
        <v>2207385</v>
      </c>
    </row>
    <row r="54" spans="1:6" ht="26" x14ac:dyDescent="0.3">
      <c r="B54" s="81" t="s">
        <v>243</v>
      </c>
      <c r="C54" s="80"/>
      <c r="D54" s="124">
        <v>28736</v>
      </c>
      <c r="E54" s="125"/>
      <c r="F54" s="124">
        <v>95089</v>
      </c>
    </row>
    <row r="55" spans="1:6" ht="13.5" thickBot="1" x14ac:dyDescent="0.35">
      <c r="B55" s="81" t="s">
        <v>195</v>
      </c>
      <c r="C55" s="80">
        <v>19</v>
      </c>
      <c r="D55" s="133">
        <v>1867852.6687890973</v>
      </c>
      <c r="E55" s="125"/>
      <c r="F55" s="133">
        <v>1901947.0238527209</v>
      </c>
    </row>
    <row r="56" spans="1:6" ht="13.5" thickTop="1" x14ac:dyDescent="0.3">
      <c r="B56" s="81"/>
      <c r="C56" s="80"/>
      <c r="D56" s="92"/>
      <c r="E56" s="103"/>
      <c r="F56" s="92"/>
    </row>
    <row r="57" spans="1:6" ht="13" x14ac:dyDescent="0.3">
      <c r="B57" s="81"/>
      <c r="C57" s="80"/>
      <c r="D57" s="92"/>
      <c r="E57" s="103"/>
      <c r="F57" s="92"/>
    </row>
    <row r="58" spans="1:6" ht="13" x14ac:dyDescent="0.3">
      <c r="B58" s="81"/>
      <c r="C58" s="80"/>
      <c r="D58" s="92"/>
      <c r="E58" s="103"/>
      <c r="F58" s="92"/>
    </row>
    <row r="59" spans="1:6" ht="13" x14ac:dyDescent="0.3">
      <c r="B59" s="81"/>
      <c r="C59" s="80"/>
      <c r="D59" s="92"/>
      <c r="E59" s="103"/>
      <c r="F59" s="92"/>
    </row>
    <row r="60" spans="1:6" ht="13" x14ac:dyDescent="0.3">
      <c r="B60" s="81"/>
      <c r="C60" s="80"/>
      <c r="D60" s="92"/>
      <c r="E60" s="103"/>
      <c r="F60" s="92"/>
    </row>
    <row r="61" spans="1:6" ht="13" x14ac:dyDescent="0.3">
      <c r="B61" s="81"/>
      <c r="C61" s="80"/>
      <c r="D61" s="92"/>
      <c r="E61" s="103"/>
      <c r="F61" s="92"/>
    </row>
    <row r="62" spans="1:6" ht="13" x14ac:dyDescent="0.3">
      <c r="B62" s="79"/>
      <c r="C62" s="104"/>
      <c r="E62" s="103"/>
    </row>
    <row r="63" spans="1:6" ht="13" x14ac:dyDescent="0.3">
      <c r="B63" s="79"/>
      <c r="C63" s="104"/>
      <c r="D63" s="109" t="s">
        <v>67</v>
      </c>
      <c r="E63" s="103"/>
      <c r="F63" s="90"/>
    </row>
    <row r="64" spans="1:6" ht="13" x14ac:dyDescent="0.3">
      <c r="B64" s="79"/>
      <c r="C64" s="104"/>
      <c r="D64" s="109"/>
      <c r="E64" s="103"/>
      <c r="F64" s="90"/>
    </row>
    <row r="65" spans="2:6" ht="13" x14ac:dyDescent="0.3">
      <c r="B65" s="79"/>
      <c r="C65" s="104"/>
      <c r="D65" s="91" t="s">
        <v>155</v>
      </c>
      <c r="F65" s="91" t="s">
        <v>155</v>
      </c>
    </row>
    <row r="66" spans="2:6" ht="13" x14ac:dyDescent="0.3">
      <c r="B66" s="79"/>
      <c r="C66" s="104"/>
      <c r="D66" s="91" t="s">
        <v>254</v>
      </c>
      <c r="F66" s="91" t="s">
        <v>156</v>
      </c>
    </row>
    <row r="67" spans="2:6" ht="13" x14ac:dyDescent="0.3">
      <c r="B67" s="79"/>
      <c r="C67" s="104"/>
      <c r="D67" s="91" t="s">
        <v>255</v>
      </c>
      <c r="F67" s="91" t="s">
        <v>157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3"/>
  <sheetViews>
    <sheetView topLeftCell="A10" zoomScale="87" zoomScaleNormal="87" workbookViewId="0">
      <selection activeCell="A19" sqref="A19:XFD19"/>
    </sheetView>
  </sheetViews>
  <sheetFormatPr defaultRowHeight="12.5" x14ac:dyDescent="0.25"/>
  <cols>
    <col min="1" max="1" width="43.7265625" customWidth="1"/>
    <col min="2" max="2" width="15.54296875" customWidth="1"/>
    <col min="3" max="3" width="3.26953125" customWidth="1"/>
    <col min="4" max="4" width="4" customWidth="1"/>
    <col min="5" max="5" width="2.453125" customWidth="1"/>
    <col min="6" max="6" width="20.81640625" customWidth="1"/>
    <col min="7" max="7" width="2.26953125" customWidth="1"/>
    <col min="9" max="9" width="1.81640625" customWidth="1"/>
    <col min="10" max="10" width="16.81640625" customWidth="1"/>
    <col min="11" max="11" width="4" customWidth="1"/>
    <col min="12" max="12" width="4.7265625" customWidth="1"/>
    <col min="13" max="13" width="13.81640625" customWidth="1"/>
    <col min="14" max="14" width="4.54296875" customWidth="1"/>
    <col min="15" max="15" width="17.1796875" customWidth="1"/>
    <col min="16" max="16" width="4.54296875" customWidth="1"/>
    <col min="17" max="17" width="15.1796875" customWidth="1"/>
  </cols>
  <sheetData>
    <row r="1" spans="1:18" ht="13" x14ac:dyDescent="0.3">
      <c r="A1" s="100" t="s">
        <v>222</v>
      </c>
      <c r="R1" s="100"/>
    </row>
    <row r="2" spans="1:18" ht="13" x14ac:dyDescent="0.3">
      <c r="A2" s="100" t="s">
        <v>233</v>
      </c>
      <c r="R2" s="100"/>
    </row>
    <row r="3" spans="1:18" ht="13" x14ac:dyDescent="0.3">
      <c r="A3" s="100" t="s">
        <v>280</v>
      </c>
      <c r="R3" s="100"/>
    </row>
    <row r="4" spans="1:18" x14ac:dyDescent="0.25">
      <c r="A4" t="s">
        <v>140</v>
      </c>
    </row>
    <row r="6" spans="1:18" x14ac:dyDescent="0.25">
      <c r="F6" t="s">
        <v>67</v>
      </c>
    </row>
    <row r="7" spans="1:18" ht="13" x14ac:dyDescent="0.25">
      <c r="B7" s="115"/>
      <c r="C7" s="114"/>
      <c r="D7" s="115"/>
      <c r="E7" s="114"/>
      <c r="F7" s="114"/>
      <c r="G7" s="114"/>
      <c r="H7" s="114"/>
      <c r="I7" s="115"/>
      <c r="J7" s="114"/>
      <c r="K7" s="114"/>
      <c r="L7" s="115"/>
      <c r="M7" s="114"/>
      <c r="N7" s="114"/>
      <c r="O7" s="114"/>
      <c r="P7" s="114"/>
      <c r="Q7" s="115"/>
    </row>
    <row r="8" spans="1:18" ht="78" x14ac:dyDescent="0.25">
      <c r="B8" s="115" t="s">
        <v>196</v>
      </c>
      <c r="C8" s="114"/>
      <c r="D8" s="115"/>
      <c r="E8" s="114"/>
      <c r="F8" s="114" t="s">
        <v>197</v>
      </c>
      <c r="G8" s="114"/>
      <c r="H8" s="114" t="s">
        <v>147</v>
      </c>
      <c r="I8" s="115"/>
      <c r="J8" s="114" t="s">
        <v>274</v>
      </c>
      <c r="K8" s="114"/>
      <c r="L8" s="115"/>
      <c r="M8" s="114" t="s">
        <v>198</v>
      </c>
      <c r="N8" s="114"/>
      <c r="O8" s="114" t="s">
        <v>237</v>
      </c>
      <c r="P8" s="114"/>
      <c r="Q8" s="115" t="s">
        <v>253</v>
      </c>
    </row>
    <row r="9" spans="1:18" ht="13" x14ac:dyDescent="0.3">
      <c r="A9" s="100" t="s">
        <v>282</v>
      </c>
      <c r="B9" s="135">
        <v>326474.40000000002</v>
      </c>
      <c r="C9" s="135"/>
      <c r="D9" s="135"/>
      <c r="E9" s="135"/>
      <c r="F9" s="135">
        <v>-32384</v>
      </c>
      <c r="G9" s="135"/>
      <c r="H9" s="135">
        <v>11269</v>
      </c>
      <c r="I9" s="135"/>
      <c r="J9" s="135">
        <v>8042080</v>
      </c>
      <c r="K9" s="135"/>
      <c r="L9" s="135"/>
      <c r="M9" s="135">
        <v>8347439.4000000004</v>
      </c>
      <c r="N9" s="135"/>
      <c r="O9" s="135">
        <v>-84</v>
      </c>
      <c r="P9" s="135"/>
      <c r="Q9" s="135">
        <v>8347355.4000000004</v>
      </c>
      <c r="R9" s="100"/>
    </row>
    <row r="10" spans="1:18" x14ac:dyDescent="0.25"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</row>
    <row r="11" spans="1:18" x14ac:dyDescent="0.25">
      <c r="A11" t="s">
        <v>199</v>
      </c>
      <c r="B11" s="135"/>
      <c r="C11" s="135"/>
      <c r="D11" s="135"/>
      <c r="E11" s="135"/>
      <c r="F11" s="135"/>
      <c r="G11" s="135"/>
      <c r="H11" s="135"/>
      <c r="I11" s="135"/>
      <c r="J11" s="135">
        <v>2101145</v>
      </c>
      <c r="K11" s="135"/>
      <c r="L11" s="135"/>
      <c r="M11" s="135">
        <v>2101145</v>
      </c>
      <c r="N11" s="135"/>
      <c r="O11" s="135">
        <v>-263</v>
      </c>
      <c r="P11" s="135"/>
      <c r="Q11" s="135">
        <v>2100882</v>
      </c>
    </row>
    <row r="12" spans="1:18" x14ac:dyDescent="0.25">
      <c r="A12" t="s">
        <v>272</v>
      </c>
      <c r="B12" s="135"/>
      <c r="C12" s="135"/>
      <c r="D12" s="135"/>
      <c r="E12" s="135"/>
      <c r="F12" s="135"/>
      <c r="G12" s="135"/>
      <c r="H12" s="135"/>
      <c r="I12" s="135"/>
      <c r="J12" s="135">
        <v>41236</v>
      </c>
      <c r="K12" s="135"/>
      <c r="L12" s="135"/>
      <c r="M12" s="135">
        <v>41236</v>
      </c>
      <c r="N12" s="135"/>
      <c r="O12" s="135"/>
      <c r="P12" s="135"/>
      <c r="Q12" s="135">
        <v>41236</v>
      </c>
    </row>
    <row r="13" spans="1:18" x14ac:dyDescent="0.25">
      <c r="A13" t="s">
        <v>232</v>
      </c>
      <c r="B13" s="135"/>
      <c r="C13" s="135"/>
      <c r="D13" s="135"/>
      <c r="E13" s="135"/>
      <c r="F13" s="135">
        <v>2477</v>
      </c>
      <c r="G13" s="135"/>
      <c r="H13" s="135">
        <v>0</v>
      </c>
      <c r="I13" s="135"/>
      <c r="J13" s="135"/>
      <c r="K13" s="135"/>
      <c r="L13" s="135"/>
      <c r="M13" s="135">
        <v>2477</v>
      </c>
      <c r="N13" s="135"/>
      <c r="O13" s="135">
        <v>149</v>
      </c>
      <c r="P13" s="135"/>
      <c r="Q13" s="135">
        <v>2626</v>
      </c>
    </row>
    <row r="14" spans="1:18" x14ac:dyDescent="0.25">
      <c r="A14" t="s">
        <v>21</v>
      </c>
      <c r="B14" s="135"/>
      <c r="C14" s="135"/>
      <c r="D14" s="135"/>
      <c r="E14" s="135"/>
      <c r="F14" s="135"/>
      <c r="G14" s="135"/>
      <c r="H14" s="135"/>
      <c r="I14" s="135"/>
      <c r="J14" s="135">
        <v>-1211548</v>
      </c>
      <c r="K14" s="135"/>
      <c r="L14" s="135"/>
      <c r="M14" s="135">
        <v>-1211548</v>
      </c>
      <c r="N14" s="135"/>
      <c r="O14" s="135"/>
      <c r="P14" s="135"/>
      <c r="Q14" s="135">
        <v>-1211548</v>
      </c>
    </row>
    <row r="15" spans="1:18" ht="13" x14ac:dyDescent="0.3">
      <c r="A15" s="108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08"/>
      <c r="R15" s="108"/>
    </row>
    <row r="16" spans="1:18" ht="13.5" thickBot="1" x14ac:dyDescent="0.35">
      <c r="A16" s="116" t="s">
        <v>283</v>
      </c>
      <c r="B16" s="118">
        <v>326474.40000000002</v>
      </c>
      <c r="C16" s="118"/>
      <c r="D16" s="118"/>
      <c r="E16" s="119"/>
      <c r="F16" s="136">
        <v>-29907</v>
      </c>
      <c r="G16" s="118"/>
      <c r="H16" s="118">
        <v>11269</v>
      </c>
      <c r="I16" s="118"/>
      <c r="J16" s="118">
        <v>8972913</v>
      </c>
      <c r="K16" s="118"/>
      <c r="L16" s="118"/>
      <c r="M16" s="118">
        <v>9280749.4000000004</v>
      </c>
      <c r="N16" s="118"/>
      <c r="O16" s="135">
        <v>-198</v>
      </c>
      <c r="P16" s="118"/>
      <c r="Q16" s="118">
        <v>9280551.4000000004</v>
      </c>
      <c r="R16" s="116"/>
    </row>
    <row r="17" spans="1:18" ht="13" thickTop="1" x14ac:dyDescent="0.25">
      <c r="B17" s="135"/>
      <c r="C17" s="135"/>
      <c r="D17" s="135"/>
      <c r="E17" s="135"/>
      <c r="F17" s="135"/>
      <c r="G17" s="135"/>
      <c r="H17" s="135"/>
      <c r="I17" s="135"/>
      <c r="J17" s="135" t="s">
        <v>67</v>
      </c>
      <c r="K17" s="135"/>
      <c r="L17" s="135"/>
      <c r="M17" s="135" t="s">
        <v>67</v>
      </c>
      <c r="N17" s="135"/>
      <c r="O17" s="135"/>
      <c r="P17" s="135"/>
      <c r="Q17" s="135" t="s">
        <v>67</v>
      </c>
    </row>
    <row r="18" spans="1:18" x14ac:dyDescent="0.25">
      <c r="A18" t="s">
        <v>199</v>
      </c>
      <c r="B18" s="135"/>
      <c r="C18" s="135"/>
      <c r="D18" s="135"/>
      <c r="E18" s="135"/>
      <c r="F18" s="135"/>
      <c r="G18" s="135"/>
      <c r="H18" s="135"/>
      <c r="I18" s="135"/>
      <c r="J18" s="135">
        <v>1177482.5</v>
      </c>
      <c r="K18" s="135"/>
      <c r="L18" s="135"/>
      <c r="M18" s="135">
        <v>1177482.5</v>
      </c>
      <c r="N18" s="135"/>
      <c r="O18" s="135">
        <v>-47</v>
      </c>
      <c r="P18" s="135"/>
      <c r="Q18" s="135">
        <v>1177435.5</v>
      </c>
    </row>
    <row r="19" spans="1:18" x14ac:dyDescent="0.25">
      <c r="A19" t="s">
        <v>272</v>
      </c>
      <c r="B19" s="135"/>
      <c r="C19" s="135"/>
      <c r="D19" s="135"/>
      <c r="E19" s="135"/>
      <c r="F19" s="135"/>
      <c r="G19" s="135"/>
      <c r="H19" s="135"/>
      <c r="I19" s="135"/>
      <c r="J19" s="135">
        <v>164948</v>
      </c>
      <c r="K19" s="135"/>
      <c r="L19" s="135"/>
      <c r="M19" s="135">
        <v>164948</v>
      </c>
      <c r="N19" s="135"/>
      <c r="O19" s="135"/>
      <c r="P19" s="135"/>
      <c r="Q19" s="135">
        <v>164948</v>
      </c>
    </row>
    <row r="20" spans="1:18" x14ac:dyDescent="0.25">
      <c r="A20" t="s">
        <v>232</v>
      </c>
      <c r="B20" s="135"/>
      <c r="C20" s="135"/>
      <c r="D20" s="135"/>
      <c r="E20" s="135"/>
      <c r="F20" s="135">
        <v>-1145</v>
      </c>
      <c r="G20" s="135"/>
      <c r="H20" s="135">
        <v>0</v>
      </c>
      <c r="I20" s="135"/>
      <c r="J20" s="135"/>
      <c r="K20" s="135"/>
      <c r="L20" s="135"/>
      <c r="M20" s="135">
        <v>-1145</v>
      </c>
      <c r="N20" s="135"/>
      <c r="O20" s="135">
        <v>-38</v>
      </c>
      <c r="P20" s="135"/>
      <c r="Q20" s="135">
        <v>-1183</v>
      </c>
    </row>
    <row r="21" spans="1:18" x14ac:dyDescent="0.25">
      <c r="A21" t="s">
        <v>21</v>
      </c>
      <c r="B21" s="135"/>
      <c r="C21" s="135"/>
      <c r="D21" s="135"/>
      <c r="E21" s="135"/>
      <c r="F21" s="135"/>
      <c r="G21" s="135"/>
      <c r="H21" s="135"/>
      <c r="I21" s="135"/>
      <c r="J21" s="135">
        <v>-1475991.65</v>
      </c>
      <c r="K21" s="135"/>
      <c r="L21" s="135"/>
      <c r="M21" s="135">
        <v>-1475991.65</v>
      </c>
      <c r="N21" s="135"/>
      <c r="O21" s="135"/>
      <c r="P21" s="135"/>
      <c r="Q21" s="135">
        <v>-1475991.65</v>
      </c>
    </row>
    <row r="22" spans="1:18" ht="13" x14ac:dyDescent="0.3">
      <c r="A22" s="108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08"/>
      <c r="R22" s="108"/>
    </row>
    <row r="23" spans="1:18" ht="13.5" thickBot="1" x14ac:dyDescent="0.35">
      <c r="A23" s="116" t="s">
        <v>284</v>
      </c>
      <c r="B23" s="118">
        <v>326474.40000000002</v>
      </c>
      <c r="C23" s="118"/>
      <c r="D23" s="118"/>
      <c r="E23" s="119"/>
      <c r="F23" s="136">
        <v>-31052</v>
      </c>
      <c r="G23" s="118"/>
      <c r="H23" s="118">
        <v>11269</v>
      </c>
      <c r="I23" s="118"/>
      <c r="J23" s="118">
        <v>8839351.8499999996</v>
      </c>
      <c r="K23" s="118"/>
      <c r="L23" s="118"/>
      <c r="M23" s="118">
        <v>9146043.25</v>
      </c>
      <c r="N23" s="118"/>
      <c r="O23" s="135">
        <v>-283</v>
      </c>
      <c r="P23" s="118"/>
      <c r="Q23" s="118">
        <v>9145760.25</v>
      </c>
      <c r="R23" s="116"/>
    </row>
    <row r="24" spans="1:18" ht="13" thickTop="1" x14ac:dyDescent="0.25">
      <c r="F24" t="s">
        <v>67</v>
      </c>
      <c r="J24" t="s">
        <v>67</v>
      </c>
    </row>
    <row r="25" spans="1:18" x14ac:dyDescent="0.25">
      <c r="J25" t="s">
        <v>67</v>
      </c>
      <c r="O25" t="s">
        <v>67</v>
      </c>
    </row>
    <row r="26" spans="1:18" x14ac:dyDescent="0.25">
      <c r="O26" t="s">
        <v>67</v>
      </c>
    </row>
    <row r="27" spans="1:18" x14ac:dyDescent="0.25">
      <c r="J27" t="s">
        <v>67</v>
      </c>
      <c r="M27" t="s">
        <v>67</v>
      </c>
    </row>
    <row r="28" spans="1:18" x14ac:dyDescent="0.25">
      <c r="M28" t="s">
        <v>67</v>
      </c>
    </row>
    <row r="31" spans="1:18" x14ac:dyDescent="0.25">
      <c r="B31" t="s">
        <v>155</v>
      </c>
    </row>
    <row r="32" spans="1:18" x14ac:dyDescent="0.25">
      <c r="C32" t="s">
        <v>254</v>
      </c>
      <c r="I32" t="s">
        <v>156</v>
      </c>
    </row>
    <row r="33" spans="3:9" x14ac:dyDescent="0.25">
      <c r="C33" t="s">
        <v>255</v>
      </c>
      <c r="I33" t="s">
        <v>157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ТМЗ</vt:lpstr>
      <vt:lpstr>Капитал</vt:lpstr>
      <vt:lpstr>ЛИСТ 1</vt:lpstr>
      <vt:lpstr>ЛИСТ 2</vt:lpstr>
      <vt:lpstr>ЛИСТ 3</vt:lpstr>
      <vt:lpstr>ЛИСТ 4</vt:lpstr>
      <vt:lpstr>Капитал!Область_печати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Altynbekova Gulnara</cp:lastModifiedBy>
  <cp:lastPrinted>2019-07-25T09:33:46Z</cp:lastPrinted>
  <dcterms:created xsi:type="dcterms:W3CDTF">2006-05-15T08:54:37Z</dcterms:created>
  <dcterms:modified xsi:type="dcterms:W3CDTF">2021-07-29T04:16:43Z</dcterms:modified>
</cp:coreProperties>
</file>