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inDep\Планово экономический отдел\Report - КОНСОЛИДАЦИЯ\1 КОНСОЛИДАЦИЯ\Консолидация_2024\1 Квартал\"/>
    </mc:Choice>
  </mc:AlternateContent>
  <xr:revisionPtr revIDLastSave="0" documentId="13_ncr:1_{C2004464-450D-47CC-A3E5-7B152BA1FDF8}" xr6:coauthVersionLast="47" xr6:coauthVersionMax="47" xr10:uidLastSave="{00000000-0000-0000-0000-000000000000}"/>
  <bookViews>
    <workbookView xWindow="-120" yWindow="-120" windowWidth="29040" windowHeight="15840" activeTab="3" xr2:uid="{2DA37BE8-9DF6-452E-8F0C-DD25278817BE}"/>
  </bookViews>
  <sheets>
    <sheet name="1" sheetId="1" r:id="rId1"/>
    <sheet name="2" sheetId="2" r:id="rId2"/>
    <sheet name="3" sheetId="3" r:id="rId3"/>
    <sheet name="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8" i="4" l="1"/>
  <c r="O26" i="4" s="1"/>
  <c r="J18" i="4"/>
  <c r="J26" i="4" s="1"/>
  <c r="H18" i="4"/>
  <c r="H26" i="4" s="1"/>
  <c r="F18" i="4"/>
  <c r="F26" i="4" s="1"/>
  <c r="D18" i="4"/>
  <c r="D26" i="4" s="1"/>
  <c r="B18" i="4"/>
  <c r="B26" i="4" s="1"/>
  <c r="Q18" i="4"/>
  <c r="F51" i="3"/>
  <c r="D51" i="3"/>
  <c r="F42" i="3"/>
  <c r="F18" i="3"/>
  <c r="F31" i="3" s="1"/>
  <c r="F34" i="3" s="1"/>
  <c r="F52" i="3" s="1"/>
  <c r="F55" i="3" s="1"/>
  <c r="D18" i="3"/>
  <c r="I39" i="2"/>
  <c r="I36" i="2"/>
  <c r="I35" i="2"/>
  <c r="I33" i="2"/>
  <c r="I32" i="2"/>
  <c r="I31" i="2"/>
  <c r="I29" i="2"/>
  <c r="H28" i="2"/>
  <c r="I28" i="2" s="1"/>
  <c r="I27" i="2"/>
  <c r="I26" i="2"/>
  <c r="I25" i="2"/>
  <c r="I23" i="2"/>
  <c r="I22" i="2"/>
  <c r="I21" i="2"/>
  <c r="H20" i="2"/>
  <c r="H24" i="2" s="1"/>
  <c r="I19" i="2"/>
  <c r="I18" i="2"/>
  <c r="I17" i="2"/>
  <c r="I16" i="2"/>
  <c r="I15" i="2"/>
  <c r="I14" i="2"/>
  <c r="I13" i="2"/>
  <c r="I12" i="2"/>
  <c r="H11" i="2"/>
  <c r="F11" i="2"/>
  <c r="F20" i="2" s="1"/>
  <c r="I9" i="2"/>
  <c r="I8" i="2"/>
  <c r="D11" i="2"/>
  <c r="D20" i="2" s="1"/>
  <c r="D24" i="2" s="1"/>
  <c r="F58" i="1"/>
  <c r="D58" i="1"/>
  <c r="D49" i="1"/>
  <c r="F49" i="1"/>
  <c r="D38" i="1"/>
  <c r="D41" i="1" s="1"/>
  <c r="F38" i="1"/>
  <c r="F41" i="1" s="1"/>
  <c r="F27" i="1"/>
  <c r="D27" i="1"/>
  <c r="F15" i="1"/>
  <c r="D15" i="1"/>
  <c r="Q26" i="4" l="1"/>
  <c r="M18" i="4"/>
  <c r="M26" i="4" s="1"/>
  <c r="D31" i="3"/>
  <c r="D42" i="3"/>
  <c r="I11" i="2"/>
  <c r="H37" i="2"/>
  <c r="H34" i="2" s="1"/>
  <c r="H30" i="2"/>
  <c r="D30" i="2"/>
  <c r="D37" i="2"/>
  <c r="F24" i="2"/>
  <c r="I20" i="2"/>
  <c r="F60" i="1"/>
  <c r="D29" i="1"/>
  <c r="F29" i="1"/>
  <c r="D60" i="1"/>
  <c r="D34" i="3" l="1"/>
  <c r="F37" i="2"/>
  <c r="F30" i="2"/>
  <c r="I30" i="2" s="1"/>
  <c r="I24" i="2"/>
  <c r="D52" i="3" l="1"/>
  <c r="D55" i="3" s="1"/>
  <c r="I34" i="2"/>
  <c r="I37" i="2"/>
</calcChain>
</file>

<file path=xl/sharedStrings.xml><?xml version="1.0" encoding="utf-8"?>
<sst xmlns="http://schemas.openxmlformats.org/spreadsheetml/2006/main" count="311" uniqueCount="240">
  <si>
    <t>АО «ASTEL» (АСТЕЛ) И ЕГО ДОЧЕРНИЕ КОМПАНИИ</t>
  </si>
  <si>
    <t>КОНСОЛИДИРОВАННЫЙ ОТЧЕТ О ФИНАНСОВОМ ПОЛОЖЕНИИ</t>
  </si>
  <si>
    <t>-</t>
  </si>
  <si>
    <t>ПО СОСТОЯНИЮ НА 31 МАРТА 2024 г.</t>
  </si>
  <si>
    <t>(в тысячах тенге)</t>
  </si>
  <si>
    <t>Приме-чания</t>
  </si>
  <si>
    <t>2024 год</t>
  </si>
  <si>
    <t>2023 год</t>
  </si>
  <si>
    <t>АКТИВЫ</t>
  </si>
  <si>
    <t>ДОЛГОСРОЧНЫЕ АКТИВЫ:</t>
  </si>
  <si>
    <t>a111</t>
  </si>
  <si>
    <t>Основные средства</t>
  </si>
  <si>
    <t>a112</t>
  </si>
  <si>
    <t>Нематериальные активы</t>
  </si>
  <si>
    <t>a113</t>
  </si>
  <si>
    <t>Авансы выданные</t>
  </si>
  <si>
    <t>a114</t>
  </si>
  <si>
    <t>Инвестиции в дочерние компании</t>
  </si>
  <si>
    <t>a115</t>
  </si>
  <si>
    <t>Прочие долгосрочные активы</t>
  </si>
  <si>
    <t>a11</t>
  </si>
  <si>
    <t>Итого долгосрочные активы</t>
  </si>
  <si>
    <t xml:space="preserve">ТЕКУЩИЕ АКТИВЫ: </t>
  </si>
  <si>
    <t>a121</t>
  </si>
  <si>
    <t>Товарно-материальные запасы</t>
  </si>
  <si>
    <t>a122</t>
  </si>
  <si>
    <t>Торговая дебиторская задолженность</t>
  </si>
  <si>
    <t>a123</t>
  </si>
  <si>
    <t xml:space="preserve">Авансы выданные </t>
  </si>
  <si>
    <t>a124</t>
  </si>
  <si>
    <t>Краткосрочные инвестиции</t>
  </si>
  <si>
    <t>a125</t>
  </si>
  <si>
    <t>Предоплата по налогу на прибыль</t>
  </si>
  <si>
    <t>a126</t>
  </si>
  <si>
    <t>Предоплата по прочим налогам</t>
  </si>
  <si>
    <t>a127</t>
  </si>
  <si>
    <t>Прочие текущие активы</t>
  </si>
  <si>
    <t>a128</t>
  </si>
  <si>
    <t>Денежные средства и их эквиваленты</t>
  </si>
  <si>
    <t>a12</t>
  </si>
  <si>
    <t>Итого текущие активы</t>
  </si>
  <si>
    <t>a1</t>
  </si>
  <si>
    <t>ИТОГО АКТИВЫ</t>
  </si>
  <si>
    <t>КАПИТАЛ И ОБЯЗАТЕЛЬСТВА</t>
  </si>
  <si>
    <t>КАПИТАЛ:</t>
  </si>
  <si>
    <t>b111</t>
  </si>
  <si>
    <r>
      <t>Акционерный капитал</t>
    </r>
    <r>
      <rPr>
        <sz val="9"/>
        <color indexed="8"/>
        <rFont val="Times New Roman"/>
        <family val="1"/>
        <charset val="204"/>
      </rPr>
      <t xml:space="preserve"> </t>
    </r>
  </si>
  <si>
    <t>b118</t>
  </si>
  <si>
    <t>Резервы</t>
  </si>
  <si>
    <t>b112</t>
  </si>
  <si>
    <t xml:space="preserve">Резерв курсовых разниц </t>
  </si>
  <si>
    <t>b114</t>
  </si>
  <si>
    <t>Прочие резервы</t>
  </si>
  <si>
    <t>b115</t>
  </si>
  <si>
    <t>Нераспределенная прибыль</t>
  </si>
  <si>
    <t xml:space="preserve"> </t>
  </si>
  <si>
    <t>b116</t>
  </si>
  <si>
    <t>Капитал акционеров материнской компании</t>
  </si>
  <si>
    <t>b117</t>
  </si>
  <si>
    <t>Неконтролирующие доли</t>
  </si>
  <si>
    <t>b11</t>
  </si>
  <si>
    <t>ИТОГО КАПИТАЛ</t>
  </si>
  <si>
    <t>ДОЛГОСРОЧНЫЕ ОБЯЗАТЕЛЬСТВА:</t>
  </si>
  <si>
    <t>b121</t>
  </si>
  <si>
    <t>Долгосрочные займы</t>
  </si>
  <si>
    <t>b122</t>
  </si>
  <si>
    <t>Долгосрочная кредиторская задолженность</t>
  </si>
  <si>
    <t>b123</t>
  </si>
  <si>
    <t>Отложенные налоговые обязательства</t>
  </si>
  <si>
    <t>b124</t>
  </si>
  <si>
    <t>Прочие долгосрочные обязательства</t>
  </si>
  <si>
    <t>ТЕКУЩИЕ ОБЯЗАТЕЛЬСТВА:</t>
  </si>
  <si>
    <t>b131</t>
  </si>
  <si>
    <t xml:space="preserve">Торговая кредиторская задолженность </t>
  </si>
  <si>
    <t>b132</t>
  </si>
  <si>
    <t>Краткосрочные займы и текущая часть долгосрочных займов</t>
  </si>
  <si>
    <t>b133</t>
  </si>
  <si>
    <t>Налог на прибыль к уплате</t>
  </si>
  <si>
    <t>b134</t>
  </si>
  <si>
    <t xml:space="preserve">Налоги к уплате </t>
  </si>
  <si>
    <t>b136</t>
  </si>
  <si>
    <t xml:space="preserve">Обязательства по дивидендам </t>
  </si>
  <si>
    <t>b135</t>
  </si>
  <si>
    <t xml:space="preserve">Прочая кредиторская задолженность и начисленные обязательства  </t>
  </si>
  <si>
    <t>Итого текущие обязательства</t>
  </si>
  <si>
    <t>b1</t>
  </si>
  <si>
    <t>ИТОГО КАПИТАЛ И ОБЯЗАТЕЛЬСТВА</t>
  </si>
  <si>
    <t>c11</t>
  </si>
  <si>
    <t>Балансовая стоимость 1 простой акции (тенге)</t>
  </si>
  <si>
    <t>c12</t>
  </si>
  <si>
    <t>Балансовая стоимость 1 привилегированной акции (тенге)</t>
  </si>
  <si>
    <t>___________________</t>
  </si>
  <si>
    <t>Карибаев М.Ж.</t>
  </si>
  <si>
    <t>Пак Л.В.</t>
  </si>
  <si>
    <t>Вице-президент по экономике и финансам</t>
  </si>
  <si>
    <t>Главный бухгалтер</t>
  </si>
  <si>
    <t>КОНСОЛИДИРОВАННЫЙ ОТЧЕТ О СОВОКУПНОМ ДОХОДЕ</t>
  </si>
  <si>
    <t>3 месяца 2024 г.</t>
  </si>
  <si>
    <t>3 месяца 2023 г.</t>
  </si>
  <si>
    <t>аудит 2018 с бумажного отчета</t>
  </si>
  <si>
    <t>d111</t>
  </si>
  <si>
    <t>ВЫРУЧКА</t>
  </si>
  <si>
    <t>d112</t>
  </si>
  <si>
    <t>СЕБЕСТОИМОСТЬ РЕАЛИЗАЦИИ</t>
  </si>
  <si>
    <t>d113</t>
  </si>
  <si>
    <t>ВАЛОВАЯ ПРИБЫЛЬ</t>
  </si>
  <si>
    <t>d114</t>
  </si>
  <si>
    <t>Расходы по реализации</t>
  </si>
  <si>
    <t>d115</t>
  </si>
  <si>
    <t>Общие и административные расходы</t>
  </si>
  <si>
    <t>d116</t>
  </si>
  <si>
    <t>Расходы по финансированию</t>
  </si>
  <si>
    <t>d117</t>
  </si>
  <si>
    <t>Доходы от финансирования</t>
  </si>
  <si>
    <t>d118</t>
  </si>
  <si>
    <t xml:space="preserve">(Убыток)/доход от курсовой разницы  </t>
  </si>
  <si>
    <t>d119</t>
  </si>
  <si>
    <t>Прочие доходы/(расходы)</t>
  </si>
  <si>
    <t>d12</t>
  </si>
  <si>
    <t xml:space="preserve">ПРИБЫЛЬ ДО РАСХОДОВ ПО ПОДОХОДНОМУ НАЛОГУ  </t>
  </si>
  <si>
    <t>d13</t>
  </si>
  <si>
    <t>Расходы по подоходному налогу</t>
  </si>
  <si>
    <t>d14</t>
  </si>
  <si>
    <t>ПРИБЫЛЬ ЗА ГОД</t>
  </si>
  <si>
    <t>d15</t>
  </si>
  <si>
    <t>Курсовая разница от пересчета зарубежного подразделения</t>
  </si>
  <si>
    <t>d16</t>
  </si>
  <si>
    <t>ПРОЧИЙ СОВОКУПНЫЙ ДОХОД ЗА ГОД</t>
  </si>
  <si>
    <t>d17</t>
  </si>
  <si>
    <t>ВСЕГО СОВОКУПНЫЙ ДОХОД ЗА ГОД</t>
  </si>
  <si>
    <t>Прибыль относящаяся к:</t>
  </si>
  <si>
    <t>d18</t>
  </si>
  <si>
    <t>Акционерам материнской компании</t>
  </si>
  <si>
    <t>d19</t>
  </si>
  <si>
    <t>Доле меньшинства</t>
  </si>
  <si>
    <t>d2</t>
  </si>
  <si>
    <t>d21</t>
  </si>
  <si>
    <t xml:space="preserve">ПРИБЫЛЬ НА ПРОСТУЮ АКЦИЮ в расчете базовой и разводненной, в тенге </t>
  </si>
  <si>
    <t>Пак Л. В.</t>
  </si>
  <si>
    <t>Хан О. В.</t>
  </si>
  <si>
    <t>КОНСОЛИДИРОВАННЫЙ ОТЧЕТ О ДВИЖЕНИИ ДЕНЕЖНЫХ СРЕДСТВ</t>
  </si>
  <si>
    <t>Примечания</t>
  </si>
  <si>
    <t>ОПЕРАЦИОННАЯ ДЕЯТЕЛЬНОСТЬ:</t>
  </si>
  <si>
    <t>e111</t>
  </si>
  <si>
    <t>Прибыль до налогообложения</t>
  </si>
  <si>
    <t>Корректировки на:</t>
  </si>
  <si>
    <t>e112</t>
  </si>
  <si>
    <t>Износ и амортизацию</t>
  </si>
  <si>
    <t>e114</t>
  </si>
  <si>
    <t>e113</t>
  </si>
  <si>
    <t xml:space="preserve">Расходы по финансированию </t>
  </si>
  <si>
    <t>e135</t>
  </si>
  <si>
    <t>(Восстановление)/начисление резерва по сомнительной задолженности</t>
  </si>
  <si>
    <t>e117</t>
  </si>
  <si>
    <t>Востановление резерва по неликвидным и устаревшим товарно материальным запасам</t>
  </si>
  <si>
    <t>e119</t>
  </si>
  <si>
    <t>Доход от выбытия основных средств и нематериальных активов</t>
  </si>
  <si>
    <t>e118</t>
  </si>
  <si>
    <t>Убыток от продажи дочерней компании</t>
  </si>
  <si>
    <t>e121</t>
  </si>
  <si>
    <t xml:space="preserve">Доход от курсовой разницы </t>
  </si>
  <si>
    <t>Движение денежных средств от операционной деятельности до изменений в оборотном капитале</t>
  </si>
  <si>
    <t>e122</t>
  </si>
  <si>
    <t>Уменьшение/(увеличение) товарно-материальных запасов</t>
  </si>
  <si>
    <t>e123</t>
  </si>
  <si>
    <t>Уменьшение/(увеличение) торговой дебиторской задолженности</t>
  </si>
  <si>
    <t>e124</t>
  </si>
  <si>
    <t xml:space="preserve">Уменьшение/(увеличение) авансов выданных </t>
  </si>
  <si>
    <t>e125</t>
  </si>
  <si>
    <t>Уменьшение/(увеличение) предоплаты по налогам</t>
  </si>
  <si>
    <t>e126</t>
  </si>
  <si>
    <t>Уменьшение/(увеличение) прочих текущих активов</t>
  </si>
  <si>
    <t>e138</t>
  </si>
  <si>
    <t>Уменьшение/(увеличение) прочей долгосрочной дебиторской задолженности</t>
  </si>
  <si>
    <t>e127</t>
  </si>
  <si>
    <t>Увеличение /(уменьшение) торговой кредиторской задолженности</t>
  </si>
  <si>
    <t>e128</t>
  </si>
  <si>
    <t>Увеличение /(уменьшение) налогов к уплате</t>
  </si>
  <si>
    <t>Увеличение /(уменьшение) КПН к уплате</t>
  </si>
  <si>
    <t>e129</t>
  </si>
  <si>
    <t xml:space="preserve">Увеличение /(уменьшение) прочей кредиторской задолженности и начисленных обязательств </t>
  </si>
  <si>
    <t>Денежные средства от операционной деятельности</t>
  </si>
  <si>
    <t>e131</t>
  </si>
  <si>
    <t xml:space="preserve">      Проценты выплаченные</t>
  </si>
  <si>
    <t>e132</t>
  </si>
  <si>
    <t xml:space="preserve">      Уплаченный подоходный налог</t>
  </si>
  <si>
    <t>Чистые денежные средства, полученные от операционной деятельности</t>
  </si>
  <si>
    <t>ИНВЕСТИЦИОННАЯ ДЕЯТЕЛЬНОСТЬ:</t>
  </si>
  <si>
    <t>e211</t>
  </si>
  <si>
    <t>Приобретение основных средств и нематериальных активов</t>
  </si>
  <si>
    <t>e212</t>
  </si>
  <si>
    <t>Поступление от выбытия основных средств и  нематериальных активов</t>
  </si>
  <si>
    <t>e215</t>
  </si>
  <si>
    <t>Поступление от продажи дочерней компании</t>
  </si>
  <si>
    <t>e213</t>
  </si>
  <si>
    <t>Приобретение финансовых активов</t>
  </si>
  <si>
    <t>Реализация финансовых активов</t>
  </si>
  <si>
    <t>e216</t>
  </si>
  <si>
    <t>Выдача займа связанным сторонам</t>
  </si>
  <si>
    <t>Чистые денежные средства, использованные в инвестиционной деятельности</t>
  </si>
  <si>
    <t>ФИНАНСОВАЯ ДЕЯТЕЛЬНОСТЬ:</t>
  </si>
  <si>
    <t>e311</t>
  </si>
  <si>
    <t>Погашение заемных средств</t>
  </si>
  <si>
    <t>e316</t>
  </si>
  <si>
    <t>Заемные средства полученные</t>
  </si>
  <si>
    <t>e312</t>
  </si>
  <si>
    <t>Выплата дивидендов</t>
  </si>
  <si>
    <t>e313</t>
  </si>
  <si>
    <t xml:space="preserve">Прочие поступления </t>
  </si>
  <si>
    <t>e315</t>
  </si>
  <si>
    <t>Прочие выплаты</t>
  </si>
  <si>
    <t>e317</t>
  </si>
  <si>
    <t>Распределение акционерам</t>
  </si>
  <si>
    <t>e318</t>
  </si>
  <si>
    <t>Возврат выданных займов акционерам</t>
  </si>
  <si>
    <t>Чистые денежные средства, полученные от финансовой деятельности</t>
  </si>
  <si>
    <t>ЧИСТОЕ УВЕЛИЧЕНИЕ ДЕНЕЖНЫХ СРЕДСТВ И ИХ ЭКВИВАЛЕНТОВ</t>
  </si>
  <si>
    <t>e5</t>
  </si>
  <si>
    <t>ДЕНЕЖНЫЕ СРЕДСТВА И ИХ ЭКВИВАЛЕНТЫ, начало года</t>
  </si>
  <si>
    <t>e6</t>
  </si>
  <si>
    <t>Влияние изменений курса иностранной валюты на остатки денежных средств в иностранной валюте</t>
  </si>
  <si>
    <t>e7</t>
  </si>
  <si>
    <t>ДЕНЕЖНЫЕ СРЕДСТВА И ИХ ЭКВИВАЛЕНТЫ, конец года</t>
  </si>
  <si>
    <t>КОНСОЛИДИРОВАННЫЙ ОТЧЕТ ОБ ИЗМЕНЕНИЯХ В СОБСТВЕННОМ КАПИТАЛЕ</t>
  </si>
  <si>
    <t>Акционерный капитал</t>
  </si>
  <si>
    <t>Прив. акции</t>
  </si>
  <si>
    <t>Резерв курсовых разниц</t>
  </si>
  <si>
    <t xml:space="preserve"> Нераспреде-ленная прибыль  </t>
  </si>
  <si>
    <t xml:space="preserve">Собственный капитал, относящийся к акционерам материнской компании </t>
  </si>
  <si>
    <t xml:space="preserve">Доля мень-шинства </t>
  </si>
  <si>
    <t>Всего собственный капитал</t>
  </si>
  <si>
    <t>Сальдо на 1 января 2023 г.</t>
  </si>
  <si>
    <t>Чистая прибыль</t>
  </si>
  <si>
    <t>Выпуск привелегированных акций</t>
  </si>
  <si>
    <t>Чистый эффект от операций с акционерами</t>
  </si>
  <si>
    <t>Прочий совокупный доход</t>
  </si>
  <si>
    <t>Выбытие дочерних компаний</t>
  </si>
  <si>
    <t>Дивиденды</t>
  </si>
  <si>
    <t xml:space="preserve">Сальдо на 31 декабря 2023 г. </t>
  </si>
  <si>
    <t>Сальдо на 31 марта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</si>
</sst>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р_._-;\-* #,##0_р_._-;_-* &quot;-&quot;??_р_._-;_-@_-"/>
    <numFmt numFmtId="165" formatCode="_(* #,##0_);_(* \(#,##0\);_(* &quot;-&quot;_);_(@_)"/>
    <numFmt numFmtId="166" formatCode="#,##0_);\(#,##0\)"/>
  </numFmts>
  <fonts count="27" x14ac:knownFonts="1"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8"/>
      <name val="Arial Cyr"/>
      <charset val="204"/>
    </font>
    <font>
      <b/>
      <sz val="10"/>
      <name val="Arial Cyr"/>
      <charset val="204"/>
    </font>
    <font>
      <i/>
      <sz val="10"/>
      <name val="Arial"/>
      <family val="2"/>
      <charset val="204"/>
    </font>
    <font>
      <b/>
      <i/>
      <sz val="8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8"/>
      <color theme="0"/>
      <name val="Arial Cyr"/>
      <charset val="204"/>
    </font>
    <font>
      <sz val="10"/>
      <color theme="0"/>
      <name val="Arial Cyr"/>
      <charset val="204"/>
    </font>
    <font>
      <b/>
      <sz val="10"/>
      <name val="Times New Roman"/>
      <family val="1"/>
      <charset val="204"/>
    </font>
    <font>
      <sz val="10"/>
      <color rgb="FFFF0000"/>
      <name val="Arial Cyr"/>
      <charset val="204"/>
    </font>
    <font>
      <b/>
      <i/>
      <sz val="10"/>
      <name val="Times New Roman"/>
      <family val="1"/>
      <charset val="204"/>
    </font>
    <font>
      <sz val="12"/>
      <name val="Times New Roman CYR"/>
    </font>
    <font>
      <i/>
      <sz val="12"/>
      <name val="Times New Roman CYR"/>
    </font>
    <font>
      <sz val="9.5"/>
      <name val="Times New Roman"/>
      <family val="1"/>
      <charset val="204"/>
    </font>
    <font>
      <sz val="12"/>
      <color indexed="10"/>
      <name val="Times New Roman CYR"/>
    </font>
    <font>
      <b/>
      <i/>
      <sz val="8"/>
      <name val="Times New Roman"/>
      <family val="1"/>
      <charset val="204"/>
    </font>
    <font>
      <sz val="10"/>
      <color indexed="10"/>
      <name val="Arial Cyr"/>
      <charset val="204"/>
    </font>
    <font>
      <sz val="10"/>
      <color rgb="FF0000CC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4" fontId="0" fillId="0" borderId="0" xfId="1" applyNumberFormat="1" applyFont="1"/>
    <xf numFmtId="43" fontId="3" fillId="0" borderId="0" xfId="1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center" vertical="top" wrapText="1"/>
    </xf>
    <xf numFmtId="164" fontId="8" fillId="0" borderId="0" xfId="1" applyNumberFormat="1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164" fontId="8" fillId="0" borderId="0" xfId="1" applyNumberFormat="1" applyFont="1" applyAlignment="1">
      <alignment horizontal="center" vertical="top" wrapText="1"/>
    </xf>
    <xf numFmtId="0" fontId="9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164" fontId="7" fillId="0" borderId="0" xfId="1" applyNumberFormat="1" applyFont="1" applyAlignment="1">
      <alignment horizontal="center" wrapText="1"/>
    </xf>
    <xf numFmtId="0" fontId="7" fillId="0" borderId="0" xfId="0" applyFont="1" applyAlignment="1">
      <alignment horizontal="left" wrapText="1" indent="1"/>
    </xf>
    <xf numFmtId="164" fontId="10" fillId="0" borderId="0" xfId="0" applyNumberFormat="1" applyFont="1" applyAlignment="1">
      <alignment horizontal="right" wrapText="1"/>
    </xf>
    <xf numFmtId="165" fontId="10" fillId="0" borderId="0" xfId="0" applyNumberFormat="1" applyFont="1" applyAlignment="1">
      <alignment horizontal="right" wrapText="1"/>
    </xf>
    <xf numFmtId="43" fontId="3" fillId="0" borderId="0" xfId="1" applyFont="1" applyBorder="1"/>
    <xf numFmtId="0" fontId="0" fillId="0" borderId="0" xfId="0" applyAlignment="1">
      <alignment horizontal="center"/>
    </xf>
    <xf numFmtId="164" fontId="10" fillId="0" borderId="1" xfId="1" applyNumberFormat="1" applyFont="1" applyBorder="1" applyAlignment="1">
      <alignment horizontal="right" wrapText="1"/>
    </xf>
    <xf numFmtId="165" fontId="10" fillId="0" borderId="1" xfId="1" applyNumberFormat="1" applyFont="1" applyBorder="1" applyAlignment="1">
      <alignment horizontal="right" wrapText="1"/>
    </xf>
    <xf numFmtId="164" fontId="10" fillId="0" borderId="0" xfId="1" applyNumberFormat="1" applyFont="1" applyBorder="1" applyAlignment="1">
      <alignment horizontal="right" wrapText="1"/>
    </xf>
    <xf numFmtId="165" fontId="10" fillId="0" borderId="0" xfId="1" applyNumberFormat="1" applyFont="1" applyBorder="1" applyAlignment="1">
      <alignment horizontal="right" wrapText="1"/>
    </xf>
    <xf numFmtId="164" fontId="10" fillId="0" borderId="2" xfId="1" applyNumberFormat="1" applyFont="1" applyBorder="1" applyAlignment="1">
      <alignment horizontal="right" wrapText="1"/>
    </xf>
    <xf numFmtId="165" fontId="10" fillId="0" borderId="2" xfId="1" applyNumberFormat="1" applyFont="1" applyBorder="1" applyAlignment="1">
      <alignment horizontal="right" wrapText="1"/>
    </xf>
    <xf numFmtId="0" fontId="7" fillId="0" borderId="0" xfId="0" applyFont="1" applyAlignment="1">
      <alignment horizontal="left" wrapText="1" indent="2"/>
    </xf>
    <xf numFmtId="0" fontId="11" fillId="0" borderId="0" xfId="0" applyFont="1" applyAlignment="1">
      <alignment horizontal="left" wrapText="1" indent="1"/>
    </xf>
    <xf numFmtId="0" fontId="11" fillId="0" borderId="0" xfId="0" applyFont="1" applyAlignment="1">
      <alignment horizontal="center" wrapText="1"/>
    </xf>
    <xf numFmtId="164" fontId="10" fillId="0" borderId="3" xfId="1" applyNumberFormat="1" applyFont="1" applyBorder="1" applyAlignment="1">
      <alignment horizontal="right" vertical="center" wrapText="1"/>
    </xf>
    <xf numFmtId="165" fontId="10" fillId="0" borderId="3" xfId="1" applyNumberFormat="1" applyFont="1" applyBorder="1" applyAlignment="1">
      <alignment horizontal="right" vertical="center" wrapText="1"/>
    </xf>
    <xf numFmtId="0" fontId="12" fillId="0" borderId="0" xfId="0" applyFont="1"/>
    <xf numFmtId="0" fontId="12" fillId="0" borderId="0" xfId="0" applyFont="1" applyAlignment="1">
      <alignment horizontal="center"/>
    </xf>
    <xf numFmtId="43" fontId="13" fillId="0" borderId="0" xfId="1" applyFont="1"/>
    <xf numFmtId="0" fontId="14" fillId="0" borderId="0" xfId="0" applyFont="1"/>
    <xf numFmtId="0" fontId="10" fillId="0" borderId="0" xfId="0" applyFont="1"/>
    <xf numFmtId="0" fontId="15" fillId="0" borderId="0" xfId="0" applyFont="1"/>
    <xf numFmtId="0" fontId="15" fillId="0" borderId="0" xfId="0" applyFont="1" applyAlignment="1">
      <alignment horizontal="center"/>
    </xf>
    <xf numFmtId="43" fontId="0" fillId="0" borderId="0" xfId="1" applyFont="1"/>
    <xf numFmtId="164" fontId="14" fillId="0" borderId="0" xfId="1" applyNumberFormat="1" applyFont="1"/>
    <xf numFmtId="164" fontId="15" fillId="0" borderId="0" xfId="1" applyNumberFormat="1" applyFont="1"/>
    <xf numFmtId="164" fontId="15" fillId="0" borderId="0" xfId="1" applyNumberFormat="1" applyFont="1" applyAlignment="1">
      <alignment wrapText="1"/>
    </xf>
    <xf numFmtId="0" fontId="17" fillId="0" borderId="0" xfId="0" applyFont="1"/>
    <xf numFmtId="0" fontId="17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8" fillId="2" borderId="0" xfId="0" applyFont="1" applyFill="1" applyAlignment="1">
      <alignment horizontal="center" vertical="center" wrapText="1"/>
    </xf>
    <xf numFmtId="0" fontId="10" fillId="0" borderId="0" xfId="0" applyFont="1" applyAlignment="1">
      <alignment vertical="top" wrapText="1"/>
    </xf>
    <xf numFmtId="0" fontId="10" fillId="0" borderId="0" xfId="0" applyFont="1" applyAlignment="1">
      <alignment horizontal="center" vertical="top" wrapText="1"/>
    </xf>
    <xf numFmtId="0" fontId="15" fillId="0" borderId="0" xfId="0" applyFont="1" applyAlignment="1">
      <alignment horizontal="center" vertical="top" wrapText="1"/>
    </xf>
    <xf numFmtId="0" fontId="18" fillId="0" borderId="0" xfId="0" applyFont="1"/>
    <xf numFmtId="0" fontId="10" fillId="0" borderId="0" xfId="0" applyFont="1" applyAlignment="1">
      <alignment wrapText="1"/>
    </xf>
    <xf numFmtId="165" fontId="18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 wrapText="1"/>
    </xf>
    <xf numFmtId="3" fontId="0" fillId="0" borderId="0" xfId="0" applyNumberFormat="1"/>
    <xf numFmtId="166" fontId="10" fillId="0" borderId="0" xfId="0" applyNumberFormat="1" applyFont="1" applyAlignment="1">
      <alignment horizontal="right" wrapText="1"/>
    </xf>
    <xf numFmtId="165" fontId="19" fillId="0" borderId="0" xfId="0" applyNumberFormat="1" applyFont="1" applyAlignment="1">
      <alignment horizontal="right"/>
    </xf>
    <xf numFmtId="165" fontId="10" fillId="0" borderId="3" xfId="0" applyNumberFormat="1" applyFont="1" applyBorder="1" applyAlignment="1">
      <alignment horizontal="right" wrapText="1"/>
    </xf>
    <xf numFmtId="165" fontId="18" fillId="0" borderId="3" xfId="0" applyNumberFormat="1" applyFont="1" applyBorder="1" applyAlignment="1">
      <alignment horizontal="right"/>
    </xf>
    <xf numFmtId="166" fontId="10" fillId="0" borderId="3" xfId="0" applyNumberFormat="1" applyFont="1" applyBorder="1" applyAlignment="1">
      <alignment horizontal="right" wrapText="1"/>
    </xf>
    <xf numFmtId="165" fontId="0" fillId="0" borderId="0" xfId="0" applyNumberFormat="1"/>
    <xf numFmtId="0" fontId="20" fillId="0" borderId="0" xfId="0" applyFont="1" applyAlignment="1">
      <alignment horizontal="left"/>
    </xf>
    <xf numFmtId="165" fontId="21" fillId="0" borderId="0" xfId="0" applyNumberFormat="1" applyFont="1" applyAlignment="1">
      <alignment horizontal="right"/>
    </xf>
    <xf numFmtId="165" fontId="21" fillId="0" borderId="0" xfId="1" applyNumberFormat="1" applyFont="1" applyBorder="1" applyAlignment="1">
      <alignment horizontal="right"/>
    </xf>
    <xf numFmtId="165" fontId="10" fillId="0" borderId="2" xfId="0" applyNumberFormat="1" applyFont="1" applyBorder="1" applyAlignment="1">
      <alignment horizontal="right" wrapText="1"/>
    </xf>
    <xf numFmtId="165" fontId="18" fillId="0" borderId="2" xfId="0" applyNumberFormat="1" applyFont="1" applyBorder="1" applyAlignment="1">
      <alignment horizontal="right"/>
    </xf>
    <xf numFmtId="166" fontId="10" fillId="0" borderId="2" xfId="0" applyNumberFormat="1" applyFont="1" applyBorder="1" applyAlignment="1">
      <alignment horizontal="right" wrapText="1"/>
    </xf>
    <xf numFmtId="166" fontId="0" fillId="0" borderId="0" xfId="0" applyNumberFormat="1"/>
    <xf numFmtId="165" fontId="10" fillId="0" borderId="1" xfId="0" applyNumberFormat="1" applyFont="1" applyBorder="1" applyAlignment="1">
      <alignment horizontal="right" wrapText="1"/>
    </xf>
    <xf numFmtId="165" fontId="18" fillId="0" borderId="1" xfId="0" applyNumberFormat="1" applyFont="1" applyBorder="1" applyAlignment="1">
      <alignment horizontal="right"/>
    </xf>
    <xf numFmtId="0" fontId="0" fillId="0" borderId="1" xfId="0" applyBorder="1"/>
    <xf numFmtId="166" fontId="10" fillId="0" borderId="1" xfId="0" applyNumberFormat="1" applyFont="1" applyBorder="1" applyAlignment="1">
      <alignment horizontal="right" wrapText="1"/>
    </xf>
    <xf numFmtId="165" fontId="10" fillId="0" borderId="0" xfId="0" applyNumberFormat="1" applyFont="1" applyAlignment="1">
      <alignment horizontal="center" wrapText="1"/>
    </xf>
    <xf numFmtId="165" fontId="18" fillId="0" borderId="0" xfId="0" applyNumberFormat="1" applyFont="1"/>
    <xf numFmtId="166" fontId="10" fillId="0" borderId="0" xfId="0" applyNumberFormat="1" applyFont="1" applyAlignment="1">
      <alignment horizontal="center" wrapText="1"/>
    </xf>
    <xf numFmtId="0" fontId="10" fillId="0" borderId="0" xfId="0" applyFont="1" applyAlignment="1">
      <alignment horizontal="center"/>
    </xf>
    <xf numFmtId="0" fontId="0" fillId="0" borderId="4" xfId="0" applyBorder="1"/>
    <xf numFmtId="164" fontId="0" fillId="0" borderId="0" xfId="0" applyNumberFormat="1"/>
    <xf numFmtId="0" fontId="22" fillId="0" borderId="0" xfId="0" applyFont="1"/>
    <xf numFmtId="0" fontId="22" fillId="0" borderId="0" xfId="0" applyFont="1" applyAlignment="1">
      <alignment horizontal="center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18" fillId="0" borderId="0" xfId="0" applyFont="1" applyAlignment="1">
      <alignment wrapText="1"/>
    </xf>
    <xf numFmtId="0" fontId="10" fillId="0" borderId="0" xfId="0" applyFont="1" applyAlignment="1">
      <alignment horizontal="left" wrapText="1" indent="2"/>
    </xf>
    <xf numFmtId="165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left" wrapText="1" indent="1"/>
    </xf>
    <xf numFmtId="0" fontId="10" fillId="0" borderId="0" xfId="0" applyFont="1" applyAlignment="1">
      <alignment horizontal="left" wrapText="1" indent="3"/>
    </xf>
    <xf numFmtId="165" fontId="7" fillId="0" borderId="5" xfId="0" applyNumberFormat="1" applyFont="1" applyBorder="1" applyAlignment="1">
      <alignment horizontal="right" wrapText="1"/>
    </xf>
    <xf numFmtId="165" fontId="10" fillId="0" borderId="6" xfId="0" applyNumberFormat="1" applyFont="1" applyBorder="1" applyAlignment="1">
      <alignment wrapText="1"/>
    </xf>
    <xf numFmtId="0" fontId="23" fillId="0" borderId="0" xfId="0" applyFont="1"/>
    <xf numFmtId="0" fontId="24" fillId="0" borderId="0" xfId="0" applyFont="1" applyAlignment="1">
      <alignment wrapText="1"/>
    </xf>
    <xf numFmtId="0" fontId="24" fillId="0" borderId="0" xfId="0" applyFont="1" applyAlignment="1">
      <alignment horizontal="center" wrapText="1"/>
    </xf>
    <xf numFmtId="165" fontId="24" fillId="0" borderId="7" xfId="0" applyNumberFormat="1" applyFont="1" applyBorder="1" applyAlignment="1">
      <alignment horizontal="right" wrapText="1"/>
    </xf>
    <xf numFmtId="165" fontId="10" fillId="0" borderId="7" xfId="0" applyNumberFormat="1" applyFont="1" applyBorder="1" applyAlignment="1">
      <alignment horizontal="right" wrapText="1"/>
    </xf>
    <xf numFmtId="0" fontId="15" fillId="0" borderId="0" xfId="0" applyFont="1" applyAlignment="1">
      <alignment horizontal="left" wrapText="1"/>
    </xf>
    <xf numFmtId="165" fontId="15" fillId="0" borderId="7" xfId="0" applyNumberFormat="1" applyFont="1" applyBorder="1" applyAlignment="1">
      <alignment horizontal="right" wrapText="1"/>
    </xf>
    <xf numFmtId="165" fontId="15" fillId="0" borderId="0" xfId="0" applyNumberFormat="1" applyFont="1" applyAlignment="1">
      <alignment horizontal="center"/>
    </xf>
    <xf numFmtId="165" fontId="10" fillId="0" borderId="8" xfId="0" applyNumberFormat="1" applyFont="1" applyBorder="1" applyAlignment="1">
      <alignment horizontal="right" wrapText="1"/>
    </xf>
    <xf numFmtId="164" fontId="16" fillId="0" borderId="0" xfId="1" applyNumberFormat="1" applyFont="1"/>
    <xf numFmtId="0" fontId="25" fillId="0" borderId="0" xfId="0" applyFont="1"/>
    <xf numFmtId="0" fontId="15" fillId="0" borderId="0" xfId="0" applyFont="1" applyAlignment="1">
      <alignment vertical="top" wrapText="1"/>
    </xf>
    <xf numFmtId="0" fontId="26" fillId="0" borderId="0" xfId="0" applyFont="1" applyAlignment="1">
      <alignment horizontal="center" vertical="top" wrapText="1"/>
    </xf>
    <xf numFmtId="0" fontId="10" fillId="0" borderId="0" xfId="0" applyFont="1" applyAlignment="1">
      <alignment vertical="center" wrapText="1"/>
    </xf>
    <xf numFmtId="43" fontId="10" fillId="0" borderId="0" xfId="1" applyFont="1" applyAlignment="1">
      <alignment horizontal="right" wrapText="1"/>
    </xf>
    <xf numFmtId="0" fontId="0" fillId="0" borderId="0" xfId="0" applyAlignment="1">
      <alignment vertical="center"/>
    </xf>
    <xf numFmtId="0" fontId="15" fillId="0" borderId="1" xfId="0" applyFont="1" applyBorder="1" applyAlignment="1">
      <alignment vertical="top" wrapText="1"/>
    </xf>
    <xf numFmtId="166" fontId="10" fillId="0" borderId="1" xfId="1" applyNumberFormat="1" applyFont="1" applyBorder="1" applyAlignment="1">
      <alignment horizontal="right" wrapText="1"/>
    </xf>
    <xf numFmtId="164" fontId="0" fillId="0" borderId="0" xfId="1" applyNumberFormat="1" applyFont="1" applyBorder="1"/>
    <xf numFmtId="164" fontId="25" fillId="0" borderId="0" xfId="1" applyNumberFormat="1" applyFont="1"/>
    <xf numFmtId="164" fontId="3" fillId="0" borderId="0" xfId="1" applyNumberFormat="1" applyFont="1" applyBorder="1"/>
    <xf numFmtId="164" fontId="3" fillId="0" borderId="0" xfId="1" applyNumberFormat="1" applyFont="1"/>
    <xf numFmtId="0" fontId="15" fillId="0" borderId="0" xfId="0" applyFont="1" applyAlignment="1">
      <alignment horizontal="left" indent="7"/>
    </xf>
    <xf numFmtId="164" fontId="0" fillId="0" borderId="4" xfId="0" applyNumberFormat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CDF10-38A9-4198-BF31-5AD414579B0B}">
  <dimension ref="A1:P71"/>
  <sheetViews>
    <sheetView workbookViewId="0">
      <selection activeCell="D53" sqref="D53"/>
    </sheetView>
  </sheetViews>
  <sheetFormatPr defaultRowHeight="12.75" x14ac:dyDescent="0.2"/>
  <cols>
    <col min="2" max="2" width="54.7109375" customWidth="1"/>
    <col min="3" max="3" width="5.85546875" style="26" customWidth="1"/>
    <col min="4" max="4" width="21.7109375" style="3" customWidth="1"/>
    <col min="5" max="5" width="2" customWidth="1"/>
    <col min="6" max="6" width="21.5703125" style="3" bestFit="1" customWidth="1"/>
    <col min="7" max="7" width="2.5703125" style="4" bestFit="1" customWidth="1"/>
    <col min="8" max="8" width="14" style="3" bestFit="1" customWidth="1"/>
    <col min="9" max="9" width="11.85546875" bestFit="1" customWidth="1"/>
    <col min="10" max="10" width="15.5703125" bestFit="1" customWidth="1"/>
    <col min="11" max="11" width="17.28515625" bestFit="1" customWidth="1"/>
    <col min="12" max="12" width="12.7109375" customWidth="1"/>
    <col min="13" max="13" width="13.7109375" customWidth="1"/>
    <col min="14" max="14" width="14.140625" customWidth="1"/>
  </cols>
  <sheetData>
    <row r="1" spans="1:16" x14ac:dyDescent="0.2">
      <c r="B1" s="1" t="s">
        <v>0</v>
      </c>
      <c r="C1" s="2"/>
    </row>
    <row r="2" spans="1:16" x14ac:dyDescent="0.2">
      <c r="B2" s="5" t="s">
        <v>1</v>
      </c>
      <c r="C2" s="6"/>
      <c r="L2" t="s">
        <v>2</v>
      </c>
    </row>
    <row r="3" spans="1:16" x14ac:dyDescent="0.2">
      <c r="B3" s="1" t="s">
        <v>3</v>
      </c>
      <c r="C3" s="2"/>
    </row>
    <row r="4" spans="1:16" x14ac:dyDescent="0.2">
      <c r="B4" s="7" t="s">
        <v>4</v>
      </c>
      <c r="C4" s="8"/>
    </row>
    <row r="5" spans="1:16" x14ac:dyDescent="0.2">
      <c r="B5" s="9"/>
      <c r="C5" s="10"/>
      <c r="I5" s="3"/>
      <c r="J5" s="3"/>
      <c r="K5" s="3"/>
      <c r="L5" s="3"/>
      <c r="M5" s="3"/>
      <c r="N5" s="3"/>
      <c r="O5" s="3"/>
      <c r="P5" s="3"/>
    </row>
    <row r="6" spans="1:16" ht="24" x14ac:dyDescent="0.2">
      <c r="B6" s="11"/>
      <c r="C6" s="12" t="s">
        <v>5</v>
      </c>
      <c r="D6" s="13" t="s">
        <v>6</v>
      </c>
      <c r="E6" s="14"/>
      <c r="F6" s="13" t="s">
        <v>7</v>
      </c>
      <c r="I6" s="3"/>
      <c r="J6" s="3"/>
      <c r="K6" s="3"/>
      <c r="L6" s="3"/>
      <c r="M6" s="3"/>
      <c r="N6" s="3"/>
      <c r="O6" s="3"/>
      <c r="P6" s="3"/>
    </row>
    <row r="7" spans="1:16" ht="15" x14ac:dyDescent="0.25">
      <c r="B7" s="15" t="s">
        <v>8</v>
      </c>
      <c r="C7" s="16"/>
      <c r="D7" s="17"/>
      <c r="E7" s="18"/>
      <c r="F7" s="17"/>
      <c r="I7" s="3"/>
      <c r="J7" s="3"/>
      <c r="K7" s="3"/>
      <c r="L7" s="3"/>
      <c r="M7" s="3"/>
      <c r="N7" s="3"/>
      <c r="O7" s="3"/>
      <c r="P7" s="3"/>
    </row>
    <row r="8" spans="1:16" ht="15" x14ac:dyDescent="0.25">
      <c r="B8" s="19" t="s">
        <v>9</v>
      </c>
      <c r="C8" s="20"/>
      <c r="D8" s="21"/>
      <c r="E8" s="18"/>
      <c r="F8" s="21"/>
      <c r="I8" s="3"/>
      <c r="J8" s="3"/>
      <c r="K8" s="3"/>
      <c r="L8" s="3"/>
      <c r="M8" s="3"/>
      <c r="N8" s="3"/>
      <c r="O8" s="3"/>
      <c r="P8" s="3"/>
    </row>
    <row r="9" spans="1:16" x14ac:dyDescent="0.2">
      <c r="A9" t="s">
        <v>10</v>
      </c>
      <c r="B9" s="22" t="s">
        <v>11</v>
      </c>
      <c r="C9" s="20">
        <v>3</v>
      </c>
      <c r="D9" s="23">
        <v>3009567</v>
      </c>
      <c r="E9" s="24"/>
      <c r="F9" s="24">
        <v>3048459</v>
      </c>
      <c r="I9" s="3"/>
      <c r="J9" s="3"/>
      <c r="K9" s="3"/>
      <c r="L9" s="3"/>
      <c r="M9" s="3"/>
      <c r="N9" s="3"/>
      <c r="O9" s="3"/>
      <c r="P9" s="3"/>
    </row>
    <row r="10" spans="1:16" x14ac:dyDescent="0.2">
      <c r="A10" t="s">
        <v>12</v>
      </c>
      <c r="B10" s="22" t="s">
        <v>13</v>
      </c>
      <c r="C10" s="20"/>
      <c r="D10" s="23">
        <v>203158</v>
      </c>
      <c r="E10" s="24"/>
      <c r="F10" s="24">
        <v>226492</v>
      </c>
      <c r="I10" s="3"/>
      <c r="J10" s="3"/>
      <c r="K10" s="3"/>
      <c r="L10" s="3"/>
      <c r="M10" s="3"/>
      <c r="N10" s="3"/>
      <c r="O10" s="3"/>
      <c r="P10" s="3"/>
    </row>
    <row r="11" spans="1:16" x14ac:dyDescent="0.2">
      <c r="A11" t="s">
        <v>14</v>
      </c>
      <c r="B11" s="22" t="s">
        <v>15</v>
      </c>
      <c r="C11" s="20"/>
      <c r="D11" s="23">
        <v>62758</v>
      </c>
      <c r="E11" s="24"/>
      <c r="F11" s="24">
        <v>62758</v>
      </c>
      <c r="G11" s="25"/>
      <c r="I11" s="3"/>
      <c r="J11" s="3"/>
      <c r="K11" s="3"/>
      <c r="L11" s="3"/>
      <c r="M11" s="3"/>
      <c r="N11" s="3"/>
      <c r="O11" s="3"/>
      <c r="P11" s="3"/>
    </row>
    <row r="12" spans="1:16" ht="12.75" customHeight="1" x14ac:dyDescent="0.2">
      <c r="A12" t="s">
        <v>16</v>
      </c>
      <c r="B12" s="22" t="s">
        <v>17</v>
      </c>
      <c r="C12" s="20"/>
      <c r="D12" s="23">
        <v>0</v>
      </c>
      <c r="E12" s="24"/>
      <c r="F12" s="24">
        <v>0</v>
      </c>
      <c r="G12" s="25"/>
      <c r="I12" s="3"/>
      <c r="J12" s="3"/>
      <c r="K12" s="3"/>
      <c r="L12" s="3"/>
      <c r="M12" s="3"/>
      <c r="N12" s="3"/>
      <c r="O12" s="3"/>
      <c r="P12" s="3"/>
    </row>
    <row r="13" spans="1:16" x14ac:dyDescent="0.2">
      <c r="A13" t="s">
        <v>18</v>
      </c>
      <c r="B13" s="22" t="s">
        <v>19</v>
      </c>
      <c r="D13" s="23">
        <v>0</v>
      </c>
      <c r="F13" s="24">
        <v>0</v>
      </c>
      <c r="K13" s="3"/>
      <c r="L13" s="3"/>
    </row>
    <row r="14" spans="1:16" x14ac:dyDescent="0.2">
      <c r="B14" s="22"/>
      <c r="C14" s="20"/>
      <c r="D14" s="23"/>
      <c r="E14" s="24"/>
      <c r="F14" s="24"/>
      <c r="G14" s="25"/>
      <c r="I14" s="3"/>
      <c r="J14" s="3"/>
      <c r="K14" s="3"/>
      <c r="L14" s="3"/>
      <c r="M14" s="3"/>
      <c r="N14" s="3"/>
      <c r="O14" s="3"/>
      <c r="P14" s="3"/>
    </row>
    <row r="15" spans="1:16" ht="13.5" thickBot="1" x14ac:dyDescent="0.25">
      <c r="A15" t="s">
        <v>20</v>
      </c>
      <c r="B15" s="22" t="s">
        <v>21</v>
      </c>
      <c r="C15" s="20"/>
      <c r="D15" s="27">
        <f>SUM(D9:D13)</f>
        <v>3275483</v>
      </c>
      <c r="E15" s="28"/>
      <c r="F15" s="28">
        <f>SUM(F9:F13)</f>
        <v>3337709</v>
      </c>
      <c r="I15" s="3"/>
      <c r="J15" s="3"/>
      <c r="K15" s="3"/>
      <c r="L15" s="3"/>
      <c r="M15" s="3"/>
      <c r="N15" s="3"/>
      <c r="O15" s="3"/>
      <c r="P15" s="3"/>
    </row>
    <row r="16" spans="1:16" ht="13.5" thickTop="1" x14ac:dyDescent="0.2">
      <c r="B16" s="22"/>
      <c r="C16" s="20"/>
      <c r="D16" s="29"/>
      <c r="E16" s="30"/>
      <c r="F16" s="30"/>
      <c r="I16" s="3"/>
      <c r="J16" s="3"/>
      <c r="K16" s="3"/>
      <c r="L16" s="3"/>
      <c r="M16" s="3"/>
      <c r="N16" s="3"/>
      <c r="O16" s="3"/>
      <c r="P16" s="3"/>
    </row>
    <row r="17" spans="1:16" x14ac:dyDescent="0.2">
      <c r="B17" s="19" t="s">
        <v>22</v>
      </c>
      <c r="C17" s="20"/>
      <c r="D17" s="29"/>
      <c r="E17" s="30"/>
      <c r="F17" s="30"/>
      <c r="I17" s="3"/>
      <c r="J17" s="3"/>
      <c r="K17" s="3"/>
      <c r="L17" s="3"/>
      <c r="M17" s="3"/>
      <c r="N17" s="3"/>
      <c r="O17" s="3"/>
      <c r="P17" s="3"/>
    </row>
    <row r="18" spans="1:16" x14ac:dyDescent="0.2">
      <c r="A18" t="s">
        <v>23</v>
      </c>
      <c r="B18" s="22" t="s">
        <v>24</v>
      </c>
      <c r="C18" s="20"/>
      <c r="D18" s="23">
        <v>848456</v>
      </c>
      <c r="E18" s="24"/>
      <c r="F18" s="24">
        <v>722545</v>
      </c>
      <c r="I18" s="3"/>
      <c r="J18" s="3"/>
      <c r="K18" s="3"/>
      <c r="L18" s="3"/>
      <c r="M18" s="3"/>
      <c r="N18" s="3"/>
      <c r="O18" s="3"/>
      <c r="P18" s="3"/>
    </row>
    <row r="19" spans="1:16" x14ac:dyDescent="0.2">
      <c r="A19" t="s">
        <v>25</v>
      </c>
      <c r="B19" s="22" t="s">
        <v>26</v>
      </c>
      <c r="C19" s="20">
        <v>4</v>
      </c>
      <c r="D19" s="23">
        <v>2450382</v>
      </c>
      <c r="E19" s="24"/>
      <c r="F19" s="24">
        <v>3712898</v>
      </c>
      <c r="I19" s="3"/>
      <c r="J19" s="3"/>
      <c r="K19" s="3"/>
      <c r="L19" s="3"/>
      <c r="M19" s="3"/>
      <c r="N19" s="3"/>
      <c r="O19" s="3"/>
      <c r="P19" s="3"/>
    </row>
    <row r="20" spans="1:16" x14ac:dyDescent="0.2">
      <c r="A20" t="s">
        <v>27</v>
      </c>
      <c r="B20" s="22" t="s">
        <v>28</v>
      </c>
      <c r="C20" s="20"/>
      <c r="D20" s="23">
        <v>262681</v>
      </c>
      <c r="E20" s="24"/>
      <c r="F20" s="24">
        <v>310542</v>
      </c>
      <c r="I20" s="3"/>
      <c r="J20" s="3"/>
      <c r="K20" s="3"/>
      <c r="L20" s="3"/>
      <c r="M20" s="3"/>
      <c r="N20" s="3"/>
      <c r="O20" s="3"/>
      <c r="P20" s="3"/>
    </row>
    <row r="21" spans="1:16" ht="14.25" customHeight="1" x14ac:dyDescent="0.2">
      <c r="A21" t="s">
        <v>29</v>
      </c>
      <c r="B21" s="22" t="s">
        <v>30</v>
      </c>
      <c r="C21" s="20"/>
      <c r="D21" s="23">
        <v>0</v>
      </c>
      <c r="E21" s="30"/>
      <c r="F21" s="30">
        <v>0</v>
      </c>
      <c r="I21" s="3"/>
      <c r="J21" s="3"/>
      <c r="K21" s="3"/>
      <c r="L21" s="3"/>
      <c r="M21" s="3"/>
      <c r="N21" s="3"/>
      <c r="O21" s="3"/>
      <c r="P21" s="3"/>
    </row>
    <row r="22" spans="1:16" x14ac:dyDescent="0.2">
      <c r="A22" t="s">
        <v>31</v>
      </c>
      <c r="B22" s="22" t="s">
        <v>32</v>
      </c>
      <c r="C22" s="20"/>
      <c r="D22" s="23">
        <v>117319</v>
      </c>
      <c r="E22" s="24"/>
      <c r="F22" s="24">
        <v>4528</v>
      </c>
      <c r="I22" s="3"/>
      <c r="J22" s="3"/>
      <c r="K22" s="3"/>
      <c r="L22" s="3"/>
      <c r="M22" s="3"/>
      <c r="N22" s="3"/>
      <c r="O22" s="3"/>
      <c r="P22" s="3"/>
    </row>
    <row r="23" spans="1:16" x14ac:dyDescent="0.2">
      <c r="A23" t="s">
        <v>33</v>
      </c>
      <c r="B23" s="22" t="s">
        <v>34</v>
      </c>
      <c r="C23" s="20"/>
      <c r="D23" s="23">
        <v>171390</v>
      </c>
      <c r="E23" s="24"/>
      <c r="F23" s="24">
        <v>5369</v>
      </c>
      <c r="I23" s="3"/>
      <c r="J23" s="3"/>
      <c r="K23" s="3"/>
      <c r="L23" s="3"/>
      <c r="M23" s="3"/>
      <c r="N23" s="3"/>
      <c r="O23" s="3"/>
      <c r="P23" s="3"/>
    </row>
    <row r="24" spans="1:16" x14ac:dyDescent="0.2">
      <c r="A24" t="s">
        <v>35</v>
      </c>
      <c r="B24" s="22" t="s">
        <v>36</v>
      </c>
      <c r="C24" s="20">
        <v>5</v>
      </c>
      <c r="D24" s="23">
        <v>149116</v>
      </c>
      <c r="E24" s="24"/>
      <c r="F24" s="24">
        <v>146298</v>
      </c>
      <c r="I24" s="3"/>
      <c r="J24" s="3"/>
      <c r="K24" s="3"/>
      <c r="L24" s="3"/>
      <c r="M24" s="3"/>
      <c r="N24" s="3"/>
      <c r="O24" s="3"/>
      <c r="P24" s="3"/>
    </row>
    <row r="25" spans="1:16" x14ac:dyDescent="0.2">
      <c r="A25" t="s">
        <v>37</v>
      </c>
      <c r="B25" s="22" t="s">
        <v>38</v>
      </c>
      <c r="C25" s="20">
        <v>6</v>
      </c>
      <c r="D25" s="23">
        <v>3761232</v>
      </c>
      <c r="E25" s="24"/>
      <c r="F25" s="24">
        <v>3105468</v>
      </c>
      <c r="I25" s="3"/>
      <c r="J25" s="3"/>
      <c r="K25" s="3"/>
      <c r="L25" s="3"/>
      <c r="M25" s="3"/>
      <c r="N25" s="3"/>
      <c r="O25" s="3"/>
      <c r="P25" s="3"/>
    </row>
    <row r="26" spans="1:16" x14ac:dyDescent="0.2">
      <c r="B26" s="22"/>
      <c r="C26" s="20"/>
      <c r="D26" s="23"/>
      <c r="E26" s="24"/>
      <c r="F26" s="24"/>
      <c r="I26" s="3"/>
      <c r="J26" s="3"/>
      <c r="K26" s="3"/>
      <c r="L26" s="3"/>
      <c r="M26" s="3"/>
      <c r="N26" s="3"/>
      <c r="O26" s="3"/>
      <c r="P26" s="3"/>
    </row>
    <row r="27" spans="1:16" ht="13.5" thickBot="1" x14ac:dyDescent="0.25">
      <c r="A27" t="s">
        <v>39</v>
      </c>
      <c r="B27" s="22" t="s">
        <v>40</v>
      </c>
      <c r="C27" s="20"/>
      <c r="D27" s="31">
        <f>SUM(D18:D25)</f>
        <v>7760576</v>
      </c>
      <c r="E27" s="32"/>
      <c r="F27" s="32">
        <f>SUM(F18:F25)</f>
        <v>8007648</v>
      </c>
      <c r="I27" s="3"/>
      <c r="J27" s="3"/>
      <c r="K27" s="3"/>
      <c r="L27" s="3"/>
      <c r="M27" s="3"/>
      <c r="N27" s="3"/>
      <c r="O27" s="3"/>
      <c r="P27" s="3"/>
    </row>
    <row r="28" spans="1:16" ht="12.75" customHeight="1" x14ac:dyDescent="0.2">
      <c r="C28" s="20"/>
      <c r="D28" s="29"/>
      <c r="E28" s="30"/>
      <c r="F28" s="30"/>
      <c r="I28" s="3"/>
      <c r="J28" s="3"/>
      <c r="K28" s="3"/>
      <c r="L28" s="3"/>
      <c r="M28" s="3"/>
      <c r="N28" s="3"/>
      <c r="O28" s="3"/>
      <c r="P28" s="3"/>
    </row>
    <row r="29" spans="1:16" ht="13.5" customHeight="1" thickBot="1" x14ac:dyDescent="0.25">
      <c r="A29" t="s">
        <v>41</v>
      </c>
      <c r="B29" s="19" t="s">
        <v>42</v>
      </c>
      <c r="C29" s="20"/>
      <c r="D29" s="27">
        <f>D15+D27</f>
        <v>11036059</v>
      </c>
      <c r="E29" s="28"/>
      <c r="F29" s="28">
        <f>F15+F27</f>
        <v>11345357</v>
      </c>
      <c r="I29" s="3"/>
      <c r="J29" s="3"/>
      <c r="K29" s="3"/>
      <c r="L29" s="3"/>
      <c r="M29" s="3"/>
      <c r="N29" s="3"/>
      <c r="O29" s="3"/>
      <c r="P29" s="3"/>
    </row>
    <row r="30" spans="1:16" ht="13.5" thickTop="1" x14ac:dyDescent="0.2">
      <c r="B30" s="19"/>
      <c r="C30" s="20"/>
      <c r="D30" s="29"/>
      <c r="E30" s="30"/>
      <c r="F30" s="30"/>
      <c r="I30" s="3"/>
      <c r="J30" s="3"/>
      <c r="K30" s="3"/>
      <c r="L30" s="3"/>
      <c r="M30" s="3"/>
      <c r="N30" s="3"/>
      <c r="O30" s="3"/>
      <c r="P30" s="3"/>
    </row>
    <row r="31" spans="1:16" x14ac:dyDescent="0.2">
      <c r="B31" s="15" t="s">
        <v>43</v>
      </c>
      <c r="C31" s="16"/>
      <c r="D31" s="29"/>
      <c r="E31" s="30"/>
      <c r="F31" s="30"/>
      <c r="I31" s="3"/>
      <c r="J31" s="3"/>
      <c r="K31" s="3"/>
      <c r="L31" s="3"/>
      <c r="M31" s="3"/>
      <c r="N31" s="3"/>
      <c r="O31" s="3"/>
      <c r="P31" s="3"/>
    </row>
    <row r="32" spans="1:16" x14ac:dyDescent="0.2">
      <c r="B32" s="19" t="s">
        <v>44</v>
      </c>
      <c r="C32" s="20"/>
      <c r="D32" s="23"/>
      <c r="E32" s="24"/>
      <c r="F32" s="24"/>
      <c r="I32" s="3"/>
      <c r="J32" s="3"/>
      <c r="K32" s="3"/>
      <c r="L32" s="3"/>
      <c r="M32" s="3"/>
      <c r="N32" s="3"/>
      <c r="O32" s="3"/>
      <c r="P32" s="3"/>
    </row>
    <row r="33" spans="1:16" x14ac:dyDescent="0.2">
      <c r="A33" t="s">
        <v>45</v>
      </c>
      <c r="B33" s="22" t="s">
        <v>46</v>
      </c>
      <c r="C33" s="20">
        <v>7</v>
      </c>
      <c r="D33" s="23">
        <v>326474</v>
      </c>
      <c r="E33" s="24"/>
      <c r="F33" s="24">
        <v>326474</v>
      </c>
      <c r="I33" s="3"/>
      <c r="J33" s="3"/>
      <c r="K33" s="3"/>
      <c r="L33" s="3"/>
      <c r="M33" s="3"/>
      <c r="N33" s="3"/>
      <c r="O33" s="3"/>
      <c r="P33" s="3"/>
    </row>
    <row r="34" spans="1:16" x14ac:dyDescent="0.2">
      <c r="A34" t="s">
        <v>47</v>
      </c>
      <c r="B34" s="22" t="s">
        <v>48</v>
      </c>
      <c r="C34" s="20"/>
      <c r="D34" s="24">
        <v>11269</v>
      </c>
      <c r="E34" s="24"/>
      <c r="F34" s="24">
        <v>11269</v>
      </c>
      <c r="I34" s="3"/>
      <c r="J34" s="3"/>
      <c r="K34" s="3"/>
      <c r="L34" s="3"/>
      <c r="M34" s="3"/>
      <c r="N34" s="3"/>
      <c r="O34" s="3"/>
      <c r="P34" s="3"/>
    </row>
    <row r="35" spans="1:16" x14ac:dyDescent="0.2">
      <c r="A35" t="s">
        <v>49</v>
      </c>
      <c r="B35" s="33" t="s">
        <v>50</v>
      </c>
      <c r="C35" s="20"/>
      <c r="D35" s="24">
        <v>0</v>
      </c>
      <c r="E35" s="30"/>
      <c r="F35" s="24">
        <v>0</v>
      </c>
      <c r="I35" s="3"/>
      <c r="J35" s="3"/>
      <c r="K35" s="3"/>
      <c r="L35" s="3"/>
      <c r="M35" s="3"/>
      <c r="N35" s="3"/>
      <c r="O35" s="3"/>
      <c r="P35" s="3"/>
    </row>
    <row r="36" spans="1:16" x14ac:dyDescent="0.2">
      <c r="A36" t="s">
        <v>51</v>
      </c>
      <c r="B36" s="33" t="s">
        <v>52</v>
      </c>
      <c r="C36" s="20"/>
      <c r="D36" s="24">
        <v>11269</v>
      </c>
      <c r="E36" s="24"/>
      <c r="F36" s="24">
        <v>11269</v>
      </c>
      <c r="I36" s="3"/>
      <c r="J36" s="3"/>
      <c r="K36" s="3"/>
      <c r="L36" s="3"/>
      <c r="M36" s="3"/>
      <c r="N36" s="3"/>
      <c r="O36" s="3"/>
      <c r="P36" s="3"/>
    </row>
    <row r="37" spans="1:16" x14ac:dyDescent="0.2">
      <c r="A37" t="s">
        <v>53</v>
      </c>
      <c r="B37" s="34" t="s">
        <v>54</v>
      </c>
      <c r="C37" s="35"/>
      <c r="D37" s="23">
        <v>9584464</v>
      </c>
      <c r="E37" s="24"/>
      <c r="F37" s="24">
        <v>8579677</v>
      </c>
      <c r="G37" s="4" t="s">
        <v>55</v>
      </c>
      <c r="I37" s="3"/>
      <c r="J37" s="3"/>
      <c r="K37" s="3"/>
      <c r="L37" s="3"/>
      <c r="M37" s="3"/>
      <c r="N37" s="3"/>
      <c r="O37" s="3"/>
      <c r="P37" s="3"/>
    </row>
    <row r="38" spans="1:16" x14ac:dyDescent="0.2">
      <c r="A38" t="s">
        <v>56</v>
      </c>
      <c r="B38" s="22" t="s">
        <v>57</v>
      </c>
      <c r="C38" s="20"/>
      <c r="D38" s="36">
        <f>D33+D34+D37</f>
        <v>9922207</v>
      </c>
      <c r="E38" s="37"/>
      <c r="F38" s="37">
        <f>F33+F34+F37</f>
        <v>8917420</v>
      </c>
      <c r="G38" s="4" t="s">
        <v>55</v>
      </c>
      <c r="I38" s="3"/>
      <c r="J38" s="3"/>
      <c r="K38" s="3"/>
      <c r="L38" s="3"/>
      <c r="M38" s="3"/>
      <c r="N38" s="3"/>
      <c r="O38" s="3"/>
      <c r="P38" s="3"/>
    </row>
    <row r="39" spans="1:16" x14ac:dyDescent="0.2">
      <c r="A39" t="s">
        <v>58</v>
      </c>
      <c r="B39" s="22" t="s">
        <v>59</v>
      </c>
      <c r="C39" s="20"/>
      <c r="D39" s="30">
        <v>0</v>
      </c>
      <c r="E39" s="30"/>
      <c r="F39" s="30">
        <v>0</v>
      </c>
      <c r="G39" s="4" t="s">
        <v>55</v>
      </c>
      <c r="I39" s="3"/>
      <c r="J39" s="3"/>
      <c r="K39" s="3"/>
      <c r="L39" s="3"/>
      <c r="M39" s="3"/>
      <c r="N39" s="3"/>
      <c r="O39" s="3"/>
      <c r="P39" s="3"/>
    </row>
    <row r="40" spans="1:16" x14ac:dyDescent="0.2">
      <c r="B40" s="19"/>
      <c r="C40" s="20"/>
      <c r="D40" s="29"/>
      <c r="E40" s="30"/>
      <c r="F40" s="30"/>
      <c r="I40" s="3"/>
      <c r="J40" s="3"/>
      <c r="K40" s="3"/>
      <c r="L40" s="3"/>
      <c r="M40" s="3"/>
      <c r="N40" s="3"/>
      <c r="O40" s="3"/>
      <c r="P40" s="3"/>
    </row>
    <row r="41" spans="1:16" ht="13.5" thickBot="1" x14ac:dyDescent="0.25">
      <c r="A41" t="s">
        <v>60</v>
      </c>
      <c r="B41" s="19" t="s">
        <v>61</v>
      </c>
      <c r="C41" s="20"/>
      <c r="D41" s="31">
        <f>D38+D39</f>
        <v>9922207</v>
      </c>
      <c r="E41" s="32"/>
      <c r="F41" s="32">
        <f>F38+F39</f>
        <v>8917420</v>
      </c>
      <c r="I41" s="3"/>
      <c r="J41" s="3"/>
      <c r="K41" s="3"/>
      <c r="L41" s="3"/>
      <c r="M41" s="3"/>
      <c r="N41" s="3"/>
      <c r="O41" s="3"/>
      <c r="P41" s="3"/>
    </row>
    <row r="42" spans="1:16" x14ac:dyDescent="0.2">
      <c r="B42" s="19"/>
      <c r="C42" s="20"/>
      <c r="D42" s="29"/>
      <c r="E42" s="30"/>
      <c r="F42" s="30"/>
      <c r="I42" s="3"/>
      <c r="J42" s="3"/>
      <c r="K42" s="3"/>
      <c r="L42" s="3"/>
      <c r="M42" s="3"/>
      <c r="N42" s="3"/>
      <c r="O42" s="3"/>
      <c r="P42" s="3"/>
    </row>
    <row r="43" spans="1:16" x14ac:dyDescent="0.2">
      <c r="B43" s="19" t="s">
        <v>62</v>
      </c>
      <c r="C43" s="20"/>
      <c r="D43" s="29"/>
      <c r="E43" s="30"/>
      <c r="F43" s="30"/>
      <c r="I43" s="3"/>
      <c r="J43" s="3"/>
      <c r="K43" s="3"/>
      <c r="L43" s="3"/>
      <c r="M43" s="3"/>
      <c r="N43" s="3"/>
      <c r="O43" s="3"/>
      <c r="P43" s="3"/>
    </row>
    <row r="44" spans="1:16" x14ac:dyDescent="0.2">
      <c r="A44" t="s">
        <v>63</v>
      </c>
      <c r="B44" s="22" t="s">
        <v>64</v>
      </c>
      <c r="C44" s="20"/>
      <c r="D44" s="29">
        <v>0</v>
      </c>
      <c r="E44" s="30"/>
      <c r="F44" s="30">
        <v>0</v>
      </c>
      <c r="I44" s="3"/>
      <c r="J44" s="3"/>
      <c r="K44" s="3"/>
      <c r="L44" s="3"/>
      <c r="M44" s="3"/>
      <c r="N44" s="3"/>
      <c r="O44" s="3"/>
      <c r="P44" s="3"/>
    </row>
    <row r="45" spans="1:16" x14ac:dyDescent="0.2">
      <c r="A45" t="s">
        <v>65</v>
      </c>
      <c r="B45" s="34" t="s">
        <v>66</v>
      </c>
      <c r="C45" s="35"/>
      <c r="D45" s="29">
        <v>0</v>
      </c>
      <c r="E45" s="30"/>
      <c r="F45" s="30">
        <v>0</v>
      </c>
      <c r="I45" s="3"/>
      <c r="J45" s="3"/>
      <c r="K45" s="3"/>
      <c r="L45" s="3"/>
      <c r="M45" s="3"/>
      <c r="N45" s="3"/>
      <c r="O45" s="3"/>
      <c r="P45" s="3"/>
    </row>
    <row r="46" spans="1:16" x14ac:dyDescent="0.2">
      <c r="A46" t="s">
        <v>67</v>
      </c>
      <c r="B46" s="34" t="s">
        <v>68</v>
      </c>
      <c r="C46" s="35"/>
      <c r="D46" s="23">
        <v>301289</v>
      </c>
      <c r="E46" s="24"/>
      <c r="F46" s="24">
        <v>301289</v>
      </c>
      <c r="I46" s="3"/>
      <c r="J46" s="3"/>
      <c r="K46" s="3"/>
      <c r="L46" s="3"/>
      <c r="M46" s="3"/>
      <c r="N46" s="3"/>
      <c r="O46" s="3"/>
      <c r="P46" s="3"/>
    </row>
    <row r="47" spans="1:16" x14ac:dyDescent="0.2">
      <c r="A47" t="s">
        <v>69</v>
      </c>
      <c r="B47" s="34" t="s">
        <v>70</v>
      </c>
      <c r="D47" s="23">
        <v>0</v>
      </c>
      <c r="F47" s="24">
        <v>0</v>
      </c>
      <c r="K47" s="3"/>
      <c r="L47" s="3"/>
    </row>
    <row r="48" spans="1:16" x14ac:dyDescent="0.2">
      <c r="B48" s="34"/>
      <c r="K48" s="3"/>
      <c r="L48" s="3"/>
    </row>
    <row r="49" spans="1:16" ht="13.5" thickBot="1" x14ac:dyDescent="0.25">
      <c r="B49" s="22"/>
      <c r="C49" s="20"/>
      <c r="D49" s="31">
        <f>SUM(D44:D47)</f>
        <v>301289</v>
      </c>
      <c r="E49" s="32"/>
      <c r="F49" s="32">
        <f>SUM(F44:F47)</f>
        <v>301289</v>
      </c>
      <c r="I49" s="3"/>
      <c r="J49" s="3"/>
      <c r="K49" s="3"/>
      <c r="L49" s="3"/>
      <c r="M49" s="3"/>
      <c r="N49" s="3"/>
      <c r="O49" s="3"/>
      <c r="P49" s="3"/>
    </row>
    <row r="50" spans="1:16" x14ac:dyDescent="0.2">
      <c r="B50" s="19" t="s">
        <v>71</v>
      </c>
      <c r="C50" s="20"/>
      <c r="D50" s="29"/>
      <c r="E50" s="30"/>
      <c r="F50" s="30"/>
      <c r="I50" s="3"/>
      <c r="J50" s="3"/>
      <c r="K50" s="3"/>
      <c r="L50" s="3"/>
      <c r="M50" s="3"/>
      <c r="N50" s="3"/>
      <c r="O50" s="3"/>
      <c r="P50" s="3"/>
    </row>
    <row r="51" spans="1:16" x14ac:dyDescent="0.2">
      <c r="A51" t="s">
        <v>72</v>
      </c>
      <c r="B51" s="33" t="s">
        <v>73</v>
      </c>
      <c r="C51" s="20">
        <v>8</v>
      </c>
      <c r="D51" s="23">
        <v>579453</v>
      </c>
      <c r="E51" s="24"/>
      <c r="F51" s="24">
        <v>501440</v>
      </c>
      <c r="I51" s="3"/>
      <c r="J51" s="3"/>
      <c r="K51" s="3"/>
      <c r="L51" s="3"/>
      <c r="M51" s="3"/>
      <c r="N51" s="3"/>
      <c r="O51" s="3"/>
      <c r="P51" s="3"/>
    </row>
    <row r="52" spans="1:16" x14ac:dyDescent="0.2">
      <c r="A52" t="s">
        <v>74</v>
      </c>
      <c r="B52" s="33" t="s">
        <v>75</v>
      </c>
      <c r="C52" s="20"/>
      <c r="D52" s="29">
        <v>0</v>
      </c>
      <c r="E52" s="30"/>
      <c r="F52" s="30">
        <v>0</v>
      </c>
      <c r="I52" s="3"/>
      <c r="J52" s="3"/>
      <c r="K52" s="3"/>
      <c r="L52" s="3"/>
      <c r="M52" s="3"/>
      <c r="N52" s="3"/>
      <c r="O52" s="3"/>
      <c r="P52" s="3"/>
    </row>
    <row r="53" spans="1:16" x14ac:dyDescent="0.2">
      <c r="A53" t="s">
        <v>76</v>
      </c>
      <c r="B53" s="33" t="s">
        <v>77</v>
      </c>
      <c r="C53" s="20"/>
      <c r="D53" s="23">
        <v>0</v>
      </c>
      <c r="E53" s="24"/>
      <c r="F53" s="24">
        <v>0</v>
      </c>
      <c r="I53" s="3"/>
      <c r="J53" s="3"/>
      <c r="K53" s="3"/>
      <c r="L53" s="3"/>
      <c r="M53" s="3"/>
      <c r="N53" s="3"/>
      <c r="O53" s="3"/>
      <c r="P53" s="3"/>
    </row>
    <row r="54" spans="1:16" x14ac:dyDescent="0.2">
      <c r="A54" t="s">
        <v>78</v>
      </c>
      <c r="B54" s="33" t="s">
        <v>79</v>
      </c>
      <c r="C54" s="20"/>
      <c r="D54" s="23">
        <v>40956</v>
      </c>
      <c r="E54" s="24"/>
      <c r="F54" s="24">
        <v>305383</v>
      </c>
      <c r="I54" s="3"/>
      <c r="J54" s="3"/>
      <c r="K54" s="3"/>
      <c r="L54" s="3"/>
      <c r="M54" s="3"/>
      <c r="N54" s="3"/>
      <c r="O54" s="3"/>
      <c r="P54" s="3"/>
    </row>
    <row r="55" spans="1:16" x14ac:dyDescent="0.2">
      <c r="A55" t="s">
        <v>80</v>
      </c>
      <c r="B55" s="33" t="s">
        <v>81</v>
      </c>
      <c r="C55" s="20"/>
      <c r="D55" s="23">
        <v>0</v>
      </c>
      <c r="E55" s="24"/>
      <c r="F55" s="24">
        <v>956657</v>
      </c>
      <c r="I55" s="3"/>
      <c r="J55" s="3"/>
      <c r="K55" s="3"/>
      <c r="L55" s="3"/>
      <c r="M55" s="3"/>
      <c r="N55" s="3"/>
      <c r="O55" s="3"/>
      <c r="P55" s="3"/>
    </row>
    <row r="56" spans="1:16" x14ac:dyDescent="0.2">
      <c r="A56" t="s">
        <v>82</v>
      </c>
      <c r="B56" s="33" t="s">
        <v>83</v>
      </c>
      <c r="C56" s="20">
        <v>9</v>
      </c>
      <c r="D56" s="23">
        <v>192154</v>
      </c>
      <c r="E56" s="24"/>
      <c r="F56" s="24">
        <v>363168</v>
      </c>
      <c r="I56" s="3"/>
      <c r="J56" s="3"/>
      <c r="K56" s="3"/>
      <c r="L56" s="3"/>
      <c r="M56" s="3"/>
      <c r="N56" s="3"/>
      <c r="O56" s="3"/>
      <c r="P56" s="3"/>
    </row>
    <row r="57" spans="1:16" x14ac:dyDescent="0.2">
      <c r="B57" s="33"/>
      <c r="C57" s="20"/>
      <c r="D57" s="23"/>
      <c r="E57" s="24"/>
      <c r="F57" s="24"/>
      <c r="I57" s="3"/>
      <c r="J57" s="3"/>
      <c r="K57" s="3"/>
      <c r="L57" s="3"/>
      <c r="M57" s="3"/>
      <c r="N57" s="3"/>
      <c r="O57" s="3"/>
      <c r="P57" s="3"/>
    </row>
    <row r="58" spans="1:16" ht="13.5" thickBot="1" x14ac:dyDescent="0.25">
      <c r="B58" s="33" t="s">
        <v>84</v>
      </c>
      <c r="C58" s="20"/>
      <c r="D58" s="31">
        <f t="shared" ref="D58" si="0">SUM(D51:D56)</f>
        <v>812563</v>
      </c>
      <c r="E58" s="32"/>
      <c r="F58" s="32">
        <f>SUM(F51:F56)</f>
        <v>2126648</v>
      </c>
      <c r="I58" s="3"/>
      <c r="J58" s="3"/>
      <c r="K58" s="3"/>
      <c r="L58" s="3"/>
      <c r="M58" s="3"/>
      <c r="N58" s="3"/>
      <c r="O58" s="3"/>
      <c r="P58" s="3"/>
    </row>
    <row r="59" spans="1:16" x14ac:dyDescent="0.2">
      <c r="B59" s="19"/>
      <c r="C59" s="20"/>
      <c r="D59" s="29"/>
      <c r="E59" s="30"/>
      <c r="F59" s="30"/>
      <c r="I59" s="3"/>
      <c r="J59" s="3"/>
      <c r="K59" s="3"/>
      <c r="L59" s="3"/>
      <c r="M59" s="3"/>
      <c r="N59" s="3"/>
      <c r="O59" s="3"/>
      <c r="P59" s="3"/>
    </row>
    <row r="60" spans="1:16" ht="13.5" thickBot="1" x14ac:dyDescent="0.25">
      <c r="A60" t="s">
        <v>85</v>
      </c>
      <c r="B60" s="19" t="s">
        <v>86</v>
      </c>
      <c r="C60" s="20"/>
      <c r="D60" s="27">
        <f>D41+D49+D58</f>
        <v>11036059</v>
      </c>
      <c r="E60" s="28"/>
      <c r="F60" s="28">
        <f>F41+F49+F58</f>
        <v>11345357</v>
      </c>
      <c r="I60" s="3"/>
      <c r="J60" s="3"/>
      <c r="K60" s="3"/>
      <c r="L60" s="3"/>
      <c r="M60" s="3"/>
      <c r="N60" s="3"/>
      <c r="O60" s="3"/>
      <c r="P60" s="3"/>
    </row>
    <row r="61" spans="1:16" s="41" customFormat="1" ht="15.75" thickTop="1" x14ac:dyDescent="0.25">
      <c r="A61"/>
      <c r="B61" s="38"/>
      <c r="C61" s="39"/>
      <c r="D61" s="29"/>
      <c r="E61" s="30" t="s">
        <v>55</v>
      </c>
      <c r="F61" s="30"/>
      <c r="G61" s="40"/>
      <c r="H61" s="3"/>
      <c r="I61" s="3"/>
      <c r="J61" s="3"/>
      <c r="K61" s="3"/>
      <c r="L61" s="3"/>
      <c r="M61" s="3"/>
      <c r="N61" s="3"/>
      <c r="O61" s="3"/>
      <c r="P61" s="3"/>
    </row>
    <row r="62" spans="1:16" s="41" customFormat="1" x14ac:dyDescent="0.2">
      <c r="A62" t="s">
        <v>87</v>
      </c>
      <c r="B62" s="42" t="s">
        <v>88</v>
      </c>
      <c r="C62" s="20">
        <v>10</v>
      </c>
      <c r="D62" s="29">
        <v>42560</v>
      </c>
      <c r="E62" s="30"/>
      <c r="F62" s="30">
        <v>38011</v>
      </c>
      <c r="G62" s="40"/>
      <c r="H62" s="3"/>
      <c r="I62" s="3"/>
      <c r="J62" s="3"/>
      <c r="K62" s="3"/>
      <c r="L62" s="3"/>
      <c r="M62" s="3"/>
      <c r="N62" s="3"/>
      <c r="O62" s="3"/>
      <c r="P62" s="3"/>
    </row>
    <row r="63" spans="1:16" x14ac:dyDescent="0.2">
      <c r="A63" t="s">
        <v>89</v>
      </c>
      <c r="B63" s="42" t="s">
        <v>90</v>
      </c>
      <c r="C63" s="20">
        <v>11</v>
      </c>
      <c r="D63" s="29">
        <v>14374</v>
      </c>
      <c r="E63" s="30"/>
      <c r="F63" s="30">
        <v>14374</v>
      </c>
      <c r="I63" s="3"/>
      <c r="J63" s="3"/>
      <c r="K63" s="3"/>
      <c r="L63" s="3"/>
      <c r="M63" s="3"/>
      <c r="N63" s="3"/>
      <c r="O63" s="3"/>
      <c r="P63" s="3"/>
    </row>
    <row r="64" spans="1:16" x14ac:dyDescent="0.2">
      <c r="B64" s="43"/>
      <c r="C64" s="44"/>
      <c r="D64" s="45"/>
      <c r="E64" s="3"/>
      <c r="G64" s="3"/>
      <c r="I64" s="3"/>
      <c r="J64" s="3"/>
      <c r="K64" s="3"/>
      <c r="L64" s="3"/>
      <c r="M64" s="3"/>
      <c r="N64" s="3"/>
      <c r="O64" s="3"/>
      <c r="P64" s="3"/>
    </row>
    <row r="65" spans="2:16" x14ac:dyDescent="0.2">
      <c r="B65" s="43"/>
      <c r="C65" s="44"/>
      <c r="D65" s="45" t="s">
        <v>55</v>
      </c>
      <c r="E65" s="46"/>
      <c r="I65" s="3"/>
      <c r="J65" s="3"/>
      <c r="K65" s="3"/>
      <c r="L65" s="3"/>
      <c r="M65" s="3"/>
      <c r="N65" s="3"/>
      <c r="O65" s="3"/>
      <c r="P65" s="3"/>
    </row>
    <row r="66" spans="2:16" x14ac:dyDescent="0.2">
      <c r="B66" s="43"/>
      <c r="C66" s="44"/>
      <c r="E66" s="46"/>
      <c r="I66" s="3"/>
      <c r="J66" s="3"/>
      <c r="K66" s="3"/>
      <c r="L66" s="3"/>
      <c r="M66" s="3"/>
      <c r="N66" s="3"/>
      <c r="O66" s="3"/>
      <c r="P66" s="3"/>
    </row>
    <row r="67" spans="2:16" x14ac:dyDescent="0.2">
      <c r="B67" s="43"/>
      <c r="C67" s="44"/>
      <c r="E67" s="46"/>
    </row>
    <row r="68" spans="2:16" x14ac:dyDescent="0.2">
      <c r="B68" s="43"/>
      <c r="C68" s="44"/>
      <c r="E68" s="46"/>
    </row>
    <row r="69" spans="2:16" ht="20.25" customHeight="1" x14ac:dyDescent="0.2">
      <c r="D69" s="47" t="s">
        <v>91</v>
      </c>
      <c r="F69" s="47" t="s">
        <v>91</v>
      </c>
    </row>
    <row r="70" spans="2:16" x14ac:dyDescent="0.2">
      <c r="D70" s="47" t="s">
        <v>138</v>
      </c>
      <c r="F70" s="47" t="s">
        <v>139</v>
      </c>
    </row>
    <row r="71" spans="2:16" ht="25.5" x14ac:dyDescent="0.2">
      <c r="D71" s="48" t="s">
        <v>94</v>
      </c>
      <c r="F71" s="47" t="s">
        <v>95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FF784-9ACB-4378-9DF9-E6E80D46B217}">
  <dimension ref="A1:M50"/>
  <sheetViews>
    <sheetView workbookViewId="0">
      <selection activeCell="D18" sqref="D18"/>
    </sheetView>
  </sheetViews>
  <sheetFormatPr defaultRowHeight="12.75" x14ac:dyDescent="0.2"/>
  <cols>
    <col min="2" max="2" width="49.7109375" customWidth="1"/>
    <col min="3" max="3" width="7" style="26" customWidth="1"/>
    <col min="4" max="4" width="20" bestFit="1" customWidth="1"/>
    <col min="5" max="5" width="1.7109375" customWidth="1"/>
    <col min="6" max="6" width="18.140625" bestFit="1" customWidth="1"/>
    <col min="7" max="7" width="9.140625" hidden="1" customWidth="1"/>
    <col min="8" max="8" width="17" hidden="1" customWidth="1"/>
    <col min="9" max="9" width="11.7109375" hidden="1" customWidth="1"/>
    <col min="13" max="13" width="10.28515625" bestFit="1" customWidth="1"/>
  </cols>
  <sheetData>
    <row r="1" spans="1:13" x14ac:dyDescent="0.2">
      <c r="B1" s="1" t="s">
        <v>0</v>
      </c>
      <c r="C1" s="2"/>
    </row>
    <row r="2" spans="1:13" x14ac:dyDescent="0.2">
      <c r="B2" s="1" t="s">
        <v>96</v>
      </c>
      <c r="C2" s="2"/>
    </row>
    <row r="3" spans="1:13" x14ac:dyDescent="0.2">
      <c r="B3" s="1" t="s">
        <v>3</v>
      </c>
      <c r="C3" s="2"/>
    </row>
    <row r="4" spans="1:13" x14ac:dyDescent="0.2">
      <c r="B4" s="7" t="s">
        <v>4</v>
      </c>
      <c r="C4" s="8"/>
    </row>
    <row r="5" spans="1:13" ht="13.5" x14ac:dyDescent="0.25">
      <c r="B5" s="49"/>
      <c r="C5" s="50"/>
    </row>
    <row r="6" spans="1:13" ht="25.5" x14ac:dyDescent="0.2">
      <c r="B6" s="51"/>
      <c r="C6" s="51" t="s">
        <v>5</v>
      </c>
      <c r="D6" s="52" t="s">
        <v>97</v>
      </c>
      <c r="E6" s="53"/>
      <c r="F6" s="52" t="s">
        <v>98</v>
      </c>
      <c r="H6" s="54" t="s">
        <v>99</v>
      </c>
    </row>
    <row r="7" spans="1:13" ht="15.75" x14ac:dyDescent="0.25">
      <c r="B7" s="55"/>
      <c r="C7" s="56"/>
      <c r="D7" s="57"/>
      <c r="E7" s="58"/>
      <c r="F7" s="57"/>
      <c r="H7" s="57"/>
    </row>
    <row r="8" spans="1:13" ht="15.75" x14ac:dyDescent="0.25">
      <c r="A8" t="s">
        <v>100</v>
      </c>
      <c r="B8" s="59" t="s">
        <v>101</v>
      </c>
      <c r="C8" s="51">
        <v>12</v>
      </c>
      <c r="D8" s="24">
        <v>3102521</v>
      </c>
      <c r="E8" s="60"/>
      <c r="F8" s="24">
        <v>2588998</v>
      </c>
      <c r="H8" s="61">
        <v>11141678</v>
      </c>
      <c r="I8" s="62">
        <f>F8-H8</f>
        <v>-8552680</v>
      </c>
    </row>
    <row r="9" spans="1:13" ht="15.75" x14ac:dyDescent="0.25">
      <c r="A9" t="s">
        <v>102</v>
      </c>
      <c r="B9" s="59" t="s">
        <v>103</v>
      </c>
      <c r="C9" s="51">
        <v>13</v>
      </c>
      <c r="D9" s="24">
        <v>-1618993</v>
      </c>
      <c r="E9" s="60"/>
      <c r="F9" s="24">
        <v>-1646054</v>
      </c>
      <c r="H9" s="63">
        <v>-6708153</v>
      </c>
      <c r="I9" s="62">
        <f>F9-H9</f>
        <v>5062099</v>
      </c>
    </row>
    <row r="10" spans="1:13" ht="15.75" x14ac:dyDescent="0.25">
      <c r="B10" s="59"/>
      <c r="C10" s="51"/>
      <c r="D10" s="24"/>
      <c r="E10" s="64"/>
      <c r="F10" s="24"/>
      <c r="H10" s="62"/>
      <c r="I10" s="62"/>
    </row>
    <row r="11" spans="1:13" ht="15.75" x14ac:dyDescent="0.25">
      <c r="A11" t="s">
        <v>104</v>
      </c>
      <c r="B11" s="59" t="s">
        <v>105</v>
      </c>
      <c r="C11" s="51"/>
      <c r="D11" s="65">
        <f>SUM(D8:D9)</f>
        <v>1483528</v>
      </c>
      <c r="E11" s="66"/>
      <c r="F11" s="65">
        <f>SUM(F8:F9)</f>
        <v>942944</v>
      </c>
      <c r="H11" s="67">
        <f>SUM(H8:H9)</f>
        <v>4433525</v>
      </c>
      <c r="I11" s="62">
        <f t="shared" ref="I11:I36" si="0">F11-H11</f>
        <v>-3490581</v>
      </c>
      <c r="M11" s="68"/>
    </row>
    <row r="12" spans="1:13" ht="15.75" x14ac:dyDescent="0.25">
      <c r="B12" s="59"/>
      <c r="C12" s="51"/>
      <c r="D12" s="24"/>
      <c r="E12" s="60"/>
      <c r="F12" s="24"/>
      <c r="H12" s="63"/>
      <c r="I12" s="62">
        <f t="shared" si="0"/>
        <v>0</v>
      </c>
      <c r="M12" s="68"/>
    </row>
    <row r="13" spans="1:13" ht="15.75" x14ac:dyDescent="0.25">
      <c r="A13" t="s">
        <v>106</v>
      </c>
      <c r="B13" s="59" t="s">
        <v>107</v>
      </c>
      <c r="C13" s="51">
        <v>14</v>
      </c>
      <c r="D13" s="24">
        <v>-164330</v>
      </c>
      <c r="E13" s="60"/>
      <c r="F13" s="24">
        <v>-96644</v>
      </c>
      <c r="H13" s="63">
        <v>-444233</v>
      </c>
      <c r="I13" s="62">
        <f t="shared" si="0"/>
        <v>347589</v>
      </c>
      <c r="M13" s="68"/>
    </row>
    <row r="14" spans="1:13" ht="15.75" x14ac:dyDescent="0.25">
      <c r="A14" t="s">
        <v>108</v>
      </c>
      <c r="B14" s="59" t="s">
        <v>109</v>
      </c>
      <c r="C14" s="51">
        <v>15</v>
      </c>
      <c r="D14" s="24">
        <v>-433837</v>
      </c>
      <c r="E14" s="60"/>
      <c r="F14" s="24">
        <v>-570409</v>
      </c>
      <c r="H14" s="63">
        <v>-1978179</v>
      </c>
      <c r="I14" s="62">
        <f t="shared" si="0"/>
        <v>1407770</v>
      </c>
      <c r="M14" s="68"/>
    </row>
    <row r="15" spans="1:13" ht="15.75" x14ac:dyDescent="0.25">
      <c r="A15" t="s">
        <v>110</v>
      </c>
      <c r="B15" s="59" t="s">
        <v>111</v>
      </c>
      <c r="C15" s="51"/>
      <c r="D15" s="24">
        <v>0</v>
      </c>
      <c r="E15" s="60"/>
      <c r="F15" s="24">
        <v>-1372</v>
      </c>
      <c r="H15" s="63">
        <v>-12430</v>
      </c>
      <c r="I15" s="62">
        <f t="shared" si="0"/>
        <v>11058</v>
      </c>
      <c r="M15" s="68"/>
    </row>
    <row r="16" spans="1:13" ht="15.75" x14ac:dyDescent="0.25">
      <c r="A16" t="s">
        <v>112</v>
      </c>
      <c r="B16" s="59" t="s">
        <v>113</v>
      </c>
      <c r="C16" s="51"/>
      <c r="D16" s="24">
        <v>110688</v>
      </c>
      <c r="E16" s="60"/>
      <c r="F16" s="24">
        <v>38228</v>
      </c>
      <c r="H16" s="63">
        <v>33764</v>
      </c>
      <c r="I16" s="62">
        <f t="shared" si="0"/>
        <v>4464</v>
      </c>
      <c r="M16" s="68"/>
    </row>
    <row r="17" spans="1:13" ht="15.75" x14ac:dyDescent="0.25">
      <c r="A17" t="s">
        <v>114</v>
      </c>
      <c r="B17" s="59" t="s">
        <v>115</v>
      </c>
      <c r="C17" s="51"/>
      <c r="D17" s="24">
        <v>1816</v>
      </c>
      <c r="E17" s="60"/>
      <c r="F17" s="24">
        <v>-32960</v>
      </c>
      <c r="H17" s="63">
        <v>326705</v>
      </c>
      <c r="I17" s="62">
        <f>F17-H17</f>
        <v>-359665</v>
      </c>
      <c r="M17" s="68"/>
    </row>
    <row r="18" spans="1:13" ht="15.75" x14ac:dyDescent="0.25">
      <c r="A18" t="s">
        <v>116</v>
      </c>
      <c r="B18" s="59" t="s">
        <v>117</v>
      </c>
      <c r="C18" s="51"/>
      <c r="D18" s="24">
        <v>6922</v>
      </c>
      <c r="E18" s="60"/>
      <c r="F18" s="24">
        <v>1861</v>
      </c>
      <c r="H18" s="63">
        <v>9973</v>
      </c>
      <c r="I18" s="62">
        <f t="shared" si="0"/>
        <v>-8112</v>
      </c>
      <c r="M18" s="68"/>
    </row>
    <row r="19" spans="1:13" ht="15.75" x14ac:dyDescent="0.25">
      <c r="B19" s="59"/>
      <c r="C19" s="51"/>
      <c r="D19" s="24"/>
      <c r="E19" s="60"/>
      <c r="F19" s="24"/>
      <c r="H19" s="63"/>
      <c r="I19" s="62">
        <f t="shared" si="0"/>
        <v>0</v>
      </c>
    </row>
    <row r="20" spans="1:13" ht="15.75" x14ac:dyDescent="0.25">
      <c r="A20" t="s">
        <v>118</v>
      </c>
      <c r="B20" s="69" t="s">
        <v>119</v>
      </c>
      <c r="C20" s="51"/>
      <c r="D20" s="65">
        <f>SUM(D11:D18)</f>
        <v>1004787</v>
      </c>
      <c r="E20" s="66"/>
      <c r="F20" s="65">
        <f>SUM(F11:F18)</f>
        <v>281648</v>
      </c>
      <c r="H20" s="65">
        <f>SUM(H11:H18)</f>
        <v>2369125</v>
      </c>
      <c r="I20" s="62">
        <f t="shared" si="0"/>
        <v>-2087477</v>
      </c>
    </row>
    <row r="21" spans="1:13" ht="15.75" x14ac:dyDescent="0.25">
      <c r="B21" s="59"/>
      <c r="C21" s="51"/>
      <c r="D21" s="24"/>
      <c r="E21" s="70"/>
      <c r="F21" s="24"/>
      <c r="H21" s="63"/>
      <c r="I21" s="62">
        <f t="shared" si="0"/>
        <v>0</v>
      </c>
    </row>
    <row r="22" spans="1:13" ht="15.75" x14ac:dyDescent="0.25">
      <c r="A22" t="s">
        <v>120</v>
      </c>
      <c r="B22" s="59" t="s">
        <v>121</v>
      </c>
      <c r="C22" s="51">
        <v>16</v>
      </c>
      <c r="D22" s="30">
        <v>0</v>
      </c>
      <c r="E22" s="71"/>
      <c r="F22" s="24">
        <v>0</v>
      </c>
      <c r="H22" s="63">
        <v>-460887</v>
      </c>
      <c r="I22" s="62">
        <f t="shared" si="0"/>
        <v>460887</v>
      </c>
    </row>
    <row r="23" spans="1:13" ht="15.75" x14ac:dyDescent="0.25">
      <c r="B23" s="59"/>
      <c r="C23" s="51"/>
      <c r="D23" s="24"/>
      <c r="E23" s="60"/>
      <c r="F23" s="24"/>
      <c r="H23" s="63"/>
      <c r="I23" s="62">
        <f t="shared" si="0"/>
        <v>0</v>
      </c>
    </row>
    <row r="24" spans="1:13" ht="16.5" thickBot="1" x14ac:dyDescent="0.3">
      <c r="A24" t="s">
        <v>122</v>
      </c>
      <c r="B24" s="59" t="s">
        <v>123</v>
      </c>
      <c r="C24" s="51"/>
      <c r="D24" s="72">
        <f>D20+D22</f>
        <v>1004787</v>
      </c>
      <c r="E24" s="73"/>
      <c r="F24" s="72">
        <f>F20+F22</f>
        <v>281648</v>
      </c>
      <c r="H24" s="74">
        <f>H20+H22</f>
        <v>1908238</v>
      </c>
      <c r="I24" s="62">
        <f t="shared" si="0"/>
        <v>-1626590</v>
      </c>
      <c r="K24" t="s">
        <v>55</v>
      </c>
    </row>
    <row r="25" spans="1:13" ht="15.75" x14ac:dyDescent="0.25">
      <c r="B25" s="59"/>
      <c r="C25" s="51"/>
      <c r="D25" s="24"/>
      <c r="E25" s="60"/>
      <c r="F25" s="24"/>
      <c r="H25" s="63"/>
      <c r="I25" s="62">
        <f t="shared" si="0"/>
        <v>0</v>
      </c>
      <c r="K25" s="75" t="s">
        <v>55</v>
      </c>
    </row>
    <row r="26" spans="1:13" ht="26.25" x14ac:dyDescent="0.25">
      <c r="A26" t="s">
        <v>124</v>
      </c>
      <c r="B26" s="59" t="s">
        <v>125</v>
      </c>
      <c r="C26" s="51"/>
      <c r="D26" s="24">
        <v>0</v>
      </c>
      <c r="E26" s="60"/>
      <c r="F26" s="24">
        <v>2721</v>
      </c>
      <c r="H26" s="63">
        <v>5186</v>
      </c>
      <c r="I26" s="62">
        <f>F26-H26</f>
        <v>-2465</v>
      </c>
    </row>
    <row r="27" spans="1:13" ht="15.75" x14ac:dyDescent="0.25">
      <c r="B27" s="59"/>
      <c r="C27" s="51"/>
      <c r="D27" s="24"/>
      <c r="E27" s="60"/>
      <c r="F27" s="24"/>
      <c r="H27" s="63"/>
      <c r="I27" s="62">
        <f t="shared" si="0"/>
        <v>0</v>
      </c>
    </row>
    <row r="28" spans="1:13" ht="15.75" x14ac:dyDescent="0.25">
      <c r="A28" t="s">
        <v>126</v>
      </c>
      <c r="B28" s="59" t="s">
        <v>127</v>
      </c>
      <c r="C28" s="51"/>
      <c r="D28" s="24">
        <v>0</v>
      </c>
      <c r="E28" s="60"/>
      <c r="F28" s="24">
        <v>2721</v>
      </c>
      <c r="H28" s="63">
        <f>H26</f>
        <v>5186</v>
      </c>
      <c r="I28" s="62">
        <f t="shared" si="0"/>
        <v>-2465</v>
      </c>
    </row>
    <row r="29" spans="1:13" ht="15.75" x14ac:dyDescent="0.25">
      <c r="B29" s="59"/>
      <c r="C29" s="51"/>
      <c r="D29" s="24"/>
      <c r="E29" s="60"/>
      <c r="F29" s="24"/>
      <c r="H29" s="63"/>
      <c r="I29" s="62">
        <f t="shared" si="0"/>
        <v>0</v>
      </c>
    </row>
    <row r="30" spans="1:13" ht="16.5" thickBot="1" x14ac:dyDescent="0.3">
      <c r="A30" t="s">
        <v>128</v>
      </c>
      <c r="B30" s="59" t="s">
        <v>129</v>
      </c>
      <c r="C30" s="51"/>
      <c r="D30" s="76">
        <f>D24+D28</f>
        <v>1004787</v>
      </c>
      <c r="E30" s="77"/>
      <c r="F30" s="76">
        <f>F24+F28</f>
        <v>284369</v>
      </c>
      <c r="G30" s="78"/>
      <c r="H30" s="79">
        <f>H24+H28</f>
        <v>1913424</v>
      </c>
      <c r="I30" s="62">
        <f t="shared" si="0"/>
        <v>-1629055</v>
      </c>
    </row>
    <row r="31" spans="1:13" ht="16.5" thickTop="1" x14ac:dyDescent="0.25">
      <c r="B31" s="59"/>
      <c r="C31" s="51"/>
      <c r="D31" s="80" t="s">
        <v>55</v>
      </c>
      <c r="E31" s="81"/>
      <c r="F31" s="80" t="s">
        <v>55</v>
      </c>
      <c r="H31" s="82"/>
      <c r="I31" s="62" t="e">
        <f t="shared" si="0"/>
        <v>#VALUE!</v>
      </c>
    </row>
    <row r="32" spans="1:13" ht="15.75" x14ac:dyDescent="0.25">
      <c r="B32" s="59" t="s">
        <v>130</v>
      </c>
      <c r="C32" s="51"/>
      <c r="D32" s="80"/>
      <c r="E32" s="81"/>
      <c r="F32" s="80"/>
      <c r="H32" s="82"/>
      <c r="I32" s="62">
        <f t="shared" si="0"/>
        <v>0</v>
      </c>
    </row>
    <row r="33" spans="1:9" ht="15.75" x14ac:dyDescent="0.25">
      <c r="B33" s="59"/>
      <c r="C33" s="51"/>
      <c r="D33" s="80" t="s">
        <v>55</v>
      </c>
      <c r="E33" s="81"/>
      <c r="F33" s="80" t="s">
        <v>55</v>
      </c>
      <c r="H33" s="82"/>
      <c r="I33" s="62" t="e">
        <f t="shared" si="0"/>
        <v>#VALUE!</v>
      </c>
    </row>
    <row r="34" spans="1:9" ht="15.75" x14ac:dyDescent="0.25">
      <c r="A34" t="s">
        <v>131</v>
      </c>
      <c r="B34" s="59" t="s">
        <v>132</v>
      </c>
      <c r="C34" s="51"/>
      <c r="D34" s="24">
        <v>1004787</v>
      </c>
      <c r="E34" s="60"/>
      <c r="F34" s="24">
        <v>281565</v>
      </c>
      <c r="H34" s="63">
        <f>H37-H35</f>
        <v>1912274</v>
      </c>
      <c r="I34" s="62">
        <f>F34-H34</f>
        <v>-1630709</v>
      </c>
    </row>
    <row r="35" spans="1:9" ht="15.75" x14ac:dyDescent="0.25">
      <c r="A35" t="s">
        <v>133</v>
      </c>
      <c r="B35" s="59" t="s">
        <v>134</v>
      </c>
      <c r="C35" s="51"/>
      <c r="D35" s="24">
        <v>0</v>
      </c>
      <c r="E35" s="70"/>
      <c r="F35" s="24">
        <v>83</v>
      </c>
      <c r="H35" s="63">
        <v>-4036</v>
      </c>
      <c r="I35" s="62">
        <f t="shared" si="0"/>
        <v>4119</v>
      </c>
    </row>
    <row r="36" spans="1:9" ht="15.75" x14ac:dyDescent="0.25">
      <c r="B36" s="59"/>
      <c r="C36" s="51"/>
      <c r="D36" s="24"/>
      <c r="E36" s="60"/>
      <c r="F36" s="24"/>
      <c r="H36" s="63"/>
      <c r="I36" s="62">
        <f t="shared" si="0"/>
        <v>0</v>
      </c>
    </row>
    <row r="37" spans="1:9" ht="16.5" thickBot="1" x14ac:dyDescent="0.3">
      <c r="A37" t="s">
        <v>135</v>
      </c>
      <c r="B37" s="59"/>
      <c r="C37" s="51"/>
      <c r="D37" s="76">
        <f>D24</f>
        <v>1004787</v>
      </c>
      <c r="E37" s="77"/>
      <c r="F37" s="76">
        <f>F24</f>
        <v>281648</v>
      </c>
      <c r="H37" s="76">
        <f>H24</f>
        <v>1908238</v>
      </c>
      <c r="I37" s="62">
        <f>F37-H37</f>
        <v>-1626590</v>
      </c>
    </row>
    <row r="38" spans="1:9" ht="16.5" thickTop="1" x14ac:dyDescent="0.25">
      <c r="B38" s="59"/>
      <c r="C38" s="51"/>
      <c r="D38" s="24" t="s">
        <v>55</v>
      </c>
      <c r="E38" s="60"/>
      <c r="F38" s="24" t="s">
        <v>55</v>
      </c>
      <c r="H38" s="63"/>
    </row>
    <row r="39" spans="1:9" ht="26.25" x14ac:dyDescent="0.25">
      <c r="A39" t="s">
        <v>136</v>
      </c>
      <c r="B39" s="59" t="s">
        <v>137</v>
      </c>
      <c r="C39" s="51"/>
      <c r="D39" s="24">
        <v>4260</v>
      </c>
      <c r="E39" s="60"/>
      <c r="F39" s="24">
        <v>1194</v>
      </c>
      <c r="H39" s="63">
        <v>8107</v>
      </c>
      <c r="I39" s="62">
        <f>F39-H39</f>
        <v>-6913</v>
      </c>
    </row>
    <row r="40" spans="1:9" ht="13.5" x14ac:dyDescent="0.25">
      <c r="B40" s="49"/>
      <c r="C40" s="50"/>
    </row>
    <row r="41" spans="1:9" ht="13.5" x14ac:dyDescent="0.25">
      <c r="B41" s="49"/>
      <c r="C41" s="50"/>
      <c r="D41" s="45" t="s">
        <v>55</v>
      </c>
      <c r="F41" s="45"/>
      <c r="H41" s="45"/>
    </row>
    <row r="42" spans="1:9" x14ac:dyDescent="0.2">
      <c r="B42" s="42"/>
      <c r="C42" s="83"/>
      <c r="D42" s="45"/>
      <c r="F42" s="45" t="s">
        <v>55</v>
      </c>
      <c r="H42" s="45"/>
    </row>
    <row r="43" spans="1:9" x14ac:dyDescent="0.2">
      <c r="B43" s="43"/>
      <c r="C43" s="44"/>
      <c r="D43" s="84"/>
      <c r="F43" s="84"/>
    </row>
    <row r="44" spans="1:9" x14ac:dyDescent="0.2">
      <c r="D44" s="47" t="s">
        <v>138</v>
      </c>
      <c r="F44" s="47" t="s">
        <v>139</v>
      </c>
      <c r="H44" s="43"/>
    </row>
    <row r="45" spans="1:9" ht="25.5" x14ac:dyDescent="0.2">
      <c r="D45" s="48" t="s">
        <v>94</v>
      </c>
      <c r="F45" s="47" t="s">
        <v>95</v>
      </c>
      <c r="H45" s="43"/>
    </row>
    <row r="48" spans="1:9" x14ac:dyDescent="0.2">
      <c r="D48" s="75"/>
    </row>
    <row r="49" spans="4:4" x14ac:dyDescent="0.2">
      <c r="D49" s="3"/>
    </row>
    <row r="50" spans="4:4" x14ac:dyDescent="0.2">
      <c r="D50" s="8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76BC5-BD69-47E2-972B-16DFB8DA0421}">
  <dimension ref="A1:G93"/>
  <sheetViews>
    <sheetView topLeftCell="B1" workbookViewId="0">
      <selection activeCell="I56" sqref="I56"/>
    </sheetView>
  </sheetViews>
  <sheetFormatPr defaultRowHeight="12.75" x14ac:dyDescent="0.2"/>
  <cols>
    <col min="1" max="1" width="0" hidden="1" customWidth="1"/>
    <col min="2" max="2" width="84.140625" customWidth="1"/>
    <col min="3" max="3" width="14.5703125" style="26" hidden="1" customWidth="1"/>
    <col min="4" max="4" width="20.28515625" customWidth="1"/>
    <col min="5" max="5" width="3" style="83" customWidth="1"/>
    <col min="6" max="6" width="20.140625" customWidth="1"/>
    <col min="7" max="7" width="14.5703125" customWidth="1"/>
  </cols>
  <sheetData>
    <row r="1" spans="1:7" x14ac:dyDescent="0.2">
      <c r="B1" s="1" t="s">
        <v>0</v>
      </c>
      <c r="C1" s="2"/>
      <c r="D1" t="s">
        <v>55</v>
      </c>
    </row>
    <row r="2" spans="1:7" x14ac:dyDescent="0.2">
      <c r="B2" s="1" t="s">
        <v>140</v>
      </c>
      <c r="C2" s="2"/>
      <c r="D2" s="75" t="s">
        <v>55</v>
      </c>
      <c r="G2" s="85"/>
    </row>
    <row r="3" spans="1:7" x14ac:dyDescent="0.2">
      <c r="B3" s="1" t="s">
        <v>3</v>
      </c>
      <c r="C3" s="2"/>
      <c r="D3" t="s">
        <v>55</v>
      </c>
      <c r="F3" s="75" t="s">
        <v>55</v>
      </c>
    </row>
    <row r="4" spans="1:7" x14ac:dyDescent="0.2">
      <c r="B4" s="7" t="s">
        <v>4</v>
      </c>
      <c r="C4" s="8"/>
      <c r="D4" t="s">
        <v>55</v>
      </c>
      <c r="F4" t="s">
        <v>55</v>
      </c>
      <c r="G4" t="s">
        <v>55</v>
      </c>
    </row>
    <row r="5" spans="1:7" x14ac:dyDescent="0.2">
      <c r="B5" s="86"/>
      <c r="C5" s="87"/>
      <c r="F5" s="26"/>
    </row>
    <row r="6" spans="1:7" ht="24" customHeight="1" x14ac:dyDescent="0.2">
      <c r="B6" s="59"/>
      <c r="C6" s="51" t="s">
        <v>141</v>
      </c>
      <c r="D6" s="52" t="s">
        <v>97</v>
      </c>
      <c r="F6" s="52" t="s">
        <v>98</v>
      </c>
    </row>
    <row r="7" spans="1:7" ht="15.75" x14ac:dyDescent="0.25">
      <c r="B7" s="88" t="s">
        <v>142</v>
      </c>
      <c r="C7" s="89"/>
      <c r="D7" s="90"/>
      <c r="F7" s="90"/>
    </row>
    <row r="8" spans="1:7" x14ac:dyDescent="0.2">
      <c r="A8" t="s">
        <v>143</v>
      </c>
      <c r="B8" s="91" t="s">
        <v>144</v>
      </c>
      <c r="C8" s="51"/>
      <c r="D8" s="24">
        <v>1004787</v>
      </c>
      <c r="E8" s="92"/>
      <c r="F8" s="24">
        <v>281648</v>
      </c>
      <c r="G8" s="63"/>
    </row>
    <row r="9" spans="1:7" x14ac:dyDescent="0.2">
      <c r="B9" s="93" t="s">
        <v>145</v>
      </c>
      <c r="C9" s="51"/>
      <c r="D9" s="24"/>
      <c r="E9" s="92"/>
      <c r="F9" s="24"/>
      <c r="G9" s="63"/>
    </row>
    <row r="10" spans="1:7" x14ac:dyDescent="0.2">
      <c r="A10" t="s">
        <v>146</v>
      </c>
      <c r="B10" s="94" t="s">
        <v>147</v>
      </c>
      <c r="C10" s="51">
        <v>13</v>
      </c>
      <c r="D10" s="24">
        <v>184002.64056000003</v>
      </c>
      <c r="E10" s="92"/>
      <c r="F10" s="24">
        <v>193268.31776713181</v>
      </c>
      <c r="G10" s="63"/>
    </row>
    <row r="11" spans="1:7" x14ac:dyDescent="0.2">
      <c r="A11" t="s">
        <v>148</v>
      </c>
      <c r="B11" s="94" t="s">
        <v>113</v>
      </c>
      <c r="C11" s="51"/>
      <c r="D11" s="24">
        <v>-110688</v>
      </c>
      <c r="E11" s="92"/>
      <c r="F11" s="24">
        <v>-38228</v>
      </c>
    </row>
    <row r="12" spans="1:7" x14ac:dyDescent="0.2">
      <c r="A12" t="s">
        <v>149</v>
      </c>
      <c r="B12" s="94" t="s">
        <v>150</v>
      </c>
      <c r="C12" s="51"/>
      <c r="D12" s="24">
        <v>0</v>
      </c>
      <c r="E12" s="92"/>
      <c r="F12" s="24">
        <v>1372</v>
      </c>
      <c r="G12" s="63"/>
    </row>
    <row r="13" spans="1:7" x14ac:dyDescent="0.2">
      <c r="A13" t="s">
        <v>151</v>
      </c>
      <c r="B13" s="94" t="s">
        <v>152</v>
      </c>
      <c r="C13" s="51">
        <v>9</v>
      </c>
      <c r="D13" s="24">
        <v>0</v>
      </c>
      <c r="E13" s="92"/>
      <c r="F13" s="24">
        <v>0</v>
      </c>
      <c r="G13" s="63"/>
    </row>
    <row r="14" spans="1:7" x14ac:dyDescent="0.2">
      <c r="A14" t="s">
        <v>153</v>
      </c>
      <c r="B14" s="94" t="s">
        <v>154</v>
      </c>
      <c r="C14" s="51"/>
      <c r="D14" s="24">
        <v>0</v>
      </c>
      <c r="E14" s="92"/>
      <c r="F14" s="24">
        <v>0</v>
      </c>
      <c r="G14" s="63"/>
    </row>
    <row r="15" spans="1:7" x14ac:dyDescent="0.2">
      <c r="A15" t="s">
        <v>155</v>
      </c>
      <c r="B15" s="94" t="s">
        <v>156</v>
      </c>
      <c r="C15" s="51"/>
      <c r="D15" s="24">
        <v>-6764.6353200000003</v>
      </c>
      <c r="E15" s="92"/>
      <c r="F15" s="24">
        <v>1000.77796</v>
      </c>
    </row>
    <row r="16" spans="1:7" x14ac:dyDescent="0.2">
      <c r="A16" t="s">
        <v>157</v>
      </c>
      <c r="B16" s="94" t="s">
        <v>158</v>
      </c>
      <c r="C16" s="51"/>
      <c r="D16" s="24">
        <v>0</v>
      </c>
      <c r="E16" s="92"/>
      <c r="F16" s="24">
        <v>0</v>
      </c>
    </row>
    <row r="17" spans="1:6" ht="13.5" thickBot="1" x14ac:dyDescent="0.25">
      <c r="A17" t="s">
        <v>159</v>
      </c>
      <c r="B17" s="94" t="s">
        <v>160</v>
      </c>
      <c r="C17" s="51"/>
      <c r="D17" s="24">
        <v>-1817</v>
      </c>
      <c r="E17" s="92"/>
      <c r="F17" s="24">
        <v>32960</v>
      </c>
    </row>
    <row r="18" spans="1:6" ht="13.5" thickBot="1" x14ac:dyDescent="0.25">
      <c r="B18" s="59" t="s">
        <v>161</v>
      </c>
      <c r="C18" s="51"/>
      <c r="D18" s="95">
        <f>SUM(D8:D17)</f>
        <v>1069520.0052400001</v>
      </c>
      <c r="E18" s="92"/>
      <c r="F18" s="95">
        <f>SUM(F8:F17)</f>
        <v>472021.09572713182</v>
      </c>
    </row>
    <row r="19" spans="1:6" x14ac:dyDescent="0.2">
      <c r="B19" s="59"/>
      <c r="C19" s="51"/>
      <c r="D19" s="68"/>
      <c r="E19" s="92"/>
      <c r="F19" s="68"/>
    </row>
    <row r="20" spans="1:6" x14ac:dyDescent="0.2">
      <c r="A20" t="s">
        <v>162</v>
      </c>
      <c r="B20" s="59" t="s">
        <v>163</v>
      </c>
      <c r="C20" s="51">
        <v>15</v>
      </c>
      <c r="D20" s="24">
        <v>-127140</v>
      </c>
      <c r="E20" s="92"/>
      <c r="F20" s="24">
        <v>-67996</v>
      </c>
    </row>
    <row r="21" spans="1:6" x14ac:dyDescent="0.2">
      <c r="A21" t="s">
        <v>164</v>
      </c>
      <c r="B21" s="59" t="s">
        <v>165</v>
      </c>
      <c r="C21" s="51">
        <v>16</v>
      </c>
      <c r="D21" s="24">
        <v>1253851</v>
      </c>
      <c r="E21" s="92"/>
      <c r="F21" s="24">
        <v>1558175</v>
      </c>
    </row>
    <row r="22" spans="1:6" x14ac:dyDescent="0.2">
      <c r="A22" t="s">
        <v>166</v>
      </c>
      <c r="B22" s="59" t="s">
        <v>167</v>
      </c>
      <c r="C22" s="51">
        <v>17</v>
      </c>
      <c r="D22" s="24">
        <v>47861</v>
      </c>
      <c r="E22" s="92"/>
      <c r="F22" s="24">
        <v>-142814</v>
      </c>
    </row>
    <row r="23" spans="1:6" x14ac:dyDescent="0.2">
      <c r="A23" t="s">
        <v>168</v>
      </c>
      <c r="B23" s="59" t="s">
        <v>169</v>
      </c>
      <c r="C23" s="51"/>
      <c r="D23" s="24">
        <v>-166021</v>
      </c>
      <c r="E23" s="92"/>
      <c r="F23" s="24">
        <v>-71129</v>
      </c>
    </row>
    <row r="24" spans="1:6" x14ac:dyDescent="0.2">
      <c r="A24" t="s">
        <v>170</v>
      </c>
      <c r="B24" s="59" t="s">
        <v>171</v>
      </c>
      <c r="C24" s="51"/>
      <c r="D24" s="24">
        <v>107870.16439000001</v>
      </c>
      <c r="E24" s="92"/>
      <c r="F24" s="24">
        <v>53155.586790000001</v>
      </c>
    </row>
    <row r="25" spans="1:6" x14ac:dyDescent="0.2">
      <c r="A25" t="s">
        <v>172</v>
      </c>
      <c r="B25" s="59" t="s">
        <v>173</v>
      </c>
      <c r="C25" s="44"/>
      <c r="D25" s="24">
        <v>0</v>
      </c>
      <c r="E25" s="92"/>
      <c r="F25" s="24">
        <v>0</v>
      </c>
    </row>
    <row r="26" spans="1:6" x14ac:dyDescent="0.2">
      <c r="A26" t="s">
        <v>174</v>
      </c>
      <c r="B26" s="59" t="s">
        <v>175</v>
      </c>
      <c r="C26" s="51"/>
      <c r="D26" s="24">
        <v>78635.05085</v>
      </c>
      <c r="E26" s="92"/>
      <c r="F26" s="24">
        <v>-10130.92575</v>
      </c>
    </row>
    <row r="27" spans="1:6" x14ac:dyDescent="0.2">
      <c r="A27" t="s">
        <v>176</v>
      </c>
      <c r="B27" s="59" t="s">
        <v>177</v>
      </c>
      <c r="C27" s="51"/>
      <c r="D27" s="24">
        <v>-264427</v>
      </c>
      <c r="E27" s="92"/>
      <c r="F27" s="24">
        <v>-320798</v>
      </c>
    </row>
    <row r="28" spans="1:6" x14ac:dyDescent="0.2">
      <c r="B28" s="59" t="s">
        <v>178</v>
      </c>
      <c r="C28" s="51"/>
      <c r="D28" s="24">
        <v>0</v>
      </c>
      <c r="E28" s="92"/>
      <c r="F28" s="24">
        <v>0</v>
      </c>
    </row>
    <row r="29" spans="1:6" x14ac:dyDescent="0.2">
      <c r="A29" t="s">
        <v>179</v>
      </c>
      <c r="B29" s="59" t="s">
        <v>180</v>
      </c>
      <c r="C29" s="51"/>
      <c r="D29" s="24">
        <v>-171013.9922199999</v>
      </c>
      <c r="E29" s="92"/>
      <c r="F29" s="24">
        <v>-397616.99116999999</v>
      </c>
    </row>
    <row r="30" spans="1:6" x14ac:dyDescent="0.2">
      <c r="B30" s="59"/>
      <c r="C30" s="51"/>
      <c r="D30" s="24"/>
      <c r="E30" s="92"/>
      <c r="F30" s="24"/>
    </row>
    <row r="31" spans="1:6" ht="15.75" customHeight="1" thickBot="1" x14ac:dyDescent="0.25">
      <c r="B31" s="59" t="s">
        <v>181</v>
      </c>
      <c r="C31" s="51"/>
      <c r="D31" s="96">
        <f>SUM(D18:D29)</f>
        <v>1829135.2282599998</v>
      </c>
      <c r="E31" s="92"/>
      <c r="F31" s="96">
        <f>SUM(F18:F29)</f>
        <v>1072866.7655971318</v>
      </c>
    </row>
    <row r="32" spans="1:6" x14ac:dyDescent="0.2">
      <c r="A32" t="s">
        <v>182</v>
      </c>
      <c r="B32" s="59" t="s">
        <v>183</v>
      </c>
      <c r="C32" s="51"/>
      <c r="D32" s="24">
        <v>0</v>
      </c>
      <c r="E32" s="92"/>
      <c r="F32" s="24">
        <v>-1372.0833300000002</v>
      </c>
    </row>
    <row r="33" spans="1:7" ht="13.5" thickBot="1" x14ac:dyDescent="0.25">
      <c r="A33" t="s">
        <v>184</v>
      </c>
      <c r="B33" s="59" t="s">
        <v>185</v>
      </c>
      <c r="C33" s="51"/>
      <c r="D33" s="24">
        <v>-112791</v>
      </c>
      <c r="E33" s="92"/>
      <c r="F33" s="24">
        <v>-115055</v>
      </c>
    </row>
    <row r="34" spans="1:7" s="97" customFormat="1" ht="13.5" thickBot="1" x14ac:dyDescent="0.25">
      <c r="B34" s="98" t="s">
        <v>186</v>
      </c>
      <c r="C34" s="99"/>
      <c r="D34" s="100">
        <f>SUM(D31:D33)</f>
        <v>1716344.2282599998</v>
      </c>
      <c r="E34" s="92"/>
      <c r="F34" s="100">
        <f>SUM(F31:F33)</f>
        <v>956439.68226713175</v>
      </c>
      <c r="G34"/>
    </row>
    <row r="35" spans="1:7" x14ac:dyDescent="0.2">
      <c r="B35" s="88" t="s">
        <v>187</v>
      </c>
      <c r="C35" s="89"/>
      <c r="D35" s="101"/>
      <c r="E35" s="92"/>
      <c r="F35" s="101"/>
    </row>
    <row r="36" spans="1:7" ht="18" customHeight="1" x14ac:dyDescent="0.2">
      <c r="A36" t="s">
        <v>188</v>
      </c>
      <c r="B36" s="59" t="s">
        <v>189</v>
      </c>
      <c r="C36" s="51">
        <v>13</v>
      </c>
      <c r="D36" s="24">
        <v>-121278.04638</v>
      </c>
      <c r="E36" s="92"/>
      <c r="F36" s="24">
        <v>-174001.19261558459</v>
      </c>
    </row>
    <row r="37" spans="1:7" x14ac:dyDescent="0.2">
      <c r="A37" t="s">
        <v>190</v>
      </c>
      <c r="B37" s="59" t="s">
        <v>191</v>
      </c>
      <c r="C37" s="51"/>
      <c r="D37" s="24">
        <v>7494.721369999982</v>
      </c>
      <c r="E37" s="92"/>
      <c r="F37" s="24">
        <v>5917.7944535000097</v>
      </c>
    </row>
    <row r="38" spans="1:7" x14ac:dyDescent="0.2">
      <c r="A38" t="s">
        <v>192</v>
      </c>
      <c r="B38" s="59" t="s">
        <v>193</v>
      </c>
      <c r="C38" s="51"/>
      <c r="D38" s="24">
        <v>0</v>
      </c>
      <c r="E38" s="92"/>
      <c r="F38" s="24">
        <v>0</v>
      </c>
    </row>
    <row r="39" spans="1:7" x14ac:dyDescent="0.2">
      <c r="A39" t="s">
        <v>194</v>
      </c>
      <c r="B39" s="59" t="s">
        <v>195</v>
      </c>
      <c r="C39" s="51"/>
      <c r="D39" s="24">
        <v>0</v>
      </c>
      <c r="E39" s="92"/>
      <c r="F39" s="24">
        <v>0</v>
      </c>
    </row>
    <row r="40" spans="1:7" x14ac:dyDescent="0.2">
      <c r="B40" s="59" t="s">
        <v>196</v>
      </c>
      <c r="C40" s="51"/>
      <c r="D40" s="24">
        <v>0</v>
      </c>
      <c r="E40" s="92"/>
      <c r="F40" s="24">
        <v>0</v>
      </c>
    </row>
    <row r="41" spans="1:7" ht="13.5" thickBot="1" x14ac:dyDescent="0.25">
      <c r="A41" t="s">
        <v>197</v>
      </c>
      <c r="B41" s="59" t="s">
        <v>198</v>
      </c>
      <c r="C41" s="51"/>
      <c r="D41" s="24">
        <v>0</v>
      </c>
      <c r="E41" s="92"/>
      <c r="F41" s="24">
        <v>0</v>
      </c>
    </row>
    <row r="42" spans="1:7" s="97" customFormat="1" ht="13.5" thickBot="1" x14ac:dyDescent="0.25">
      <c r="B42" s="98" t="s">
        <v>199</v>
      </c>
      <c r="C42" s="99"/>
      <c r="D42" s="100">
        <f>SUM(D36:D41)</f>
        <v>-113783.32501000002</v>
      </c>
      <c r="E42" s="92"/>
      <c r="F42" s="100">
        <f>SUM(F36:F41)</f>
        <v>-168083.39816208457</v>
      </c>
      <c r="G42"/>
    </row>
    <row r="43" spans="1:7" x14ac:dyDescent="0.2">
      <c r="B43" s="88" t="s">
        <v>200</v>
      </c>
      <c r="C43" s="89"/>
      <c r="D43" s="101"/>
      <c r="E43" s="92"/>
      <c r="F43" s="101"/>
    </row>
    <row r="44" spans="1:7" x14ac:dyDescent="0.2">
      <c r="A44" t="s">
        <v>201</v>
      </c>
      <c r="B44" s="59" t="s">
        <v>202</v>
      </c>
      <c r="C44" s="51">
        <v>21</v>
      </c>
      <c r="D44" s="24">
        <v>0</v>
      </c>
      <c r="E44" s="92"/>
      <c r="F44" s="24">
        <v>-195000</v>
      </c>
    </row>
    <row r="45" spans="1:7" x14ac:dyDescent="0.2">
      <c r="A45" t="s">
        <v>203</v>
      </c>
      <c r="B45" s="59" t="s">
        <v>204</v>
      </c>
      <c r="C45" s="51"/>
      <c r="D45" s="24">
        <v>0</v>
      </c>
      <c r="E45" s="92"/>
      <c r="F45" s="24">
        <v>195000</v>
      </c>
    </row>
    <row r="46" spans="1:7" x14ac:dyDescent="0.2">
      <c r="A46" t="s">
        <v>205</v>
      </c>
      <c r="B46" s="59" t="s">
        <v>206</v>
      </c>
      <c r="C46" s="51"/>
      <c r="D46" s="24">
        <v>-956657</v>
      </c>
      <c r="E46" s="92"/>
      <c r="F46" s="24">
        <v>0</v>
      </c>
    </row>
    <row r="47" spans="1:7" x14ac:dyDescent="0.2">
      <c r="A47" t="s">
        <v>207</v>
      </c>
      <c r="B47" s="59" t="s">
        <v>208</v>
      </c>
      <c r="C47" s="51"/>
      <c r="D47" s="24">
        <v>0</v>
      </c>
      <c r="E47" s="92"/>
      <c r="F47" s="24">
        <v>0</v>
      </c>
    </row>
    <row r="48" spans="1:7" x14ac:dyDescent="0.2">
      <c r="A48" t="s">
        <v>209</v>
      </c>
      <c r="B48" s="59" t="s">
        <v>210</v>
      </c>
      <c r="C48" s="51"/>
      <c r="D48" s="24">
        <v>0</v>
      </c>
      <c r="E48" s="92"/>
      <c r="F48" s="24">
        <v>0</v>
      </c>
    </row>
    <row r="49" spans="1:7" x14ac:dyDescent="0.2">
      <c r="A49" t="s">
        <v>211</v>
      </c>
      <c r="B49" s="59" t="s">
        <v>212</v>
      </c>
      <c r="C49" s="51"/>
      <c r="D49" s="24">
        <v>0</v>
      </c>
      <c r="E49" s="92"/>
      <c r="F49" s="24">
        <v>0</v>
      </c>
    </row>
    <row r="50" spans="1:7" ht="13.5" thickBot="1" x14ac:dyDescent="0.25">
      <c r="A50" t="s">
        <v>213</v>
      </c>
      <c r="B50" s="59" t="s">
        <v>214</v>
      </c>
      <c r="C50" s="51"/>
      <c r="D50" s="24">
        <v>0</v>
      </c>
      <c r="E50" s="92"/>
      <c r="F50" s="24">
        <v>0</v>
      </c>
    </row>
    <row r="51" spans="1:7" s="97" customFormat="1" ht="13.5" thickBot="1" x14ac:dyDescent="0.25">
      <c r="B51" s="98" t="s">
        <v>215</v>
      </c>
      <c r="C51" s="99"/>
      <c r="D51" s="100">
        <f>SUM(D44:D50)</f>
        <v>-956657</v>
      </c>
      <c r="E51" s="92"/>
      <c r="F51" s="100">
        <f>SUM(F44:F50)</f>
        <v>0</v>
      </c>
      <c r="G51"/>
    </row>
    <row r="52" spans="1:7" ht="27.75" customHeight="1" x14ac:dyDescent="0.2">
      <c r="B52" s="102" t="s">
        <v>216</v>
      </c>
      <c r="C52" s="89"/>
      <c r="D52" s="103">
        <f>D34+D42+D51</f>
        <v>645903.90324999974</v>
      </c>
      <c r="E52" s="104"/>
      <c r="F52" s="103">
        <f>F34+F42+F51</f>
        <v>788356.28410504712</v>
      </c>
    </row>
    <row r="53" spans="1:7" x14ac:dyDescent="0.2">
      <c r="A53" t="s">
        <v>217</v>
      </c>
      <c r="B53" s="59" t="s">
        <v>218</v>
      </c>
      <c r="C53" s="51">
        <v>19</v>
      </c>
      <c r="D53" s="24">
        <v>3105468</v>
      </c>
      <c r="E53" s="92"/>
      <c r="F53" s="24">
        <v>1883464</v>
      </c>
    </row>
    <row r="54" spans="1:7" x14ac:dyDescent="0.2">
      <c r="A54" t="s">
        <v>219</v>
      </c>
      <c r="B54" s="59" t="s">
        <v>220</v>
      </c>
      <c r="C54" s="51"/>
      <c r="D54" s="24">
        <v>9860</v>
      </c>
      <c r="E54" s="92"/>
      <c r="F54" s="24">
        <v>-30787</v>
      </c>
    </row>
    <row r="55" spans="1:7" ht="13.5" thickBot="1" x14ac:dyDescent="0.25">
      <c r="A55" t="s">
        <v>221</v>
      </c>
      <c r="B55" s="59" t="s">
        <v>222</v>
      </c>
      <c r="C55" s="51">
        <v>19</v>
      </c>
      <c r="D55" s="105">
        <f>D53+D52+D54</f>
        <v>3761231.9032499995</v>
      </c>
      <c r="E55" s="92"/>
      <c r="F55" s="105">
        <f>F53+F52+F54</f>
        <v>2641033.2841050471</v>
      </c>
    </row>
    <row r="56" spans="1:7" ht="13.5" thickTop="1" x14ac:dyDescent="0.2">
      <c r="B56" s="59"/>
      <c r="C56" s="51"/>
      <c r="D56" s="63"/>
      <c r="F56" s="63"/>
    </row>
    <row r="57" spans="1:7" x14ac:dyDescent="0.2">
      <c r="B57" s="59"/>
      <c r="C57" s="51"/>
      <c r="D57" s="63"/>
      <c r="F57" s="63"/>
    </row>
    <row r="58" spans="1:7" x14ac:dyDescent="0.2">
      <c r="B58" s="59"/>
      <c r="C58" s="51"/>
      <c r="D58" s="63"/>
      <c r="F58" s="63"/>
    </row>
    <row r="59" spans="1:7" x14ac:dyDescent="0.2">
      <c r="B59" s="59"/>
      <c r="C59" s="51"/>
      <c r="D59" s="63"/>
      <c r="F59" s="63"/>
    </row>
    <row r="60" spans="1:7" x14ac:dyDescent="0.2">
      <c r="B60" s="59"/>
      <c r="C60" s="51"/>
      <c r="D60" s="63"/>
      <c r="F60" s="63"/>
    </row>
    <row r="61" spans="1:7" x14ac:dyDescent="0.2">
      <c r="B61" s="59"/>
      <c r="C61" s="51"/>
      <c r="D61" s="63"/>
      <c r="F61" s="63"/>
    </row>
    <row r="62" spans="1:7" x14ac:dyDescent="0.2">
      <c r="B62" s="43"/>
      <c r="C62" s="44"/>
    </row>
    <row r="63" spans="1:7" x14ac:dyDescent="0.2">
      <c r="B63" s="43"/>
      <c r="C63" s="44"/>
      <c r="D63" s="106" t="s">
        <v>55</v>
      </c>
      <c r="F63" s="3"/>
    </row>
    <row r="64" spans="1:7" x14ac:dyDescent="0.2">
      <c r="B64" s="43"/>
      <c r="C64" s="44"/>
      <c r="D64" s="106"/>
      <c r="F64" s="3"/>
    </row>
    <row r="65" spans="2:7" x14ac:dyDescent="0.2">
      <c r="B65" s="43"/>
      <c r="C65" s="44"/>
      <c r="D65" s="47" t="s">
        <v>91</v>
      </c>
      <c r="E65"/>
      <c r="F65" s="47" t="s">
        <v>91</v>
      </c>
    </row>
    <row r="66" spans="2:7" x14ac:dyDescent="0.2">
      <c r="B66" s="43"/>
      <c r="C66" s="44"/>
      <c r="D66" s="47" t="s">
        <v>138</v>
      </c>
      <c r="E66"/>
      <c r="F66" s="47" t="s">
        <v>139</v>
      </c>
    </row>
    <row r="67" spans="2:7" ht="25.5" x14ac:dyDescent="0.2">
      <c r="B67" s="43"/>
      <c r="C67" s="44"/>
      <c r="D67" s="48" t="s">
        <v>94</v>
      </c>
      <c r="E67"/>
      <c r="F67" s="47" t="s">
        <v>95</v>
      </c>
    </row>
    <row r="68" spans="2:7" x14ac:dyDescent="0.2">
      <c r="B68" s="43"/>
      <c r="C68" s="44"/>
      <c r="D68" s="106"/>
      <c r="F68" s="3"/>
    </row>
    <row r="69" spans="2:7" x14ac:dyDescent="0.2">
      <c r="B69" s="43"/>
      <c r="C69" s="44"/>
      <c r="D69" s="106"/>
      <c r="F69" s="3"/>
    </row>
    <row r="70" spans="2:7" x14ac:dyDescent="0.2">
      <c r="B70" s="43"/>
      <c r="C70" s="44"/>
      <c r="D70" s="106"/>
      <c r="F70" s="3"/>
    </row>
    <row r="71" spans="2:7" x14ac:dyDescent="0.2">
      <c r="B71" s="43"/>
      <c r="C71" s="44"/>
      <c r="D71" s="106"/>
      <c r="F71" s="3"/>
    </row>
    <row r="72" spans="2:7" x14ac:dyDescent="0.2">
      <c r="B72" s="43"/>
      <c r="C72" s="44"/>
      <c r="D72" s="106"/>
      <c r="F72" s="3"/>
    </row>
    <row r="73" spans="2:7" x14ac:dyDescent="0.2">
      <c r="B73" s="43"/>
      <c r="C73" s="44"/>
      <c r="D73" s="106"/>
      <c r="F73" s="3"/>
    </row>
    <row r="74" spans="2:7" x14ac:dyDescent="0.2">
      <c r="B74" s="43"/>
      <c r="C74" s="44"/>
      <c r="D74" s="106"/>
      <c r="F74" s="3"/>
    </row>
    <row r="75" spans="2:7" x14ac:dyDescent="0.2">
      <c r="B75" s="43"/>
      <c r="C75" s="44"/>
      <c r="D75" s="106"/>
      <c r="F75" s="3"/>
    </row>
    <row r="76" spans="2:7" x14ac:dyDescent="0.2">
      <c r="B76" s="43"/>
      <c r="C76" s="44"/>
      <c r="D76" s="106"/>
      <c r="F76" s="3"/>
    </row>
    <row r="77" spans="2:7" x14ac:dyDescent="0.2">
      <c r="B77" s="43"/>
      <c r="C77" s="44"/>
      <c r="D77" s="106"/>
      <c r="F77" s="3"/>
    </row>
    <row r="78" spans="2:7" x14ac:dyDescent="0.2">
      <c r="B78" s="43"/>
      <c r="C78" s="43"/>
      <c r="D78" s="43"/>
      <c r="E78" s="43"/>
      <c r="F78" s="43"/>
      <c r="G78" s="43"/>
    </row>
    <row r="79" spans="2:7" x14ac:dyDescent="0.2">
      <c r="B79" s="43"/>
      <c r="C79" s="43"/>
      <c r="D79" s="43"/>
      <c r="E79" s="43"/>
      <c r="F79" s="43"/>
      <c r="G79" s="43"/>
    </row>
    <row r="80" spans="2:7" x14ac:dyDescent="0.2">
      <c r="B80" s="43"/>
      <c r="C80" s="43"/>
      <c r="D80" s="43"/>
      <c r="E80" s="43"/>
      <c r="F80" s="43"/>
      <c r="G80" s="43"/>
    </row>
    <row r="81" spans="2:7" x14ac:dyDescent="0.2">
      <c r="B81" s="43"/>
      <c r="C81" s="43"/>
      <c r="D81" s="43"/>
      <c r="E81" s="43"/>
      <c r="F81" s="43"/>
      <c r="G81" s="43"/>
    </row>
    <row r="82" spans="2:7" x14ac:dyDescent="0.2">
      <c r="B82" s="43"/>
      <c r="C82" s="43"/>
      <c r="D82" s="43"/>
      <c r="E82" s="43"/>
      <c r="F82" s="43"/>
      <c r="G82" s="43"/>
    </row>
    <row r="83" spans="2:7" x14ac:dyDescent="0.2">
      <c r="B83" s="43"/>
      <c r="C83" s="43"/>
      <c r="D83" s="43"/>
      <c r="E83" s="43"/>
      <c r="F83" s="43"/>
      <c r="G83" s="43"/>
    </row>
    <row r="84" spans="2:7" x14ac:dyDescent="0.2">
      <c r="B84" s="43"/>
      <c r="C84" s="43"/>
      <c r="D84" s="43"/>
      <c r="E84" s="43"/>
      <c r="F84" s="43"/>
      <c r="G84" s="43"/>
    </row>
    <row r="85" spans="2:7" x14ac:dyDescent="0.2">
      <c r="B85" s="43"/>
      <c r="C85" s="43"/>
      <c r="D85" s="43"/>
      <c r="E85" s="43"/>
      <c r="F85" s="43"/>
      <c r="G85" s="43"/>
    </row>
    <row r="86" spans="2:7" x14ac:dyDescent="0.2">
      <c r="B86" s="43"/>
      <c r="C86" s="43"/>
      <c r="D86" s="43"/>
      <c r="E86" s="43"/>
      <c r="F86" s="43"/>
      <c r="G86" s="43"/>
    </row>
    <row r="87" spans="2:7" x14ac:dyDescent="0.2">
      <c r="B87" s="43"/>
      <c r="C87" s="43"/>
      <c r="D87" s="43"/>
      <c r="E87" s="43"/>
      <c r="F87" s="43"/>
      <c r="G87" s="43"/>
    </row>
    <row r="88" spans="2:7" x14ac:dyDescent="0.2">
      <c r="B88" s="43"/>
      <c r="C88" s="43"/>
      <c r="D88" s="43"/>
      <c r="E88" s="43"/>
      <c r="F88" s="43"/>
      <c r="G88" s="43"/>
    </row>
    <row r="89" spans="2:7" x14ac:dyDescent="0.2">
      <c r="B89" s="43"/>
      <c r="C89" s="43"/>
      <c r="D89" s="43"/>
      <c r="E89" s="43"/>
      <c r="F89" s="43"/>
      <c r="G89" s="43"/>
    </row>
    <row r="90" spans="2:7" x14ac:dyDescent="0.2">
      <c r="B90" s="43"/>
      <c r="C90" s="43"/>
      <c r="D90" s="43"/>
      <c r="E90" s="43"/>
      <c r="F90" s="43"/>
      <c r="G90" s="43"/>
    </row>
    <row r="91" spans="2:7" x14ac:dyDescent="0.2">
      <c r="B91" s="43"/>
      <c r="C91" s="43"/>
      <c r="D91" s="43"/>
      <c r="E91" s="43"/>
      <c r="F91" s="43"/>
      <c r="G91" s="43"/>
    </row>
    <row r="92" spans="2:7" x14ac:dyDescent="0.2">
      <c r="B92" s="43"/>
      <c r="C92" s="43"/>
      <c r="D92" s="43"/>
      <c r="E92" s="43"/>
      <c r="F92" s="43"/>
      <c r="G92" s="43"/>
    </row>
    <row r="93" spans="2:7" x14ac:dyDescent="0.2">
      <c r="B93" s="43"/>
      <c r="C93" s="43"/>
      <c r="D93" s="43"/>
      <c r="E93" s="43"/>
      <c r="F93" s="43"/>
      <c r="G93" s="4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18457-A916-4860-913D-4BA7FE89F44F}">
  <dimension ref="A1:Q41"/>
  <sheetViews>
    <sheetView tabSelected="1" workbookViewId="0">
      <selection activeCell="B9" sqref="B9"/>
    </sheetView>
  </sheetViews>
  <sheetFormatPr defaultRowHeight="12.75" x14ac:dyDescent="0.2"/>
  <cols>
    <col min="1" max="1" width="39" customWidth="1"/>
    <col min="2" max="2" width="12.42578125" customWidth="1"/>
    <col min="3" max="3" width="1.28515625" customWidth="1"/>
    <col min="4" max="4" width="14.5703125" customWidth="1"/>
    <col min="5" max="5" width="2.42578125" customWidth="1"/>
    <col min="6" max="6" width="13.85546875" customWidth="1"/>
    <col min="7" max="7" width="1.28515625" customWidth="1"/>
    <col min="8" max="8" width="10.5703125" bestFit="1" customWidth="1"/>
    <col min="9" max="9" width="1.140625" customWidth="1"/>
    <col min="10" max="10" width="12" customWidth="1"/>
    <col min="11" max="12" width="1.140625" customWidth="1"/>
    <col min="13" max="13" width="13.42578125" customWidth="1"/>
    <col min="14" max="14" width="1.28515625" customWidth="1"/>
    <col min="15" max="15" width="10" customWidth="1"/>
    <col min="16" max="16" width="1.28515625" customWidth="1"/>
    <col min="17" max="17" width="12" customWidth="1"/>
  </cols>
  <sheetData>
    <row r="1" spans="1:17" x14ac:dyDescent="0.2">
      <c r="A1" s="1" t="s">
        <v>0</v>
      </c>
    </row>
    <row r="2" spans="1:17" x14ac:dyDescent="0.2">
      <c r="A2" s="5" t="s">
        <v>223</v>
      </c>
    </row>
    <row r="3" spans="1:17" x14ac:dyDescent="0.2">
      <c r="A3" s="1" t="s">
        <v>3</v>
      </c>
    </row>
    <row r="4" spans="1:17" x14ac:dyDescent="0.2">
      <c r="A4" s="7" t="s">
        <v>4</v>
      </c>
    </row>
    <row r="5" spans="1:17" x14ac:dyDescent="0.2">
      <c r="A5" s="86"/>
    </row>
    <row r="6" spans="1:17" x14ac:dyDescent="0.2">
      <c r="A6" s="107"/>
      <c r="F6" t="s">
        <v>55</v>
      </c>
    </row>
    <row r="7" spans="1:17" ht="12.75" customHeight="1" x14ac:dyDescent="0.2">
      <c r="A7" s="55"/>
      <c r="P7" s="108"/>
      <c r="Q7" s="109"/>
    </row>
    <row r="8" spans="1:17" ht="76.5" x14ac:dyDescent="0.2">
      <c r="A8" s="55"/>
      <c r="B8" s="109" t="s">
        <v>224</v>
      </c>
      <c r="C8" s="57"/>
      <c r="D8" s="109" t="s">
        <v>225</v>
      </c>
      <c r="E8" s="109"/>
      <c r="F8" s="57" t="s">
        <v>226</v>
      </c>
      <c r="G8" s="57"/>
      <c r="H8" s="57" t="s">
        <v>52</v>
      </c>
      <c r="I8" s="57"/>
      <c r="J8" s="109" t="s">
        <v>227</v>
      </c>
      <c r="K8" s="57"/>
      <c r="L8" s="57"/>
      <c r="M8" s="109" t="s">
        <v>228</v>
      </c>
      <c r="N8" s="57"/>
      <c r="O8" s="57" t="s">
        <v>229</v>
      </c>
      <c r="P8" s="57"/>
      <c r="Q8" s="57" t="s">
        <v>230</v>
      </c>
    </row>
    <row r="9" spans="1:17" x14ac:dyDescent="0.2">
      <c r="A9" s="108" t="s">
        <v>231</v>
      </c>
      <c r="B9" s="29">
        <v>326474</v>
      </c>
      <c r="C9" s="29"/>
      <c r="D9" s="29"/>
      <c r="E9" s="29"/>
      <c r="F9" s="63">
        <v>-31402</v>
      </c>
      <c r="G9" s="29"/>
      <c r="H9" s="29">
        <v>11269</v>
      </c>
      <c r="I9" s="29"/>
      <c r="J9" s="29">
        <v>7979635</v>
      </c>
      <c r="K9" s="29"/>
      <c r="L9" s="29"/>
      <c r="M9" s="63">
        <v>8285976</v>
      </c>
      <c r="N9" s="29"/>
      <c r="O9" s="63">
        <v>-1374</v>
      </c>
      <c r="P9" s="29"/>
      <c r="Q9" s="63">
        <v>8284602</v>
      </c>
    </row>
    <row r="10" spans="1:17" x14ac:dyDescent="0.2">
      <c r="A10" s="55"/>
      <c r="B10" s="29"/>
      <c r="C10" s="29"/>
      <c r="D10" s="29"/>
      <c r="E10" s="29"/>
      <c r="F10" s="29"/>
      <c r="G10" s="29"/>
      <c r="H10" s="29"/>
      <c r="I10" s="29"/>
      <c r="J10" s="29" t="s">
        <v>55</v>
      </c>
      <c r="K10" s="29"/>
      <c r="L10" s="29"/>
      <c r="M10" s="29" t="s">
        <v>55</v>
      </c>
      <c r="N10" s="29"/>
      <c r="O10" s="29"/>
      <c r="P10" s="29"/>
      <c r="Q10" s="63"/>
    </row>
    <row r="11" spans="1:17" x14ac:dyDescent="0.2">
      <c r="A11" s="55" t="s">
        <v>232</v>
      </c>
      <c r="B11" s="29"/>
      <c r="C11" s="29"/>
      <c r="D11" s="29"/>
      <c r="E11" s="29"/>
      <c r="F11" s="29"/>
      <c r="G11" s="29"/>
      <c r="H11" s="29"/>
      <c r="I11" s="29"/>
      <c r="J11" s="29">
        <v>1561061</v>
      </c>
      <c r="K11" s="29"/>
      <c r="L11" s="29"/>
      <c r="M11" s="63">
        <v>1561061</v>
      </c>
      <c r="N11" s="29"/>
      <c r="O11" s="63">
        <v>569</v>
      </c>
      <c r="P11" s="29"/>
      <c r="Q11" s="63">
        <v>1561630</v>
      </c>
    </row>
    <row r="12" spans="1:17" s="112" customFormat="1" x14ac:dyDescent="0.2">
      <c r="A12" s="110" t="s">
        <v>233</v>
      </c>
      <c r="B12" s="29"/>
      <c r="C12" s="29"/>
      <c r="D12" s="29">
        <v>0</v>
      </c>
      <c r="E12" s="29"/>
      <c r="F12" s="29"/>
      <c r="G12" s="29"/>
      <c r="H12" s="29"/>
      <c r="I12" s="29"/>
      <c r="J12" s="29"/>
      <c r="K12" s="29"/>
      <c r="L12" s="29"/>
      <c r="M12" s="111"/>
      <c r="N12" s="29"/>
      <c r="O12" s="29"/>
      <c r="P12" s="29"/>
      <c r="Q12" s="63">
        <v>0</v>
      </c>
    </row>
    <row r="13" spans="1:17" x14ac:dyDescent="0.2">
      <c r="A13" s="55" t="s">
        <v>234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63">
        <v>0</v>
      </c>
    </row>
    <row r="14" spans="1:17" x14ac:dyDescent="0.2">
      <c r="A14" s="55" t="s">
        <v>235</v>
      </c>
      <c r="B14" s="29"/>
      <c r="C14" s="29"/>
      <c r="D14" s="29">
        <v>0</v>
      </c>
      <c r="E14" s="29"/>
      <c r="F14" s="63">
        <v>87175</v>
      </c>
      <c r="G14" s="29"/>
      <c r="H14" s="29"/>
      <c r="I14" s="29"/>
      <c r="J14" s="29"/>
      <c r="K14" s="29"/>
      <c r="L14" s="29"/>
      <c r="M14" s="63">
        <v>87175</v>
      </c>
      <c r="N14" s="29"/>
      <c r="O14" s="63"/>
      <c r="P14" s="29"/>
      <c r="Q14" s="63">
        <v>87175</v>
      </c>
    </row>
    <row r="15" spans="1:17" x14ac:dyDescent="0.2">
      <c r="A15" s="55" t="s">
        <v>236</v>
      </c>
      <c r="B15" s="29"/>
      <c r="C15" s="29"/>
      <c r="D15" s="29"/>
      <c r="E15" s="29"/>
      <c r="F15" s="63">
        <v>-55773</v>
      </c>
      <c r="G15" s="29"/>
      <c r="H15" s="29"/>
      <c r="I15" s="29"/>
      <c r="J15" s="29">
        <v>54968</v>
      </c>
      <c r="K15" s="29"/>
      <c r="L15" s="29"/>
      <c r="M15" s="63">
        <v>-805</v>
      </c>
      <c r="N15" s="29"/>
      <c r="O15" s="63">
        <v>805</v>
      </c>
      <c r="P15" s="29"/>
      <c r="Q15" s="63"/>
    </row>
    <row r="16" spans="1:17" x14ac:dyDescent="0.2">
      <c r="A16" s="59" t="s">
        <v>237</v>
      </c>
      <c r="B16" s="29"/>
      <c r="C16" s="29"/>
      <c r="D16" s="29"/>
      <c r="E16" s="29"/>
      <c r="F16" s="29"/>
      <c r="G16" s="29"/>
      <c r="H16" s="29"/>
      <c r="I16" s="29"/>
      <c r="J16" s="63">
        <v>-1015987</v>
      </c>
      <c r="K16" s="29"/>
      <c r="L16" s="29"/>
      <c r="M16" s="63">
        <v>-1015987</v>
      </c>
      <c r="N16" s="29"/>
      <c r="O16" s="29"/>
      <c r="P16" s="29"/>
      <c r="Q16" s="63">
        <v>-1015987</v>
      </c>
    </row>
    <row r="17" spans="1:17" x14ac:dyDescent="0.2">
      <c r="A17" s="55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</row>
    <row r="18" spans="1:17" ht="13.5" thickBot="1" x14ac:dyDescent="0.25">
      <c r="A18" s="113" t="s">
        <v>238</v>
      </c>
      <c r="B18" s="27">
        <f>SUM(B9,B11:B16)</f>
        <v>326474</v>
      </c>
      <c r="C18" s="27"/>
      <c r="D18" s="27">
        <f>SUM(D9,D11:D16)</f>
        <v>0</v>
      </c>
      <c r="E18" s="27"/>
      <c r="F18" s="114">
        <f>SUM(F9,F11:F16)</f>
        <v>0</v>
      </c>
      <c r="G18" s="27"/>
      <c r="H18" s="27">
        <f>SUM(H9,H11:H16)</f>
        <v>11269</v>
      </c>
      <c r="I18" s="27"/>
      <c r="J18" s="27">
        <f>SUM(J9,J11:J16)</f>
        <v>8579677</v>
      </c>
      <c r="K18" s="27"/>
      <c r="L18" s="27"/>
      <c r="M18" s="27">
        <f>SUM(M9,M11:M16)</f>
        <v>8917420</v>
      </c>
      <c r="N18" s="27"/>
      <c r="O18" s="114">
        <f>SUM(O9,O11:O16)</f>
        <v>0</v>
      </c>
      <c r="P18" s="27"/>
      <c r="Q18" s="27">
        <f>SUM(Q9,Q11:Q16)</f>
        <v>8917420</v>
      </c>
    </row>
    <row r="19" spans="1:17" ht="13.5" thickTop="1" x14ac:dyDescent="0.2">
      <c r="A19" s="55"/>
      <c r="B19" s="29"/>
      <c r="C19" s="29"/>
      <c r="D19" s="29"/>
      <c r="E19" s="29"/>
      <c r="F19" s="29"/>
      <c r="G19" s="29"/>
      <c r="H19" s="29"/>
      <c r="I19" s="29"/>
      <c r="J19" s="29" t="s">
        <v>55</v>
      </c>
      <c r="K19" s="29"/>
      <c r="L19" s="29"/>
      <c r="M19" s="29" t="s">
        <v>55</v>
      </c>
      <c r="N19" s="29"/>
      <c r="O19" s="29"/>
      <c r="P19" s="29"/>
      <c r="Q19" s="29" t="s">
        <v>55</v>
      </c>
    </row>
    <row r="20" spans="1:17" x14ac:dyDescent="0.2">
      <c r="A20" s="55" t="s">
        <v>232</v>
      </c>
      <c r="B20" s="29"/>
      <c r="C20" s="29"/>
      <c r="D20" s="29"/>
      <c r="E20" s="29"/>
      <c r="F20" s="29"/>
      <c r="G20" s="29"/>
      <c r="H20" s="29"/>
      <c r="I20" s="29"/>
      <c r="J20" s="29">
        <v>1004787</v>
      </c>
      <c r="K20" s="29"/>
      <c r="L20" s="29"/>
      <c r="M20" s="63">
        <v>1004787</v>
      </c>
      <c r="N20" s="29"/>
      <c r="O20" s="63">
        <v>0</v>
      </c>
      <c r="P20" s="29"/>
      <c r="Q20" s="29">
        <v>1004787</v>
      </c>
    </row>
    <row r="21" spans="1:17" x14ac:dyDescent="0.2">
      <c r="A21" s="110" t="s">
        <v>233</v>
      </c>
      <c r="B21" s="29"/>
      <c r="C21" s="29"/>
      <c r="D21" s="29">
        <v>0</v>
      </c>
      <c r="E21" s="29"/>
      <c r="F21" s="29"/>
      <c r="G21" s="29"/>
      <c r="H21" s="29"/>
      <c r="I21" s="29"/>
      <c r="J21" s="29"/>
      <c r="K21" s="29"/>
      <c r="L21" s="29"/>
      <c r="M21" s="111">
        <v>0</v>
      </c>
      <c r="N21" s="29"/>
      <c r="O21" s="29"/>
      <c r="P21" s="29"/>
      <c r="Q21" s="29">
        <v>0</v>
      </c>
    </row>
    <row r="22" spans="1:17" x14ac:dyDescent="0.2">
      <c r="A22" s="55" t="s">
        <v>234</v>
      </c>
      <c r="B22" s="29"/>
      <c r="C22" s="29"/>
      <c r="D22" s="29"/>
      <c r="E22" s="29"/>
      <c r="F22" s="29"/>
      <c r="G22" s="29"/>
      <c r="H22" s="115"/>
      <c r="I22" s="29"/>
      <c r="J22" s="63">
        <v>0</v>
      </c>
      <c r="K22" s="29"/>
      <c r="L22" s="29"/>
      <c r="M22" s="63">
        <v>0</v>
      </c>
      <c r="N22" s="29"/>
      <c r="O22" s="29"/>
      <c r="P22" s="29"/>
      <c r="Q22" s="63">
        <v>0</v>
      </c>
    </row>
    <row r="23" spans="1:17" x14ac:dyDescent="0.2">
      <c r="A23" s="55" t="s">
        <v>235</v>
      </c>
      <c r="B23" s="29"/>
      <c r="C23" s="29"/>
      <c r="D23" s="29">
        <v>0</v>
      </c>
      <c r="E23" s="29"/>
      <c r="F23" s="63">
        <v>0</v>
      </c>
      <c r="G23" s="29"/>
      <c r="H23" s="29">
        <v>0</v>
      </c>
      <c r="I23" s="29"/>
      <c r="J23" s="29"/>
      <c r="K23" s="29"/>
      <c r="L23" s="29"/>
      <c r="M23" s="63">
        <v>0</v>
      </c>
      <c r="N23" s="29"/>
      <c r="O23" s="63">
        <v>0</v>
      </c>
      <c r="P23" s="29"/>
      <c r="Q23" s="63">
        <v>0</v>
      </c>
    </row>
    <row r="24" spans="1:17" x14ac:dyDescent="0.2">
      <c r="A24" s="59" t="s">
        <v>237</v>
      </c>
      <c r="B24" s="29"/>
      <c r="C24" s="29"/>
      <c r="D24" s="29"/>
      <c r="E24" s="29"/>
      <c r="F24" s="29"/>
      <c r="G24" s="29"/>
      <c r="H24" s="29"/>
      <c r="I24" s="29"/>
      <c r="J24" s="63">
        <v>0</v>
      </c>
      <c r="K24" s="63"/>
      <c r="L24" s="63"/>
      <c r="M24" s="63">
        <v>0</v>
      </c>
      <c r="N24" s="29"/>
      <c r="O24" s="29"/>
      <c r="P24" s="29"/>
      <c r="Q24" s="63">
        <v>0</v>
      </c>
    </row>
    <row r="25" spans="1:17" x14ac:dyDescent="0.2">
      <c r="A25" s="108"/>
      <c r="B25" s="115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</row>
    <row r="26" spans="1:17" ht="13.5" thickBot="1" x14ac:dyDescent="0.25">
      <c r="A26" s="113" t="s">
        <v>239</v>
      </c>
      <c r="B26" s="114">
        <f>SUM(B20:B24)+B18</f>
        <v>326474</v>
      </c>
      <c r="C26" s="27"/>
      <c r="D26" s="27">
        <f>SUM(D24:D25)+D18</f>
        <v>0</v>
      </c>
      <c r="E26" s="27"/>
      <c r="F26" s="114">
        <f>SUM(F20:F24)+F18</f>
        <v>0</v>
      </c>
      <c r="G26" s="27"/>
      <c r="H26" s="114">
        <f>SUM(H20:H24)+H18</f>
        <v>11269</v>
      </c>
      <c r="I26" s="27"/>
      <c r="J26" s="114">
        <f>SUM(J20:J24)+J18</f>
        <v>9584464</v>
      </c>
      <c r="K26" s="27"/>
      <c r="L26" s="27"/>
      <c r="M26" s="114">
        <f>SUM(M20:M24)+M18</f>
        <v>9922207</v>
      </c>
      <c r="N26" s="27"/>
      <c r="O26" s="114">
        <f>SUM(O20:O24)+O18</f>
        <v>0</v>
      </c>
      <c r="P26" s="27"/>
      <c r="Q26" s="114">
        <f>SUM(Q20:Q24)+Q18</f>
        <v>9922207</v>
      </c>
    </row>
    <row r="27" spans="1:17" s="118" customFormat="1" ht="12" thickTop="1" x14ac:dyDescent="0.2">
      <c r="A27" s="116"/>
      <c r="B27" s="117"/>
      <c r="C27" s="117"/>
      <c r="D27" s="117"/>
      <c r="E27" s="117"/>
      <c r="F27" s="117" t="s">
        <v>55</v>
      </c>
      <c r="G27" s="117"/>
      <c r="H27" s="117"/>
      <c r="I27" s="117"/>
      <c r="J27" s="117" t="s">
        <v>55</v>
      </c>
      <c r="K27" s="117"/>
      <c r="L27" s="117"/>
      <c r="M27" s="117"/>
      <c r="N27" s="117"/>
      <c r="O27" s="117"/>
      <c r="P27" s="117"/>
      <c r="Q27" s="117"/>
    </row>
    <row r="28" spans="1:17" s="118" customFormat="1" ht="11.25" x14ac:dyDescent="0.2">
      <c r="A28" s="116"/>
      <c r="B28" s="117"/>
      <c r="C28" s="117"/>
      <c r="D28" s="117"/>
      <c r="E28" s="117"/>
      <c r="F28" s="117"/>
      <c r="G28" s="117"/>
      <c r="H28" s="117"/>
      <c r="I28" s="117"/>
      <c r="J28" s="117" t="s">
        <v>55</v>
      </c>
      <c r="K28" s="117"/>
      <c r="L28" s="117"/>
      <c r="M28" s="117"/>
      <c r="N28" s="117"/>
      <c r="O28" s="117" t="s">
        <v>55</v>
      </c>
      <c r="P28" s="117"/>
      <c r="Q28" s="117"/>
    </row>
    <row r="29" spans="1:17" s="118" customFormat="1" ht="11.25" x14ac:dyDescent="0.2">
      <c r="A29" s="116"/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 t="s">
        <v>55</v>
      </c>
      <c r="P29" s="117"/>
      <c r="Q29" s="117"/>
    </row>
    <row r="30" spans="1:17" s="118" customFormat="1" ht="11.25" x14ac:dyDescent="0.2">
      <c r="A30" s="116"/>
      <c r="J30" s="118" t="s">
        <v>55</v>
      </c>
      <c r="M30" s="118" t="s">
        <v>55</v>
      </c>
    </row>
    <row r="31" spans="1:17" s="118" customFormat="1" ht="11.25" x14ac:dyDescent="0.2">
      <c r="A31" s="116"/>
      <c r="M31" s="118" t="s">
        <v>55</v>
      </c>
    </row>
    <row r="32" spans="1:17" s="118" customFormat="1" ht="11.25" x14ac:dyDescent="0.2">
      <c r="A32" s="116"/>
    </row>
    <row r="33" spans="1:13" s="118" customFormat="1" ht="11.25" x14ac:dyDescent="0.2">
      <c r="A33" s="116"/>
    </row>
    <row r="34" spans="1:13" x14ac:dyDescent="0.2">
      <c r="B34" s="119" t="s">
        <v>91</v>
      </c>
      <c r="C34" s="118"/>
      <c r="D34" s="120"/>
      <c r="E34" s="85"/>
      <c r="F34" s="43"/>
      <c r="G34" s="43"/>
      <c r="K34" s="120"/>
      <c r="L34" s="120"/>
      <c r="M34" s="120"/>
    </row>
    <row r="35" spans="1:13" x14ac:dyDescent="0.2">
      <c r="C35" s="118"/>
      <c r="D35" s="47" t="s">
        <v>92</v>
      </c>
      <c r="L35" s="47" t="s">
        <v>93</v>
      </c>
    </row>
    <row r="36" spans="1:13" x14ac:dyDescent="0.2">
      <c r="C36" s="118"/>
      <c r="D36" s="47" t="s">
        <v>94</v>
      </c>
      <c r="L36" s="47" t="s">
        <v>95</v>
      </c>
    </row>
    <row r="37" spans="1:13" x14ac:dyDescent="0.2">
      <c r="C37" s="118"/>
    </row>
    <row r="40" spans="1:13" x14ac:dyDescent="0.2">
      <c r="J40" t="s">
        <v>55</v>
      </c>
    </row>
    <row r="41" spans="1:13" x14ac:dyDescent="0.2">
      <c r="J41" s="75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</vt:lpstr>
      <vt:lpstr>2</vt:lpstr>
      <vt:lpstr>3</vt:lpstr>
      <vt:lpstr>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Bukesheva Mukaram</dc:creator>
  <cp:lastModifiedBy>Bukesheva Mukaram</cp:lastModifiedBy>
  <dcterms:created xsi:type="dcterms:W3CDTF">2024-05-04T07:07:05Z</dcterms:created>
  <dcterms:modified xsi:type="dcterms:W3CDTF">2024-05-13T05:52:30Z</dcterms:modified>
</cp:coreProperties>
</file>