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Акции Облигации\Биржа ФО\Отчет 3 кв 2022\ФО 3 кв 2022\"/>
    </mc:Choice>
  </mc:AlternateContent>
  <xr:revisionPtr revIDLastSave="0" documentId="13_ncr:1_{F31C520A-9128-4F98-B5A8-6897645DA229}" xr6:coauthVersionLast="45" xr6:coauthVersionMax="45" xr10:uidLastSave="{00000000-0000-0000-0000-000000000000}"/>
  <bookViews>
    <workbookView xWindow="-120" yWindow="-120" windowWidth="29040" windowHeight="15840" tabRatio="922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66" l="1"/>
  <c r="C11" i="66"/>
  <c r="C13" i="66"/>
  <c r="C10" i="66"/>
  <c r="B28" i="65" l="1"/>
  <c r="D7" i="66" l="1"/>
  <c r="E7" i="66" s="1"/>
  <c r="D10" i="66" l="1"/>
  <c r="D9" i="66" l="1"/>
  <c r="E9" i="66" l="1"/>
  <c r="D13" i="66"/>
  <c r="E13" i="66" s="1"/>
</calcChain>
</file>

<file path=xl/sharedStrings.xml><?xml version="1.0" encoding="utf-8"?>
<sst xmlns="http://schemas.openxmlformats.org/spreadsheetml/2006/main" count="169" uniqueCount="119">
  <si>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</si>
  <si>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</si>
  <si>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</si>
  <si>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</si>
  <si>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</si>
  <si>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</si>
  <si>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</si>
  <si>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</si>
  <si>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</si>
  <si>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</si>
  <si>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</si>
  <si>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</si>
  <si>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</si>
  <si>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</si>
  <si>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</si>
  <si>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</si>
  <si>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</si>
  <si>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</si>
  <si>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</si>
  <si>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</si>
  <si>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</si>
  <si>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</si>
  <si>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</si>
  <si>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</si>
  <si>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</si>
  <si>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</si>
  <si>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</si>
  <si>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</si>
  <si>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</si>
  <si>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</si>
  <si>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</si>
  <si>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</si>
  <si>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</si>
  <si>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</si>
  <si>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</si>
  <si>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</si>
  <si>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</si>
  <si>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</si>
  <si>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</si>
  <si>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</si>
  <si>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</si>
  <si>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</si>
  <si>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</si>
  <si>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</si>
  <si>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</si>
  <si>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</si>
  <si>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</si>
  <si>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</si>
  <si>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</si>
  <si>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</si>
  <si>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</si>
  <si>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</si>
  <si>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</si>
  <si>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</si>
  <si>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</si>
  <si>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</si>
  <si>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</si>
  <si>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</si>
  <si>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</si>
  <si>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</si>
  <si>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</si>
  <si>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</si>
  <si>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</si>
  <si>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</si>
  <si>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</si>
  <si>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</si>
  <si>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</si>
  <si>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</si>
  <si>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</si>
  <si>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</si>
  <si>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</si>
  <si>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</si>
  <si>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</si>
  <si>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</si>
  <si>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</si>
  <si>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</si>
  <si>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</si>
  <si>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</si>
  <si>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>Прочие долгосрочные об-ва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</si>
  <si>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</si>
  <si>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</si>
  <si>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</si>
  <si>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</si>
  <si>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</si>
  <si>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</si>
  <si>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</si>
  <si>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</si>
  <si>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</si>
  <si>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</si>
  <si>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</si>
  <si>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</si>
  <si>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</si>
  <si>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</si>
  <si>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</si>
  <si>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</si>
  <si>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</si>
  <si>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</si>
  <si>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</si>
  <si>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</si>
  <si>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</si>
  <si>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</si>
  <si>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</si>
  <si>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</si>
  <si>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</si>
  <si>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01 января 2022 года</t>
  </si>
  <si>
    <t>Сальдо на 01 января 2022</t>
  </si>
  <si>
    <t>суммы выражены в тыс.тенге</t>
  </si>
  <si>
    <t>суммы выражены в тыс. тенге</t>
  </si>
  <si>
    <t>30 сентября 2022 года</t>
  </si>
  <si>
    <t>ОТЧЕТ О ФИНАНСОВОМ ПОЛОЖЕНИИ по состоянию на 30 сентября 2022 года</t>
  </si>
  <si>
    <t>ОТЧЕТ О СОВОКУПНОМ ДОХОДЕ по состоянию на 30 сентября 2022 года</t>
  </si>
  <si>
    <t>3 квартал 2022</t>
  </si>
  <si>
    <t>3 квартал 2021</t>
  </si>
  <si>
    <t>ОТЧЕТ О ДВИЖЕНИИ ДЕНЕЖНЫХ СРЕДСТВ по состоянию на 30 сентября 2022 года</t>
  </si>
  <si>
    <r>
      <t xml:space="preserve">ОТЧЕТ ОБ ИЗМЕНЕНИЯХ В КАПИТАЛЕ </t>
    </r>
    <r>
      <rPr>
        <b/>
        <i/>
        <sz val="10"/>
        <rFont val="Times New Roman"/>
        <family val="1"/>
        <charset val="204"/>
      </rPr>
      <t>по состоянию на 30 сентября 2022 года</t>
    </r>
  </si>
  <si>
    <t>Сальдо на 30 сентября 2022</t>
  </si>
  <si>
    <t>Резервы</t>
  </si>
  <si>
    <t>(30 960)</t>
  </si>
  <si>
    <t>Резервный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</si>
</sst>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4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BF0"/>
        <bgColor auto="1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115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3" fontId="5" fillId="0" borderId="0" xfId="0" applyNumberFormat="1" applyFont="1" applyBorder="1"/>
    <xf numFmtId="3" fontId="3" fillId="2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 applyAlignment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Border="1" applyAlignment="1">
      <alignment horizontal="right" wrapText="1"/>
    </xf>
    <xf numFmtId="3" fontId="3" fillId="0" borderId="0" xfId="0" applyNumberFormat="1" applyFont="1"/>
    <xf numFmtId="0" fontId="7" fillId="0" borderId="0" xfId="0" applyFont="1" applyAlignment="1"/>
    <xf numFmtId="0" fontId="14" fillId="0" borderId="0" xfId="0" applyFont="1" applyFill="1" applyAlignment="1"/>
    <xf numFmtId="0" fontId="15" fillId="0" borderId="0" xfId="0" applyFont="1" applyAlignment="1"/>
    <xf numFmtId="3" fontId="7" fillId="0" borderId="2" xfId="0" applyNumberFormat="1" applyFont="1" applyBorder="1" applyAlignment="1"/>
    <xf numFmtId="3" fontId="7" fillId="0" borderId="2" xfId="0" applyNumberFormat="1" applyFont="1" applyBorder="1"/>
    <xf numFmtId="0" fontId="7" fillId="0" borderId="0" xfId="0" applyFont="1" applyFill="1" applyAlignment="1"/>
    <xf numFmtId="3" fontId="7" fillId="0" borderId="0" xfId="0" applyNumberFormat="1" applyFont="1" applyFill="1" applyAlignment="1"/>
    <xf numFmtId="3" fontId="7" fillId="0" borderId="0" xfId="0" applyNumberFormat="1" applyFont="1" applyFill="1"/>
    <xf numFmtId="0" fontId="15" fillId="0" borderId="0" xfId="0" applyFont="1" applyFill="1" applyAlignment="1"/>
    <xf numFmtId="3" fontId="7" fillId="0" borderId="2" xfId="0" applyNumberFormat="1" applyFont="1" applyFill="1" applyBorder="1" applyAlignment="1"/>
    <xf numFmtId="3" fontId="7" fillId="0" borderId="2" xfId="0" applyNumberFormat="1" applyFont="1" applyFill="1" applyBorder="1"/>
    <xf numFmtId="0" fontId="15" fillId="0" borderId="0" xfId="0" applyFont="1" applyFill="1" applyAlignment="1">
      <alignment wrapText="1"/>
    </xf>
    <xf numFmtId="0" fontId="16" fillId="0" borderId="0" xfId="0" applyFont="1" applyFill="1" applyAlignment="1"/>
    <xf numFmtId="3" fontId="16" fillId="0" borderId="0" xfId="0" applyNumberFormat="1" applyFont="1" applyFill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Fill="1" applyBorder="1"/>
    <xf numFmtId="0" fontId="7" fillId="0" borderId="3" xfId="0" applyFont="1" applyFill="1" applyBorder="1" applyAlignment="1"/>
    <xf numFmtId="3" fontId="7" fillId="0" borderId="1" xfId="0" applyNumberFormat="1" applyFont="1" applyBorder="1" applyAlignment="1"/>
    <xf numFmtId="3" fontId="7" fillId="0" borderId="1" xfId="0" applyNumberFormat="1" applyFont="1" applyBorder="1"/>
    <xf numFmtId="0" fontId="15" fillId="0" borderId="0" xfId="0" applyFont="1" applyAlignment="1">
      <alignment wrapText="1"/>
    </xf>
    <xf numFmtId="0" fontId="16" fillId="0" borderId="0" xfId="0" applyFont="1" applyAlignment="1"/>
    <xf numFmtId="3" fontId="16" fillId="0" borderId="0" xfId="0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/>
    <xf numFmtId="0" fontId="17" fillId="0" borderId="0" xfId="0" applyFont="1" applyAlignment="1">
      <alignment horizontal="left" vertical="center"/>
    </xf>
    <xf numFmtId="0" fontId="17" fillId="4" borderId="5" xfId="0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" fillId="5" borderId="0" xfId="0" applyFont="1" applyFill="1"/>
    <xf numFmtId="0" fontId="1" fillId="5" borderId="0" xfId="0" applyFont="1" applyFill="1" applyAlignment="1"/>
    <xf numFmtId="0" fontId="1" fillId="0" borderId="0" xfId="0" applyFont="1" applyFill="1" applyAlignme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5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5" borderId="0" xfId="0" applyFont="1" applyFill="1" applyAlignme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 applyAlignme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4" fontId="20" fillId="0" borderId="1" xfId="1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/>
    </xf>
    <xf numFmtId="0" fontId="21" fillId="5" borderId="0" xfId="0" applyFont="1" applyFill="1"/>
    <xf numFmtId="0" fontId="22" fillId="2" borderId="4" xfId="0" applyFont="1" applyFill="1" applyBorder="1" applyAlignment="1">
      <alignment horizontal="center"/>
    </xf>
    <xf numFmtId="0" fontId="21" fillId="5" borderId="4" xfId="0" applyFont="1" applyFill="1" applyBorder="1"/>
    <xf numFmtId="3" fontId="21" fillId="0" borderId="4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1" fontId="21" fillId="0" borderId="4" xfId="0" applyNumberFormat="1" applyFont="1" applyFill="1" applyBorder="1"/>
    <xf numFmtId="0" fontId="22" fillId="2" borderId="4" xfId="0" applyFont="1" applyFill="1" applyBorder="1" applyAlignment="1">
      <alignment horizontal="right" vertical="center" wrapText="1"/>
    </xf>
    <xf numFmtId="3" fontId="21" fillId="2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 wrapText="1"/>
    </xf>
    <xf numFmtId="3" fontId="15" fillId="0" borderId="4" xfId="0" applyNumberFormat="1" applyFont="1" applyFill="1" applyBorder="1" applyAlignment="1">
      <alignment horizontal="right" vertical="center" wrapText="1"/>
    </xf>
    <xf numFmtId="3" fontId="15" fillId="2" borderId="4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/>
    </xf>
    <xf numFmtId="3" fontId="2" fillId="5" borderId="0" xfId="0" applyNumberFormat="1" applyFont="1" applyFill="1"/>
    <xf numFmtId="14" fontId="5" fillId="0" borderId="1" xfId="1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vertical="center" wrapText="1"/>
    </xf>
    <xf numFmtId="49" fontId="5" fillId="0" borderId="0" xfId="0" applyNumberFormat="1" applyFont="1" applyAlignment="1">
      <alignment horizontal="right"/>
    </xf>
    <xf numFmtId="0" fontId="16" fillId="0" borderId="0" xfId="0" applyFont="1"/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zoomScale="84" zoomScaleNormal="84" workbookViewId="0">
      <selection activeCell="C4" sqref="C4"/>
    </sheetView>
  </sheetViews>
  <sheetFormatPr defaultColWidth="9.33203125" defaultRowHeight="15" x14ac:dyDescent="0.25"/>
  <cols>
    <col min="1" max="1" width="57.83203125" style="82" customWidth="1"/>
    <col min="2" max="2" width="9.33203125" style="61"/>
    <col min="3" max="3" width="26.83203125" style="61" customWidth="1"/>
    <col min="4" max="4" width="25.83203125" style="97" customWidth="1"/>
    <col min="5" max="5" width="13" style="61" bestFit="1" customWidth="1"/>
    <col min="6" max="6" width="13.6640625" style="61" customWidth="1"/>
    <col min="7" max="16384" width="9.33203125" style="61"/>
  </cols>
  <sheetData>
    <row r="1" spans="1:6" x14ac:dyDescent="0.25">
      <c r="A1" s="4" t="s">
        <v>95</v>
      </c>
    </row>
    <row r="2" spans="1:6" x14ac:dyDescent="0.25">
      <c r="A2" s="62"/>
    </row>
    <row r="3" spans="1:6" x14ac:dyDescent="0.25">
      <c r="A3" s="63" t="s">
        <v>109</v>
      </c>
    </row>
    <row r="4" spans="1:6" x14ac:dyDescent="0.25">
      <c r="A4" s="31" t="s">
        <v>106</v>
      </c>
    </row>
    <row r="5" spans="1:6" x14ac:dyDescent="0.25">
      <c r="A5" s="31"/>
    </row>
    <row r="6" spans="1:6" x14ac:dyDescent="0.25">
      <c r="A6" s="64" t="s">
        <v>49</v>
      </c>
      <c r="B6" s="65" t="s">
        <v>32</v>
      </c>
      <c r="C6" s="66"/>
      <c r="D6" s="98"/>
    </row>
    <row r="7" spans="1:6" ht="23.25" customHeight="1" x14ac:dyDescent="0.25">
      <c r="A7" s="64" t="s">
        <v>50</v>
      </c>
      <c r="B7" s="64"/>
      <c r="C7" s="67" t="s">
        <v>108</v>
      </c>
      <c r="D7" s="67" t="s">
        <v>104</v>
      </c>
    </row>
    <row r="8" spans="1:6" x14ac:dyDescent="0.25">
      <c r="A8" s="64" t="s">
        <v>51</v>
      </c>
      <c r="B8" s="68"/>
      <c r="C8" s="66"/>
      <c r="D8" s="99"/>
    </row>
    <row r="9" spans="1:6" x14ac:dyDescent="0.25">
      <c r="A9" s="69" t="s">
        <v>53</v>
      </c>
      <c r="B9" s="68">
        <v>5</v>
      </c>
      <c r="C9" s="70">
        <v>813106</v>
      </c>
      <c r="D9" s="105">
        <v>746739</v>
      </c>
    </row>
    <row r="10" spans="1:6" x14ac:dyDescent="0.25">
      <c r="A10" s="69" t="s">
        <v>15</v>
      </c>
      <c r="B10" s="68">
        <v>6</v>
      </c>
      <c r="C10" s="70"/>
      <c r="D10" s="100"/>
    </row>
    <row r="11" spans="1:6" x14ac:dyDescent="0.25">
      <c r="A11" s="69" t="s">
        <v>54</v>
      </c>
      <c r="B11" s="68">
        <v>7</v>
      </c>
      <c r="C11" s="70">
        <v>328467</v>
      </c>
      <c r="D11" s="105">
        <v>349322</v>
      </c>
    </row>
    <row r="12" spans="1:6" x14ac:dyDescent="0.25">
      <c r="A12" s="69" t="s">
        <v>56</v>
      </c>
      <c r="B12" s="68"/>
      <c r="C12" s="70">
        <v>9006</v>
      </c>
      <c r="D12" s="105">
        <v>1702</v>
      </c>
    </row>
    <row r="13" spans="1:6" x14ac:dyDescent="0.25">
      <c r="A13" s="69" t="s">
        <v>0</v>
      </c>
      <c r="B13" s="68">
        <v>8</v>
      </c>
      <c r="C13" s="70">
        <v>314877</v>
      </c>
      <c r="D13" s="105">
        <v>55213</v>
      </c>
    </row>
    <row r="14" spans="1:6" x14ac:dyDescent="0.25">
      <c r="A14" s="69" t="s">
        <v>1</v>
      </c>
      <c r="B14" s="68">
        <v>9</v>
      </c>
      <c r="C14" s="70">
        <v>510999</v>
      </c>
      <c r="D14" s="105">
        <v>28830</v>
      </c>
    </row>
    <row r="15" spans="1:6" x14ac:dyDescent="0.25">
      <c r="A15" s="64" t="s">
        <v>58</v>
      </c>
      <c r="B15" s="71"/>
      <c r="C15" s="72">
        <v>1976455</v>
      </c>
      <c r="D15" s="106">
        <v>1181806</v>
      </c>
      <c r="E15" s="109"/>
      <c r="F15" s="109"/>
    </row>
    <row r="16" spans="1:6" x14ac:dyDescent="0.25">
      <c r="A16" s="64" t="s">
        <v>59</v>
      </c>
      <c r="B16" s="71">
        <v>10</v>
      </c>
      <c r="C16" s="72"/>
      <c r="D16" s="101"/>
    </row>
    <row r="17" spans="1:6" x14ac:dyDescent="0.25">
      <c r="A17" s="64" t="s">
        <v>52</v>
      </c>
      <c r="B17" s="71"/>
      <c r="C17" s="72"/>
      <c r="D17" s="101"/>
    </row>
    <row r="18" spans="1:6" x14ac:dyDescent="0.25">
      <c r="A18" s="74" t="s">
        <v>60</v>
      </c>
      <c r="B18" s="75">
        <v>11</v>
      </c>
      <c r="C18" s="76"/>
      <c r="D18" s="102"/>
    </row>
    <row r="19" spans="1:6" ht="30" x14ac:dyDescent="0.25">
      <c r="A19" s="69" t="s">
        <v>61</v>
      </c>
      <c r="B19" s="68"/>
      <c r="C19" s="70">
        <v>0</v>
      </c>
      <c r="D19" s="105">
        <v>1</v>
      </c>
    </row>
    <row r="20" spans="1:6" x14ac:dyDescent="0.25">
      <c r="A20" s="69" t="s">
        <v>2</v>
      </c>
      <c r="B20" s="68">
        <v>13</v>
      </c>
      <c r="C20" s="70">
        <v>2918446</v>
      </c>
      <c r="D20" s="105">
        <v>1156817</v>
      </c>
    </row>
    <row r="21" spans="1:6" x14ac:dyDescent="0.25">
      <c r="A21" s="69" t="s">
        <v>62</v>
      </c>
      <c r="B21" s="68">
        <v>14</v>
      </c>
      <c r="C21" s="70"/>
      <c r="D21" s="100"/>
    </row>
    <row r="22" spans="1:6" x14ac:dyDescent="0.25">
      <c r="A22" s="69" t="s">
        <v>3</v>
      </c>
      <c r="B22" s="68">
        <v>15</v>
      </c>
      <c r="C22" s="70">
        <v>2182</v>
      </c>
      <c r="D22" s="105">
        <v>466</v>
      </c>
    </row>
    <row r="23" spans="1:6" x14ac:dyDescent="0.25">
      <c r="A23" s="69" t="s">
        <v>55</v>
      </c>
      <c r="B23" s="68">
        <v>16</v>
      </c>
      <c r="C23" s="70">
        <v>12454</v>
      </c>
      <c r="D23" s="105">
        <v>11561</v>
      </c>
    </row>
    <row r="24" spans="1:6" x14ac:dyDescent="0.25">
      <c r="A24" s="69" t="s">
        <v>16</v>
      </c>
      <c r="B24" s="68"/>
      <c r="C24" s="70"/>
      <c r="D24" s="105"/>
    </row>
    <row r="25" spans="1:6" x14ac:dyDescent="0.25">
      <c r="A25" s="64" t="s">
        <v>57</v>
      </c>
      <c r="B25" s="71"/>
      <c r="C25" s="73">
        <v>2933082</v>
      </c>
      <c r="D25" s="107">
        <v>1168845</v>
      </c>
      <c r="E25" s="109"/>
      <c r="F25" s="109"/>
    </row>
    <row r="26" spans="1:6" x14ac:dyDescent="0.25">
      <c r="A26" s="77" t="s">
        <v>63</v>
      </c>
      <c r="B26" s="71"/>
      <c r="C26" s="73">
        <v>4909537</v>
      </c>
      <c r="D26" s="107">
        <v>2350651</v>
      </c>
      <c r="E26" s="109"/>
      <c r="F26" s="109"/>
    </row>
    <row r="27" spans="1:6" x14ac:dyDescent="0.25">
      <c r="A27" s="64" t="s">
        <v>66</v>
      </c>
      <c r="B27" s="64"/>
      <c r="C27" s="78"/>
      <c r="D27" s="103"/>
    </row>
    <row r="28" spans="1:6" x14ac:dyDescent="0.25">
      <c r="A28" s="64" t="s">
        <v>67</v>
      </c>
      <c r="B28" s="71"/>
      <c r="C28" s="79"/>
      <c r="D28" s="104"/>
    </row>
    <row r="29" spans="1:6" x14ac:dyDescent="0.25">
      <c r="A29" s="69" t="s">
        <v>68</v>
      </c>
      <c r="B29" s="68">
        <v>17</v>
      </c>
      <c r="C29" s="79">
        <v>0</v>
      </c>
      <c r="D29" s="108">
        <v>0</v>
      </c>
    </row>
    <row r="30" spans="1:6" x14ac:dyDescent="0.25">
      <c r="A30" s="69" t="s">
        <v>69</v>
      </c>
      <c r="B30" s="68">
        <v>18</v>
      </c>
      <c r="C30" s="79">
        <v>0</v>
      </c>
      <c r="D30" s="108">
        <v>0</v>
      </c>
    </row>
    <row r="31" spans="1:6" x14ac:dyDescent="0.25">
      <c r="A31" s="69" t="s">
        <v>71</v>
      </c>
      <c r="B31" s="68">
        <v>19</v>
      </c>
      <c r="C31" s="70">
        <v>431156</v>
      </c>
      <c r="D31" s="105">
        <v>17633</v>
      </c>
    </row>
    <row r="32" spans="1:6" x14ac:dyDescent="0.25">
      <c r="A32" s="80" t="s">
        <v>72</v>
      </c>
      <c r="B32" s="68">
        <v>20</v>
      </c>
      <c r="C32" s="70">
        <v>26734</v>
      </c>
      <c r="D32" s="105">
        <v>26734</v>
      </c>
    </row>
    <row r="33" spans="1:6" x14ac:dyDescent="0.25">
      <c r="A33" s="69" t="s">
        <v>73</v>
      </c>
      <c r="B33" s="68"/>
      <c r="C33" s="70">
        <v>55158</v>
      </c>
      <c r="D33" s="105">
        <v>1064</v>
      </c>
    </row>
    <row r="34" spans="1:6" ht="30" x14ac:dyDescent="0.25">
      <c r="A34" s="69" t="s">
        <v>74</v>
      </c>
      <c r="B34" s="68"/>
      <c r="C34" s="70">
        <v>0</v>
      </c>
      <c r="D34" s="105">
        <v>0</v>
      </c>
    </row>
    <row r="35" spans="1:6" x14ac:dyDescent="0.25">
      <c r="A35" s="80" t="s">
        <v>4</v>
      </c>
      <c r="B35" s="81">
        <v>20</v>
      </c>
      <c r="C35" s="70">
        <v>2961044</v>
      </c>
      <c r="D35" s="105">
        <v>109720</v>
      </c>
    </row>
    <row r="36" spans="1:6" x14ac:dyDescent="0.25">
      <c r="A36" s="64" t="s">
        <v>75</v>
      </c>
      <c r="B36" s="71"/>
      <c r="C36" s="72">
        <v>3474092</v>
      </c>
      <c r="D36" s="106">
        <v>155151</v>
      </c>
      <c r="E36" s="109"/>
      <c r="F36" s="109"/>
    </row>
    <row r="37" spans="1:6" x14ac:dyDescent="0.25">
      <c r="A37" s="69" t="s">
        <v>103</v>
      </c>
      <c r="B37" s="71"/>
      <c r="C37" s="70"/>
      <c r="D37" s="100"/>
    </row>
    <row r="38" spans="1:6" x14ac:dyDescent="0.25">
      <c r="A38" s="69" t="s">
        <v>68</v>
      </c>
      <c r="B38" s="71"/>
      <c r="C38" s="70">
        <v>0</v>
      </c>
      <c r="D38" s="105">
        <v>1871798</v>
      </c>
    </row>
    <row r="39" spans="1:6" x14ac:dyDescent="0.25">
      <c r="A39" s="69" t="s">
        <v>76</v>
      </c>
      <c r="B39" s="68">
        <v>21</v>
      </c>
      <c r="C39" s="70">
        <v>31721</v>
      </c>
      <c r="D39" s="105">
        <v>31721</v>
      </c>
    </row>
    <row r="40" spans="1:6" x14ac:dyDescent="0.25">
      <c r="A40" s="69" t="s">
        <v>78</v>
      </c>
      <c r="B40" s="68"/>
      <c r="C40" s="70">
        <v>12454</v>
      </c>
      <c r="D40" s="105">
        <v>12454</v>
      </c>
    </row>
    <row r="41" spans="1:6" x14ac:dyDescent="0.25">
      <c r="A41" s="64" t="s">
        <v>70</v>
      </c>
      <c r="B41" s="71"/>
      <c r="C41" s="72">
        <v>44175</v>
      </c>
      <c r="D41" s="106">
        <v>1915973</v>
      </c>
      <c r="E41" s="109"/>
      <c r="F41" s="109"/>
    </row>
    <row r="42" spans="1:6" x14ac:dyDescent="0.25">
      <c r="A42" s="64" t="s">
        <v>64</v>
      </c>
      <c r="B42" s="71"/>
      <c r="C42" s="72"/>
      <c r="D42" s="101"/>
    </row>
    <row r="43" spans="1:6" x14ac:dyDescent="0.25">
      <c r="A43" s="69" t="s">
        <v>65</v>
      </c>
      <c r="B43" s="68"/>
      <c r="C43" s="70">
        <v>725</v>
      </c>
      <c r="D43" s="105">
        <v>725</v>
      </c>
    </row>
    <row r="44" spans="1:6" x14ac:dyDescent="0.25">
      <c r="A44" s="112" t="s">
        <v>116</v>
      </c>
      <c r="B44" s="68"/>
      <c r="C44" s="70">
        <v>951571</v>
      </c>
      <c r="D44" s="105">
        <v>0</v>
      </c>
    </row>
    <row r="45" spans="1:6" x14ac:dyDescent="0.25">
      <c r="A45" s="69" t="s">
        <v>5</v>
      </c>
      <c r="B45" s="68"/>
      <c r="C45" s="70">
        <v>438974</v>
      </c>
      <c r="D45" s="105">
        <v>278802</v>
      </c>
      <c r="E45" s="109"/>
    </row>
    <row r="46" spans="1:6" x14ac:dyDescent="0.25">
      <c r="A46" s="64" t="s">
        <v>79</v>
      </c>
      <c r="B46" s="71"/>
      <c r="C46" s="73">
        <v>1391270</v>
      </c>
      <c r="D46" s="107">
        <v>279527</v>
      </c>
      <c r="E46" s="109"/>
      <c r="F46" s="109"/>
    </row>
    <row r="47" spans="1:6" x14ac:dyDescent="0.25">
      <c r="A47" s="77" t="s">
        <v>77</v>
      </c>
      <c r="B47" s="71"/>
      <c r="C47" s="73">
        <v>4909537</v>
      </c>
      <c r="D47" s="107">
        <v>2350651</v>
      </c>
      <c r="E47" s="109"/>
      <c r="F47" s="109"/>
    </row>
    <row r="49" spans="1:3" x14ac:dyDescent="0.25">
      <c r="A49" s="54" t="s">
        <v>25</v>
      </c>
      <c r="B49" s="56"/>
      <c r="C49" s="55" t="s">
        <v>26</v>
      </c>
    </row>
    <row r="50" spans="1:3" x14ac:dyDescent="0.25">
      <c r="A50" s="56"/>
      <c r="B50" s="56"/>
      <c r="C50" s="57" t="s">
        <v>27</v>
      </c>
    </row>
    <row r="51" spans="1:3" x14ac:dyDescent="0.25">
      <c r="A51" s="54" t="s">
        <v>17</v>
      </c>
      <c r="B51" s="56"/>
      <c r="C51" s="55" t="s">
        <v>28</v>
      </c>
    </row>
    <row r="52" spans="1:3" x14ac:dyDescent="0.25">
      <c r="A52" s="56"/>
      <c r="B52" s="56"/>
      <c r="C52" s="57" t="s">
        <v>27</v>
      </c>
    </row>
    <row r="53" spans="1:3" x14ac:dyDescent="0.25">
      <c r="A53" s="56"/>
      <c r="B53" s="58" t="s">
        <v>29</v>
      </c>
      <c r="C53" s="56"/>
    </row>
  </sheetData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D31" sqref="D31"/>
    </sheetView>
  </sheetViews>
  <sheetFormatPr defaultColWidth="9.33203125" defaultRowHeight="15" x14ac:dyDescent="0.25"/>
  <cols>
    <col min="1" max="1" width="37.33203125" style="23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95</v>
      </c>
      <c r="B1" s="5"/>
      <c r="C1" s="6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5" t="s">
        <v>110</v>
      </c>
      <c r="B3" s="25"/>
      <c r="C3" s="25"/>
      <c r="D3" s="25"/>
    </row>
    <row r="4" spans="1:7" ht="13.9" customHeight="1" x14ac:dyDescent="0.25">
      <c r="A4" s="31" t="s">
        <v>107</v>
      </c>
      <c r="B4" s="25"/>
      <c r="C4" s="25"/>
      <c r="D4" s="25"/>
    </row>
    <row r="5" spans="1:7" ht="13.9" customHeight="1" x14ac:dyDescent="0.25">
      <c r="A5" s="31"/>
      <c r="B5" s="25"/>
      <c r="C5" s="25"/>
      <c r="D5" s="25"/>
    </row>
    <row r="6" spans="1:7" ht="15.75" thickBot="1" x14ac:dyDescent="0.3">
      <c r="A6" s="7" t="s">
        <v>31</v>
      </c>
      <c r="B6" s="8" t="s">
        <v>32</v>
      </c>
      <c r="C6" s="110" t="s">
        <v>111</v>
      </c>
      <c r="D6" s="111" t="s">
        <v>112</v>
      </c>
    </row>
    <row r="7" spans="1:7" x14ac:dyDescent="0.25">
      <c r="A7" s="10" t="s">
        <v>33</v>
      </c>
      <c r="B7" s="11">
        <v>23</v>
      </c>
      <c r="C7" s="24">
        <v>1304223</v>
      </c>
      <c r="D7" s="24">
        <v>850098</v>
      </c>
    </row>
    <row r="8" spans="1:7" ht="30.75" thickBot="1" x14ac:dyDescent="0.3">
      <c r="A8" s="10" t="s">
        <v>34</v>
      </c>
      <c r="B8" s="11">
        <v>24</v>
      </c>
      <c r="C8" s="26">
        <v>965363</v>
      </c>
      <c r="D8" s="26">
        <v>590584</v>
      </c>
    </row>
    <row r="9" spans="1:7" x14ac:dyDescent="0.25">
      <c r="A9" s="12" t="s">
        <v>7</v>
      </c>
      <c r="B9" s="13"/>
      <c r="C9" s="14">
        <v>338860</v>
      </c>
      <c r="D9" s="14">
        <v>259514</v>
      </c>
      <c r="F9" s="53"/>
      <c r="G9" s="53"/>
    </row>
    <row r="10" spans="1:7" x14ac:dyDescent="0.25">
      <c r="A10" s="10" t="s">
        <v>35</v>
      </c>
      <c r="B10" s="11"/>
      <c r="C10" s="15">
        <v>27918</v>
      </c>
      <c r="D10" s="15">
        <v>1764</v>
      </c>
    </row>
    <row r="11" spans="1:7" x14ac:dyDescent="0.25">
      <c r="A11" s="10" t="s">
        <v>36</v>
      </c>
      <c r="B11" s="11">
        <v>25</v>
      </c>
      <c r="C11" s="1">
        <v>133080</v>
      </c>
      <c r="D11" s="1">
        <v>92720</v>
      </c>
    </row>
    <row r="12" spans="1:7" x14ac:dyDescent="0.25">
      <c r="A12" s="10" t="s">
        <v>37</v>
      </c>
      <c r="B12" s="11">
        <v>26</v>
      </c>
      <c r="C12" s="1">
        <v>277683</v>
      </c>
      <c r="D12" s="1">
        <v>8052</v>
      </c>
    </row>
    <row r="13" spans="1:7" ht="15.75" thickBot="1" x14ac:dyDescent="0.3">
      <c r="A13" s="10" t="s">
        <v>38</v>
      </c>
      <c r="B13" s="11">
        <v>27</v>
      </c>
      <c r="C13" s="2">
        <v>125589</v>
      </c>
      <c r="D13" s="2">
        <v>81735</v>
      </c>
    </row>
    <row r="14" spans="1:7" ht="29.25" x14ac:dyDescent="0.25">
      <c r="A14" s="12" t="s">
        <v>39</v>
      </c>
      <c r="B14" s="13"/>
      <c r="C14" s="16">
        <v>25768</v>
      </c>
      <c r="D14" s="16">
        <v>238713</v>
      </c>
      <c r="F14" s="53"/>
      <c r="G14" s="53"/>
    </row>
    <row r="15" spans="1:7" x14ac:dyDescent="0.25">
      <c r="A15" s="10" t="s">
        <v>40</v>
      </c>
      <c r="B15" s="13"/>
      <c r="C15" s="1">
        <v>81011</v>
      </c>
      <c r="D15" s="1">
        <v>12984</v>
      </c>
    </row>
    <row r="16" spans="1:7" ht="15.75" thickBot="1" x14ac:dyDescent="0.3">
      <c r="A16" s="10" t="s">
        <v>41</v>
      </c>
      <c r="B16" s="11">
        <v>28</v>
      </c>
      <c r="C16" s="2">
        <v>137739</v>
      </c>
      <c r="D16" s="2">
        <v>2758</v>
      </c>
    </row>
    <row r="17" spans="1:7" ht="29.25" x14ac:dyDescent="0.25">
      <c r="A17" s="12" t="s">
        <v>42</v>
      </c>
      <c r="B17" s="13"/>
      <c r="C17" s="113" t="s">
        <v>117</v>
      </c>
      <c r="D17" s="16">
        <v>248939</v>
      </c>
      <c r="F17" s="53"/>
      <c r="G17" s="53"/>
    </row>
    <row r="18" spans="1:7" x14ac:dyDescent="0.25">
      <c r="A18" s="17" t="s">
        <v>43</v>
      </c>
      <c r="B18" s="11">
        <v>29</v>
      </c>
      <c r="C18" s="27"/>
      <c r="D18" s="27"/>
    </row>
    <row r="19" spans="1:7" ht="29.25" x14ac:dyDescent="0.25">
      <c r="A19" s="18" t="s">
        <v>44</v>
      </c>
      <c r="B19" s="11"/>
      <c r="C19" s="113" t="s">
        <v>117</v>
      </c>
      <c r="D19" s="16">
        <v>248939</v>
      </c>
    </row>
    <row r="20" spans="1:7" x14ac:dyDescent="0.25">
      <c r="A20" s="17" t="s">
        <v>45</v>
      </c>
      <c r="B20" s="13"/>
      <c r="C20" s="28"/>
      <c r="D20" s="28"/>
    </row>
    <row r="21" spans="1:7" x14ac:dyDescent="0.25">
      <c r="A21" s="18" t="s">
        <v>46</v>
      </c>
      <c r="B21" s="11"/>
      <c r="C21" s="113" t="s">
        <v>117</v>
      </c>
      <c r="D21" s="16">
        <v>248939</v>
      </c>
    </row>
    <row r="22" spans="1:7" x14ac:dyDescent="0.25">
      <c r="A22" s="17" t="s">
        <v>47</v>
      </c>
      <c r="B22" s="11">
        <v>30</v>
      </c>
      <c r="C22" s="29"/>
      <c r="D22" s="15"/>
    </row>
    <row r="23" spans="1:7" x14ac:dyDescent="0.25">
      <c r="A23" s="20" t="s">
        <v>48</v>
      </c>
      <c r="B23" s="21"/>
      <c r="C23" s="19"/>
      <c r="D23" s="22"/>
    </row>
    <row r="24" spans="1:7" x14ac:dyDescent="0.25">
      <c r="C24" s="9"/>
    </row>
    <row r="25" spans="1:7" x14ac:dyDescent="0.25">
      <c r="A25" s="54" t="s">
        <v>25</v>
      </c>
      <c r="B25" s="56"/>
      <c r="C25" s="55" t="s">
        <v>26</v>
      </c>
      <c r="D25" s="55"/>
    </row>
    <row r="26" spans="1:7" x14ac:dyDescent="0.25">
      <c r="A26" s="56"/>
      <c r="B26" s="56"/>
      <c r="C26" s="57" t="s">
        <v>27</v>
      </c>
      <c r="D26" s="57"/>
    </row>
    <row r="27" spans="1:7" x14ac:dyDescent="0.25">
      <c r="A27" s="54" t="s">
        <v>17</v>
      </c>
      <c r="B27" s="56"/>
      <c r="C27" s="55" t="s">
        <v>28</v>
      </c>
      <c r="D27" s="55"/>
    </row>
    <row r="28" spans="1:7" x14ac:dyDescent="0.25">
      <c r="A28" s="56"/>
      <c r="B28" s="56"/>
      <c r="C28" s="57" t="s">
        <v>27</v>
      </c>
      <c r="D28" s="57"/>
    </row>
    <row r="29" spans="1:7" x14ac:dyDescent="0.25">
      <c r="A29" s="56"/>
      <c r="B29" s="58" t="s">
        <v>29</v>
      </c>
      <c r="C29" s="56"/>
      <c r="D29" s="5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topLeftCell="A4" zoomScale="82" zoomScaleNormal="82" workbookViewId="0">
      <selection activeCell="E20" sqref="E20:F41"/>
    </sheetView>
  </sheetViews>
  <sheetFormatPr defaultColWidth="9.33203125" defaultRowHeight="15" x14ac:dyDescent="0.25"/>
  <cols>
    <col min="1" max="1" width="70.33203125" style="30" customWidth="1"/>
    <col min="2" max="2" width="28.5" style="30" customWidth="1"/>
    <col min="3" max="3" width="23.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95</v>
      </c>
    </row>
    <row r="2" spans="1:3" x14ac:dyDescent="0.25">
      <c r="A2" s="3"/>
    </row>
    <row r="3" spans="1:3" x14ac:dyDescent="0.25">
      <c r="A3" s="25" t="s">
        <v>113</v>
      </c>
      <c r="B3" s="3"/>
    </row>
    <row r="4" spans="1:3" x14ac:dyDescent="0.25">
      <c r="A4" s="31" t="s">
        <v>107</v>
      </c>
      <c r="B4" s="59"/>
      <c r="C4" s="60"/>
    </row>
    <row r="5" spans="1:3" x14ac:dyDescent="0.25">
      <c r="A5" s="31"/>
      <c r="B5" s="59"/>
      <c r="C5" s="60"/>
    </row>
    <row r="6" spans="1:3" ht="15.75" thickBot="1" x14ac:dyDescent="0.3">
      <c r="A6" s="7"/>
      <c r="B6" s="95" t="s">
        <v>111</v>
      </c>
      <c r="C6" s="96" t="s">
        <v>112</v>
      </c>
    </row>
    <row r="7" spans="1:3" ht="15" customHeight="1" thickBot="1" x14ac:dyDescent="0.3">
      <c r="A7" s="114" t="s">
        <v>80</v>
      </c>
      <c r="B7" s="114"/>
      <c r="C7" s="114"/>
    </row>
    <row r="8" spans="1:3" ht="15" customHeight="1" thickBot="1" x14ac:dyDescent="0.3">
      <c r="A8" s="32" t="s">
        <v>81</v>
      </c>
      <c r="B8" s="33">
        <v>1368288</v>
      </c>
      <c r="C8" s="34">
        <v>1097283</v>
      </c>
    </row>
    <row r="9" spans="1:3" ht="15" customHeight="1" x14ac:dyDescent="0.25">
      <c r="A9" s="35" t="s">
        <v>18</v>
      </c>
      <c r="B9" s="36">
        <v>314181</v>
      </c>
      <c r="C9" s="37">
        <v>599506</v>
      </c>
    </row>
    <row r="10" spans="1:3" ht="15" customHeight="1" x14ac:dyDescent="0.25">
      <c r="A10" s="35" t="s">
        <v>19</v>
      </c>
      <c r="B10" s="36">
        <v>931707</v>
      </c>
      <c r="C10" s="37">
        <v>388787</v>
      </c>
    </row>
    <row r="11" spans="1:3" ht="15" customHeight="1" x14ac:dyDescent="0.25">
      <c r="A11" s="35" t="s">
        <v>82</v>
      </c>
      <c r="B11" s="36">
        <v>15816</v>
      </c>
      <c r="C11" s="37">
        <v>11036</v>
      </c>
    </row>
    <row r="12" spans="1:3" ht="15" customHeight="1" thickBot="1" x14ac:dyDescent="0.3">
      <c r="A12" s="35" t="s">
        <v>9</v>
      </c>
      <c r="B12" s="36">
        <v>106584</v>
      </c>
      <c r="C12" s="37">
        <v>97954</v>
      </c>
    </row>
    <row r="13" spans="1:3" ht="15" customHeight="1" thickBot="1" x14ac:dyDescent="0.3">
      <c r="A13" s="38" t="s">
        <v>83</v>
      </c>
      <c r="B13" s="39">
        <v>827244</v>
      </c>
      <c r="C13" s="40">
        <v>761775</v>
      </c>
    </row>
    <row r="14" spans="1:3" ht="15" customHeight="1" x14ac:dyDescent="0.25">
      <c r="A14" s="35" t="s">
        <v>10</v>
      </c>
      <c r="B14" s="36">
        <v>-849959</v>
      </c>
      <c r="C14" s="37">
        <v>109510</v>
      </c>
    </row>
    <row r="15" spans="1:3" ht="15" customHeight="1" x14ac:dyDescent="0.25">
      <c r="A15" s="35" t="s">
        <v>20</v>
      </c>
      <c r="B15" s="36">
        <v>1327758</v>
      </c>
      <c r="C15" s="37">
        <v>394932</v>
      </c>
    </row>
    <row r="16" spans="1:3" ht="15" customHeight="1" x14ac:dyDescent="0.25">
      <c r="A16" s="35" t="s">
        <v>21</v>
      </c>
      <c r="B16" s="36">
        <v>186134</v>
      </c>
      <c r="C16" s="37">
        <v>121586</v>
      </c>
    </row>
    <row r="17" spans="1:6" ht="15" customHeight="1" x14ac:dyDescent="0.25">
      <c r="A17" s="35" t="s">
        <v>22</v>
      </c>
      <c r="B17" s="36"/>
      <c r="C17" s="37">
        <v>2758</v>
      </c>
    </row>
    <row r="18" spans="1:6" ht="15" customHeight="1" x14ac:dyDescent="0.25">
      <c r="A18" s="35" t="s">
        <v>22</v>
      </c>
      <c r="B18" s="36"/>
      <c r="C18" s="37"/>
    </row>
    <row r="19" spans="1:6" ht="15" customHeight="1" x14ac:dyDescent="0.25">
      <c r="A19" s="35" t="s">
        <v>23</v>
      </c>
      <c r="B19" s="36">
        <v>121939</v>
      </c>
      <c r="C19" s="37">
        <v>104598</v>
      </c>
    </row>
    <row r="20" spans="1:6" ht="15" customHeight="1" x14ac:dyDescent="0.25">
      <c r="A20" s="35" t="s">
        <v>11</v>
      </c>
      <c r="B20" s="36">
        <v>41371</v>
      </c>
      <c r="C20" s="37">
        <v>28391</v>
      </c>
    </row>
    <row r="21" spans="1:6" ht="15" customHeight="1" x14ac:dyDescent="0.25">
      <c r="A21" s="41" t="s">
        <v>84</v>
      </c>
      <c r="B21" s="36">
        <v>541044</v>
      </c>
      <c r="C21" s="37">
        <v>335508</v>
      </c>
      <c r="E21" s="53"/>
      <c r="F21" s="53"/>
    </row>
    <row r="22" spans="1:6" ht="15" customHeight="1" x14ac:dyDescent="0.25">
      <c r="A22" s="42" t="s">
        <v>85</v>
      </c>
      <c r="B22" s="43"/>
      <c r="C22" s="43"/>
    </row>
    <row r="23" spans="1:6" ht="15" customHeight="1" thickBot="1" x14ac:dyDescent="0.3">
      <c r="A23" s="38" t="s">
        <v>81</v>
      </c>
      <c r="B23" s="44">
        <v>37461502</v>
      </c>
      <c r="C23" s="45">
        <v>464000</v>
      </c>
    </row>
    <row r="24" spans="1:6" ht="15" customHeight="1" x14ac:dyDescent="0.25">
      <c r="A24" s="46" t="s">
        <v>86</v>
      </c>
      <c r="B24" s="36">
        <v>37461502</v>
      </c>
      <c r="C24" s="37">
        <v>464000</v>
      </c>
    </row>
    <row r="25" spans="1:6" ht="15" customHeight="1" x14ac:dyDescent="0.25">
      <c r="A25" s="35" t="s">
        <v>9</v>
      </c>
      <c r="B25" s="36"/>
      <c r="C25" s="37"/>
    </row>
    <row r="26" spans="1:6" ht="15" customHeight="1" thickBot="1" x14ac:dyDescent="0.3">
      <c r="A26" s="38" t="s">
        <v>83</v>
      </c>
      <c r="B26" s="44">
        <v>38617277</v>
      </c>
      <c r="C26" s="45">
        <v>648218</v>
      </c>
    </row>
    <row r="27" spans="1:6" ht="15" customHeight="1" x14ac:dyDescent="0.25">
      <c r="A27" s="35" t="s">
        <v>12</v>
      </c>
      <c r="B27" s="36">
        <v>1126130</v>
      </c>
      <c r="C27" s="37">
        <v>95218</v>
      </c>
    </row>
    <row r="28" spans="1:6" ht="15" customHeight="1" x14ac:dyDescent="0.25">
      <c r="A28" s="35" t="s">
        <v>87</v>
      </c>
      <c r="B28" s="36">
        <f>37491147182.06/1000</f>
        <v>37491147.182059996</v>
      </c>
      <c r="C28" s="37">
        <v>553000</v>
      </c>
    </row>
    <row r="29" spans="1:6" ht="15" customHeight="1" thickBot="1" x14ac:dyDescent="0.3">
      <c r="A29" s="30" t="s">
        <v>11</v>
      </c>
      <c r="B29" s="47"/>
      <c r="C29" s="48"/>
    </row>
    <row r="30" spans="1:6" ht="15" customHeight="1" thickBot="1" x14ac:dyDescent="0.3">
      <c r="A30" s="49" t="s">
        <v>88</v>
      </c>
      <c r="B30" s="47">
        <v>-1155775</v>
      </c>
      <c r="C30" s="48">
        <v>-184218</v>
      </c>
      <c r="E30" s="53"/>
      <c r="F30" s="53"/>
    </row>
    <row r="31" spans="1:6" ht="15" customHeight="1" x14ac:dyDescent="0.25">
      <c r="A31" s="50" t="s">
        <v>89</v>
      </c>
      <c r="B31" s="51"/>
      <c r="C31" s="51"/>
    </row>
    <row r="32" spans="1:6" ht="15" customHeight="1" thickBot="1" x14ac:dyDescent="0.3">
      <c r="A32" s="32" t="s">
        <v>81</v>
      </c>
      <c r="B32" s="47">
        <v>637589</v>
      </c>
      <c r="C32" s="48">
        <v>0</v>
      </c>
    </row>
    <row r="33" spans="1:6" ht="15" customHeight="1" x14ac:dyDescent="0.25">
      <c r="A33" s="30" t="s">
        <v>14</v>
      </c>
      <c r="B33" s="52"/>
      <c r="C33" s="53"/>
    </row>
    <row r="34" spans="1:6" ht="15" customHeight="1" x14ac:dyDescent="0.25">
      <c r="A34" s="30" t="s">
        <v>9</v>
      </c>
      <c r="B34" s="52">
        <v>637589</v>
      </c>
      <c r="C34" s="53"/>
    </row>
    <row r="35" spans="1:6" ht="15" customHeight="1" thickBot="1" x14ac:dyDescent="0.3">
      <c r="A35" s="32" t="s">
        <v>83</v>
      </c>
      <c r="B35" s="47">
        <v>0</v>
      </c>
      <c r="C35" s="48">
        <v>65026</v>
      </c>
    </row>
    <row r="36" spans="1:6" ht="15" customHeight="1" x14ac:dyDescent="0.25">
      <c r="A36" s="30" t="s">
        <v>13</v>
      </c>
      <c r="B36" s="52">
        <v>0</v>
      </c>
      <c r="C36" s="53">
        <v>65026</v>
      </c>
    </row>
    <row r="37" spans="1:6" ht="15" customHeight="1" thickBot="1" x14ac:dyDescent="0.3">
      <c r="A37" s="30" t="s">
        <v>24</v>
      </c>
      <c r="B37" s="47"/>
      <c r="C37" s="48"/>
    </row>
    <row r="38" spans="1:6" ht="15" customHeight="1" thickBot="1" x14ac:dyDescent="0.3">
      <c r="A38" s="49" t="s">
        <v>90</v>
      </c>
      <c r="B38" s="47">
        <v>637589</v>
      </c>
      <c r="C38" s="48">
        <v>-65026</v>
      </c>
      <c r="E38" s="53"/>
      <c r="F38" s="53"/>
    </row>
    <row r="39" spans="1:6" ht="15" customHeight="1" thickBot="1" x14ac:dyDescent="0.3">
      <c r="A39" s="49" t="s">
        <v>91</v>
      </c>
      <c r="B39" s="44">
        <v>368</v>
      </c>
      <c r="C39" s="48">
        <v>11</v>
      </c>
      <c r="E39" s="53"/>
    </row>
    <row r="40" spans="1:6" ht="15" customHeight="1" thickBot="1" x14ac:dyDescent="0.3">
      <c r="A40" s="49" t="s">
        <v>92</v>
      </c>
      <c r="B40" s="47">
        <v>23226</v>
      </c>
      <c r="C40" s="47">
        <v>86275</v>
      </c>
      <c r="E40" s="53"/>
      <c r="F40" s="53"/>
    </row>
    <row r="41" spans="1:6" ht="15" customHeight="1" thickBot="1" x14ac:dyDescent="0.3">
      <c r="A41" s="49" t="s">
        <v>93</v>
      </c>
      <c r="B41" s="47">
        <v>802333</v>
      </c>
      <c r="C41" s="48">
        <v>757382</v>
      </c>
      <c r="E41" s="53"/>
      <c r="F41" s="53"/>
    </row>
    <row r="42" spans="1:6" ht="15" customHeight="1" thickBot="1" x14ac:dyDescent="0.3">
      <c r="A42" s="49" t="s">
        <v>94</v>
      </c>
      <c r="B42" s="47">
        <v>825559</v>
      </c>
      <c r="C42" s="48">
        <v>843657</v>
      </c>
    </row>
    <row r="43" spans="1:6" ht="15" customHeight="1" x14ac:dyDescent="0.25"/>
    <row r="44" spans="1:6" x14ac:dyDescent="0.25">
      <c r="A44" s="54" t="s">
        <v>25</v>
      </c>
      <c r="B44" s="55" t="s">
        <v>26</v>
      </c>
      <c r="C44" s="55"/>
    </row>
    <row r="45" spans="1:6" x14ac:dyDescent="0.25">
      <c r="A45" s="56"/>
      <c r="B45" s="57" t="s">
        <v>27</v>
      </c>
      <c r="C45" s="57"/>
    </row>
    <row r="46" spans="1:6" x14ac:dyDescent="0.25">
      <c r="A46" s="54" t="s">
        <v>17</v>
      </c>
      <c r="B46" s="55" t="s">
        <v>28</v>
      </c>
      <c r="C46" s="55"/>
    </row>
    <row r="47" spans="1:6" x14ac:dyDescent="0.25">
      <c r="A47" s="56"/>
      <c r="B47" s="57" t="s">
        <v>27</v>
      </c>
      <c r="D47" s="57"/>
    </row>
    <row r="48" spans="1:6" x14ac:dyDescent="0.25">
      <c r="A48" s="58" t="s">
        <v>29</v>
      </c>
      <c r="C48" s="56"/>
      <c r="D48" s="56"/>
    </row>
  </sheetData>
  <mergeCells count="1">
    <mergeCell ref="A7:C7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3"/>
  <sheetViews>
    <sheetView zoomScale="75" zoomScaleNormal="75" workbookViewId="0">
      <selection activeCell="D35" sqref="D35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5" ht="14.25" x14ac:dyDescent="0.2">
      <c r="A1" s="4" t="s">
        <v>95</v>
      </c>
    </row>
    <row r="3" spans="1:5" ht="13.5" x14ac:dyDescent="0.25">
      <c r="A3" s="92" t="s">
        <v>114</v>
      </c>
    </row>
    <row r="4" spans="1:5" ht="15" x14ac:dyDescent="0.25">
      <c r="A4" s="31" t="s">
        <v>107</v>
      </c>
    </row>
    <row r="5" spans="1:5" x14ac:dyDescent="0.2">
      <c r="D5" s="86"/>
    </row>
    <row r="6" spans="1:5" ht="43.5" thickBot="1" x14ac:dyDescent="0.25">
      <c r="A6" s="83" t="s">
        <v>96</v>
      </c>
      <c r="B6" s="84" t="s">
        <v>65</v>
      </c>
      <c r="C6" s="84" t="s">
        <v>118</v>
      </c>
      <c r="D6" s="84" t="s">
        <v>30</v>
      </c>
      <c r="E6" s="84" t="s">
        <v>8</v>
      </c>
    </row>
    <row r="7" spans="1:5" ht="14.25" x14ac:dyDescent="0.2">
      <c r="A7" s="85" t="s">
        <v>105</v>
      </c>
      <c r="B7" s="88">
        <v>725</v>
      </c>
      <c r="C7" s="88"/>
      <c r="D7" s="87">
        <f>ф1!D45</f>
        <v>278802</v>
      </c>
      <c r="E7" s="88">
        <f>D7+B7</f>
        <v>279527</v>
      </c>
    </row>
    <row r="8" spans="1:5" ht="15.75" thickBot="1" x14ac:dyDescent="0.25">
      <c r="A8" s="89" t="s">
        <v>97</v>
      </c>
      <c r="B8" s="93" t="s">
        <v>98</v>
      </c>
      <c r="C8" s="93"/>
      <c r="D8" s="93" t="s">
        <v>98</v>
      </c>
      <c r="E8" s="93" t="s">
        <v>98</v>
      </c>
    </row>
    <row r="9" spans="1:5" ht="15" thickBot="1" x14ac:dyDescent="0.25">
      <c r="A9" s="85" t="s">
        <v>99</v>
      </c>
      <c r="B9" s="90">
        <v>725</v>
      </c>
      <c r="C9" s="90"/>
      <c r="D9" s="90">
        <f>D7</f>
        <v>278802</v>
      </c>
      <c r="E9" s="90">
        <f t="shared" ref="E9" si="0">D9+B9</f>
        <v>279527</v>
      </c>
    </row>
    <row r="10" spans="1:5" ht="14.25" x14ac:dyDescent="0.2">
      <c r="A10" s="85" t="s">
        <v>100</v>
      </c>
      <c r="B10" s="88" t="s">
        <v>6</v>
      </c>
      <c r="C10" s="88">
        <f>C11</f>
        <v>951571</v>
      </c>
      <c r="D10" s="88">
        <f>D11</f>
        <v>160172</v>
      </c>
      <c r="E10" s="88" t="s">
        <v>6</v>
      </c>
    </row>
    <row r="11" spans="1:5" ht="15" x14ac:dyDescent="0.2">
      <c r="A11" s="89" t="s">
        <v>101</v>
      </c>
      <c r="B11" s="91" t="s">
        <v>6</v>
      </c>
      <c r="C11" s="91">
        <f>977586-26015</f>
        <v>951571</v>
      </c>
      <c r="D11" s="91">
        <f>134157+26015</f>
        <v>160172</v>
      </c>
      <c r="E11" s="91" t="s">
        <v>6</v>
      </c>
    </row>
    <row r="12" spans="1:5" ht="15.75" thickBot="1" x14ac:dyDescent="0.25">
      <c r="A12" s="89" t="s">
        <v>102</v>
      </c>
      <c r="B12" s="90" t="s">
        <v>6</v>
      </c>
      <c r="C12" s="90"/>
      <c r="D12" s="94" t="s">
        <v>6</v>
      </c>
      <c r="E12" s="90" t="s">
        <v>6</v>
      </c>
    </row>
    <row r="13" spans="1:5" ht="14.25" x14ac:dyDescent="0.2">
      <c r="A13" s="85" t="s">
        <v>115</v>
      </c>
      <c r="B13" s="88">
        <v>725</v>
      </c>
      <c r="C13" s="88">
        <f>C11+C9</f>
        <v>951571</v>
      </c>
      <c r="D13" s="88">
        <f>D11+D9</f>
        <v>438974</v>
      </c>
      <c r="E13" s="88">
        <f>D13+B13+C13</f>
        <v>1391270</v>
      </c>
    </row>
    <row r="14" spans="1:5" x14ac:dyDescent="0.2">
      <c r="D14" s="86"/>
    </row>
    <row r="16" spans="1:5" s="3" customFormat="1" ht="15" x14ac:dyDescent="0.25">
      <c r="A16" s="54" t="s">
        <v>25</v>
      </c>
      <c r="B16" s="56"/>
      <c r="C16" s="56"/>
      <c r="D16" s="55" t="s">
        <v>26</v>
      </c>
      <c r="E16" s="55"/>
    </row>
    <row r="17" spans="1:5" s="3" customFormat="1" ht="15" x14ac:dyDescent="0.25">
      <c r="A17" s="56"/>
      <c r="B17" s="56"/>
      <c r="C17" s="56"/>
      <c r="D17" s="57" t="s">
        <v>27</v>
      </c>
      <c r="E17" s="57"/>
    </row>
    <row r="18" spans="1:5" s="3" customFormat="1" ht="15" x14ac:dyDescent="0.25">
      <c r="A18" s="54" t="s">
        <v>17</v>
      </c>
      <c r="B18" s="56"/>
      <c r="C18" s="56"/>
      <c r="D18" s="55" t="s">
        <v>28</v>
      </c>
      <c r="E18" s="55"/>
    </row>
    <row r="19" spans="1:5" s="3" customFormat="1" ht="15" x14ac:dyDescent="0.25">
      <c r="A19" s="56"/>
      <c r="B19" s="56"/>
      <c r="C19" s="56"/>
      <c r="D19" s="57" t="s">
        <v>27</v>
      </c>
      <c r="E19" s="57"/>
    </row>
    <row r="20" spans="1:5" s="3" customFormat="1" ht="15" x14ac:dyDescent="0.25">
      <c r="A20" s="56"/>
      <c r="B20" s="58" t="s">
        <v>29</v>
      </c>
      <c r="C20" s="58"/>
      <c r="D20" s="56"/>
      <c r="E20" s="56"/>
    </row>
    <row r="32" spans="1:5" ht="14.25" x14ac:dyDescent="0.2">
      <c r="D32" s="16"/>
    </row>
    <row r="33" spans="4:4" ht="15" x14ac:dyDescent="0.25">
      <c r="D33" s="29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Светлана Никулина</cp:lastModifiedBy>
  <cp:lastPrinted>2022-08-24T09:16:56Z</cp:lastPrinted>
  <dcterms:created xsi:type="dcterms:W3CDTF">2020-05-21T16:09:29Z</dcterms:created>
  <dcterms:modified xsi:type="dcterms:W3CDTF">2022-11-08T10:29:33Z</dcterms:modified>
</cp:coreProperties>
</file>