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15"/>
  </bookViews>
  <sheets>
    <sheet name="Ф1" sheetId="2" r:id="rId1"/>
    <sheet name="Ф2" sheetId="5" r:id="rId2"/>
    <sheet name="Ф3" sheetId="9" r:id="rId3"/>
    <sheet name="Ф4" sheetId="10" r:id="rId4"/>
  </sheets>
  <calcPr calcId="162913"/>
</workbook>
</file>

<file path=xl/calcChain.xml><?xml version="1.0" encoding="utf-8"?>
<calcChain xmlns="http://schemas.openxmlformats.org/spreadsheetml/2006/main">
  <c r="C41" i="2" l="1"/>
  <c r="C35" i="2"/>
  <c r="C28" i="2"/>
  <c r="C20" i="2"/>
  <c r="C21" i="2" s="1"/>
  <c r="C14" i="5"/>
  <c r="C16" i="5" s="1"/>
  <c r="C18" i="5" s="1"/>
  <c r="D7" i="5"/>
  <c r="D9" i="9" l="1"/>
  <c r="C36" i="2"/>
  <c r="C42" i="2" s="1"/>
  <c r="J18" i="5" l="1"/>
  <c r="C29" i="10" l="1"/>
  <c r="C27" i="10"/>
  <c r="C23" i="10"/>
  <c r="C21" i="10"/>
  <c r="C12" i="10"/>
  <c r="C6" i="10"/>
  <c r="E7" i="9"/>
  <c r="E6" i="9"/>
  <c r="E5" i="9"/>
  <c r="C8" i="9"/>
  <c r="C10" i="9" s="1"/>
  <c r="D8" i="9"/>
  <c r="B8" i="9"/>
  <c r="B10" i="9" s="1"/>
  <c r="C32" i="10" l="1"/>
  <c r="C25" i="10"/>
  <c r="C19" i="10"/>
  <c r="E8" i="9"/>
  <c r="D14" i="5"/>
  <c r="D16" i="5" s="1"/>
  <c r="D18" i="5" s="1"/>
  <c r="C34" i="10" l="1"/>
  <c r="C36" i="10" s="1"/>
  <c r="C37" i="10"/>
  <c r="D10" i="9" l="1"/>
  <c r="D41" i="2"/>
  <c r="D35" i="2"/>
  <c r="D28" i="2"/>
  <c r="D20" i="2"/>
  <c r="D13" i="2"/>
  <c r="D36" i="2" l="1"/>
  <c r="D42" i="2" s="1"/>
  <c r="D21" i="2"/>
  <c r="E9" i="9"/>
  <c r="E10" i="9" s="1"/>
  <c r="D44" i="2" l="1"/>
</calcChain>
</file>

<file path=xl/sharedStrings.xml><?xml version="1.0" encoding="utf-8"?>
<sst xmlns="http://schemas.openxmlformats.org/spreadsheetml/2006/main" count="121" uniqueCount="98">
  <si>
    <t>Итого</t>
  </si>
  <si>
    <t>АО «УШКУЮ»</t>
  </si>
  <si>
    <t xml:space="preserve"> (тыс. тенге) </t>
  </si>
  <si>
    <t>Прим.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</si>
  <si>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</si>
  <si>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</si>
  <si>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</si>
  <si>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</si>
  <si>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</si>
  <si>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</si>
  <si>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</si>
  <si>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</si>
  <si>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</si>
  <si>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</si>
  <si>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Банковские вклады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</si>
  <si>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</si>
  <si>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</si>
  <si>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</si>
  <si>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</si>
  <si>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</si>
  <si>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</si>
  <si>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</si>
  <si>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</si>
  <si>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</si>
  <si>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</si>
  <si>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</si>
  <si>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</si>
  <si>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</si>
  <si>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</si>
  <si>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</si>
  <si>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ИТОГО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</si>
  <si>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</si>
  <si>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</si>
  <si>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</si>
  <si>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</si>
  <si>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</si>
  <si>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</si>
  <si>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</si>
  <si>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 xml:space="preserve">31 декабря 2022 года   </t>
  </si>
  <si>
    <t>Сверка</t>
  </si>
  <si>
    <t>2022 год</t>
  </si>
  <si>
    <t>На 31 декабря 2021 года</t>
  </si>
  <si>
    <t>На 31 декабря 2022 года</t>
  </si>
  <si>
    <t xml:space="preserve"> </t>
  </si>
  <si>
    <t>Базовый убыток на акцию (тыс. тенге)</t>
  </si>
  <si>
    <t>Выручка</t>
  </si>
  <si>
    <t>Себестоимость реализованной нефти</t>
  </si>
  <si>
    <t>Валовая прибыль / (убыток)</t>
  </si>
  <si>
    <t>Расходы по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</si>
  <si>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</si>
  <si>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</si>
  <si>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</si>
  <si>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</si>
  <si>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/ (расходы), нетто</t>
  </si>
  <si>
    <t>УБЫТОК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</si>
  <si>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</si>
  <si>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</si>
  <si>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</si>
  <si>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УБЫТОК ЗА ГОД</t>
  </si>
  <si>
    <t>Убыток на акцию</t>
  </si>
  <si>
    <t>Совокупный убыток за год</t>
  </si>
  <si>
    <t xml:space="preserve">Доход от признания займов, полученных от собственников, по справедливой стоимости (Примечание 14)  </t>
  </si>
  <si>
    <t xml:space="preserve">I. Движение денежных средств от операционной деятельности </t>
  </si>
  <si>
    <t xml:space="preserve">1. Поступление денежных средств, всего </t>
  </si>
  <si>
    <t xml:space="preserve">  реализация продукции и оказание услуг </t>
  </si>
  <si>
    <t xml:space="preserve">  авансы полученные </t>
  </si>
  <si>
    <t xml:space="preserve">  возврат налога на добавленную стоимость из бюджета</t>
  </si>
  <si>
    <t xml:space="preserve">  вознаграждения по банковским депозитам</t>
  </si>
  <si>
    <t xml:space="preserve">  прочие поступления</t>
  </si>
  <si>
    <t xml:space="preserve">2. Выбытие денежных средств, всего </t>
  </si>
  <si>
    <t xml:space="preserve">  платежи поставщикам за товары и услуги </t>
  </si>
  <si>
    <t xml:space="preserve">  авансы выданные</t>
  </si>
  <si>
    <t xml:space="preserve">  выплаты по заработной плате </t>
  </si>
  <si>
    <t xml:space="preserve">  налоги и другие платежи в бюджет </t>
  </si>
  <si>
    <t xml:space="preserve">  размещение средств на депозит</t>
  </si>
  <si>
    <t xml:space="preserve">  прочие выплаты </t>
  </si>
  <si>
    <t xml:space="preserve">3. Чистая сумма денежных средств от операционной деятельности  </t>
  </si>
  <si>
    <t>II. Движение денежных средств от инвестиционной деятельности</t>
  </si>
  <si>
    <t xml:space="preserve">  реализация основных средств </t>
  </si>
  <si>
    <t xml:space="preserve">  приобретение основных средств </t>
  </si>
  <si>
    <t xml:space="preserve">3. Чистая сумма денежных средств от инвестиционной деятельности  </t>
  </si>
  <si>
    <t>III. Движение денежных средств от финансовой деятельности</t>
  </si>
  <si>
    <t xml:space="preserve">  выплата основной суммы по займам</t>
  </si>
  <si>
    <t xml:space="preserve">  выплата вознаграждения по займам</t>
  </si>
  <si>
    <t xml:space="preserve">3. Чистая сумма денежных средств от финансовой деятельности </t>
  </si>
  <si>
    <t xml:space="preserve">  влияние изменения курса валют</t>
  </si>
  <si>
    <t xml:space="preserve">Итого: Увеличение +/- уменьшение денежных средств </t>
  </si>
  <si>
    <t xml:space="preserve">Денежные средства на начало отчетного периода  </t>
  </si>
  <si>
    <t xml:space="preserve">Денежные средства на конец отчетного периода  </t>
  </si>
  <si>
    <t xml:space="preserve">  погашение выданных займов</t>
  </si>
  <si>
    <t xml:space="preserve">30.09.2022 год </t>
  </si>
  <si>
    <t>30.09.2023 год</t>
  </si>
  <si>
    <t>ОТЧЕТ О ФИНАНСОВОМ ПОЛОЖЕНИИ по состоянию на 30 сентября 2023 года</t>
  </si>
  <si>
    <t xml:space="preserve">30 сентября 2023 года   </t>
  </si>
  <si>
    <t>ОТЧЕТ О ПРИБЫЛИ ИЛИ УБЫТКЕ И ПРОЧЕМ СОВОКУПНОМ ДОХОДЕ за год, закончившийся 30 сентября 2023 года</t>
  </si>
  <si>
    <t>ОТЧЕТ ОБ ИЗМЕНЕНИЯХ В КАПИТАЛЕ за год, закончившийся 30 сентября 2023 года</t>
  </si>
  <si>
    <t>На 30 сентября 2023 года</t>
  </si>
  <si>
    <t>ОТЧЕТ О ДВИЖЕНИИ ДЕНЕЖНЫХ СРЕДСТВ за год, закончившийся 30 сентября 2023года (прямой метод)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</si>
</sst>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??_);_(@_)"/>
    <numFmt numFmtId="165" formatCode="_(* #,##0.00_);_(* \(#,##0.00\);_(* &quot;-&quot;??_);_(@_)"/>
    <numFmt numFmtId="166" formatCode="#,##0.0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164" fontId="6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right" vertical="top" wrapText="1"/>
    </xf>
    <xf numFmtId="164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horizontal="right" vertical="center"/>
    </xf>
    <xf numFmtId="10" fontId="3" fillId="0" borderId="0" xfId="1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2" fillId="0" borderId="0" xfId="2" applyNumberFormat="1" applyFont="1" applyBorder="1" applyAlignment="1">
      <alignment wrapText="1"/>
    </xf>
    <xf numFmtId="164" fontId="3" fillId="0" borderId="0" xfId="0" applyNumberFormat="1" applyFont="1" applyFill="1" applyBorder="1" applyAlignment="1">
      <alignment vertical="center"/>
    </xf>
    <xf numFmtId="4" fontId="2" fillId="0" borderId="0" xfId="2" applyNumberFormat="1" applyFont="1" applyBorder="1" applyAlignment="1">
      <alignment horizontal="right" wrapText="1"/>
    </xf>
    <xf numFmtId="166" fontId="2" fillId="0" borderId="0" xfId="2" applyNumberFormat="1" applyFont="1" applyBorder="1" applyAlignment="1">
      <alignment horizontal="right" wrapText="1"/>
    </xf>
    <xf numFmtId="0" fontId="11" fillId="0" borderId="0" xfId="2" applyNumberFormat="1" applyFont="1" applyBorder="1" applyAlignment="1">
      <alignment wrapText="1"/>
    </xf>
    <xf numFmtId="4" fontId="11" fillId="0" borderId="0" xfId="2" applyNumberFormat="1" applyFont="1" applyBorder="1" applyAlignment="1">
      <alignment horizontal="right" wrapText="1"/>
    </xf>
    <xf numFmtId="166" fontId="11" fillId="0" borderId="0" xfId="2" applyNumberFormat="1" applyFont="1" applyBorder="1" applyAlignment="1">
      <alignment horizontal="right" wrapText="1"/>
    </xf>
    <xf numFmtId="0" fontId="2" fillId="0" borderId="0" xfId="2" applyNumberFormat="1" applyFont="1" applyBorder="1" applyAlignment="1">
      <alignment horizontal="right" wrapText="1"/>
    </xf>
    <xf numFmtId="0" fontId="2" fillId="0" borderId="0" xfId="2" applyBorder="1"/>
    <xf numFmtId="0" fontId="3" fillId="0" borderId="0" xfId="0" applyFont="1" applyFill="1" applyBorder="1" applyAlignment="1">
      <alignment vertical="center"/>
    </xf>
    <xf numFmtId="0" fontId="2" fillId="0" borderId="0" xfId="3" applyNumberFormat="1" applyFont="1" applyBorder="1" applyAlignment="1">
      <alignment wrapText="1"/>
    </xf>
    <xf numFmtId="0" fontId="11" fillId="0" borderId="0" xfId="3" applyNumberFormat="1" applyFont="1" applyBorder="1" applyAlignment="1">
      <alignment wrapText="1"/>
    </xf>
    <xf numFmtId="4" fontId="11" fillId="0" borderId="0" xfId="3" applyNumberFormat="1" applyFont="1" applyBorder="1" applyAlignment="1">
      <alignment horizontal="right" wrapText="1"/>
    </xf>
    <xf numFmtId="0" fontId="12" fillId="0" borderId="0" xfId="3" applyNumberFormat="1" applyFont="1" applyBorder="1" applyAlignment="1">
      <alignment wrapText="1"/>
    </xf>
    <xf numFmtId="4" fontId="12" fillId="0" borderId="0" xfId="3" applyNumberFormat="1" applyFont="1" applyBorder="1" applyAlignment="1">
      <alignment horizontal="right" wrapText="1"/>
    </xf>
    <xf numFmtId="4" fontId="2" fillId="0" borderId="0" xfId="3" applyNumberFormat="1" applyFont="1" applyBorder="1" applyAlignment="1">
      <alignment horizontal="right" wrapText="1"/>
    </xf>
    <xf numFmtId="0" fontId="2" fillId="0" borderId="0" xfId="3" applyNumberFormat="1" applyFont="1" applyBorder="1" applyAlignment="1">
      <alignment horizontal="right" wrapText="1"/>
    </xf>
    <xf numFmtId="166" fontId="2" fillId="0" borderId="0" xfId="3" applyNumberFormat="1" applyFont="1" applyBorder="1" applyAlignment="1">
      <alignment horizontal="right" wrapText="1"/>
    </xf>
    <xf numFmtId="167" fontId="2" fillId="0" borderId="0" xfId="3" applyNumberFormat="1" applyFont="1" applyBorder="1" applyAlignment="1">
      <alignment horizontal="right" wrapText="1"/>
    </xf>
    <xf numFmtId="2" fontId="2" fillId="0" borderId="0" xfId="3" applyNumberFormat="1" applyFont="1" applyBorder="1" applyAlignment="1">
      <alignment horizontal="right" wrapText="1"/>
    </xf>
    <xf numFmtId="164" fontId="8" fillId="0" borderId="0" xfId="0" applyNumberFormat="1" applyFont="1" applyFill="1" applyBorder="1" applyAlignment="1">
      <alignment vertical="center"/>
    </xf>
    <xf numFmtId="3" fontId="2" fillId="0" borderId="0" xfId="3" applyNumberFormat="1" applyFont="1" applyBorder="1" applyAlignment="1">
      <alignment horizontal="right" wrapText="1"/>
    </xf>
  </cellXfs>
  <cellStyles count="4">
    <cellStyle name="Обычный" xfId="0" builtinId="0"/>
    <cellStyle name="Обычный_Ф1" xfId="3"/>
    <cellStyle name="Обычный_Ф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4"/>
  <sheetViews>
    <sheetView tabSelected="1" topLeftCell="A13" workbookViewId="0">
      <selection activeCell="A47" sqref="A47"/>
    </sheetView>
  </sheetViews>
  <sheetFormatPr defaultColWidth="15.28515625" defaultRowHeight="12.75" x14ac:dyDescent="0.25"/>
  <cols>
    <col min="1" max="1" width="42.5703125" style="7" customWidth="1"/>
    <col min="2" max="2" width="8.28515625" style="7" customWidth="1"/>
    <col min="3" max="4" width="16.7109375" style="9" customWidth="1"/>
    <col min="5" max="6" width="15.28515625" style="9"/>
    <col min="7" max="7" width="31.140625" style="9" customWidth="1"/>
    <col min="8" max="8" width="15.28515625" style="9"/>
    <col min="9" max="9" width="17.85546875" style="7" customWidth="1"/>
    <col min="10" max="10" width="20.42578125" style="7" customWidth="1"/>
    <col min="11" max="16384" width="15.28515625" style="7"/>
  </cols>
  <sheetData>
    <row r="1" spans="1:10" x14ac:dyDescent="0.25">
      <c r="A1" s="27" t="s">
        <v>1</v>
      </c>
    </row>
    <row r="2" spans="1:10" x14ac:dyDescent="0.25">
      <c r="A2" s="27" t="s">
        <v>92</v>
      </c>
    </row>
    <row r="3" spans="1:10" x14ac:dyDescent="0.25">
      <c r="A3" s="22"/>
      <c r="B3" s="22"/>
      <c r="C3" s="23"/>
      <c r="D3" s="28" t="s">
        <v>2</v>
      </c>
    </row>
    <row r="4" spans="1:10" ht="25.5" x14ac:dyDescent="0.25">
      <c r="A4" s="24"/>
      <c r="B4" s="29" t="s">
        <v>3</v>
      </c>
      <c r="C4" s="30" t="s">
        <v>93</v>
      </c>
      <c r="D4" s="30" t="s">
        <v>38</v>
      </c>
      <c r="E4" s="49"/>
      <c r="F4" s="49"/>
      <c r="G4" s="49"/>
      <c r="H4" s="49"/>
      <c r="I4" s="57"/>
      <c r="J4" s="57"/>
    </row>
    <row r="5" spans="1:10" x14ac:dyDescent="0.2">
      <c r="A5" s="11" t="s">
        <v>4</v>
      </c>
      <c r="B5" s="25"/>
      <c r="D5" s="26"/>
      <c r="E5" s="49"/>
      <c r="F5" s="49"/>
      <c r="G5" s="58"/>
      <c r="H5" s="58"/>
      <c r="I5" s="58"/>
      <c r="J5" s="58"/>
    </row>
    <row r="6" spans="1:10" x14ac:dyDescent="0.2">
      <c r="A6" s="11" t="s">
        <v>5</v>
      </c>
      <c r="B6" s="25"/>
      <c r="D6" s="26"/>
      <c r="E6" s="49"/>
      <c r="F6" s="49"/>
      <c r="G6" s="59"/>
      <c r="H6" s="59"/>
      <c r="I6" s="60"/>
      <c r="J6" s="60"/>
    </row>
    <row r="7" spans="1:10" ht="12" customHeight="1" x14ac:dyDescent="0.2">
      <c r="A7" s="12" t="s">
        <v>6</v>
      </c>
      <c r="B7" s="13">
        <v>5</v>
      </c>
      <c r="C7" s="9">
        <v>1</v>
      </c>
      <c r="D7" s="3">
        <v>509</v>
      </c>
      <c r="E7" s="49"/>
      <c r="F7" s="49"/>
      <c r="G7" s="61"/>
      <c r="H7" s="61"/>
      <c r="I7" s="62"/>
      <c r="J7" s="62"/>
    </row>
    <row r="8" spans="1:10" ht="12" customHeight="1" x14ac:dyDescent="0.2">
      <c r="A8" s="12" t="s">
        <v>7</v>
      </c>
      <c r="B8" s="13">
        <v>6</v>
      </c>
      <c r="C8" s="9">
        <v>100635</v>
      </c>
      <c r="D8" s="3">
        <v>15824</v>
      </c>
      <c r="E8" s="49"/>
      <c r="F8" s="49"/>
      <c r="G8" s="58"/>
      <c r="H8" s="58"/>
      <c r="I8" s="63"/>
      <c r="J8" s="63"/>
    </row>
    <row r="9" spans="1:10" ht="12" customHeight="1" x14ac:dyDescent="0.2">
      <c r="A9" s="12" t="s">
        <v>8</v>
      </c>
      <c r="B9" s="13">
        <v>7</v>
      </c>
      <c r="C9" s="9">
        <v>161500</v>
      </c>
      <c r="D9" s="3">
        <v>154356</v>
      </c>
      <c r="E9" s="49"/>
      <c r="F9" s="49"/>
      <c r="G9" s="58"/>
      <c r="H9" s="58"/>
      <c r="I9" s="63"/>
      <c r="J9" s="63"/>
    </row>
    <row r="10" spans="1:10" ht="12" customHeight="1" x14ac:dyDescent="0.2">
      <c r="A10" s="12" t="s">
        <v>9</v>
      </c>
      <c r="B10" s="25"/>
      <c r="C10" s="9">
        <v>302282</v>
      </c>
      <c r="D10" s="3">
        <v>327739</v>
      </c>
      <c r="E10" s="49"/>
      <c r="F10" s="49"/>
      <c r="G10" s="58"/>
      <c r="H10" s="58"/>
      <c r="I10" s="63"/>
      <c r="J10" s="63"/>
    </row>
    <row r="11" spans="1:10" ht="12" customHeight="1" x14ac:dyDescent="0.2">
      <c r="A11" s="12" t="s">
        <v>10</v>
      </c>
      <c r="B11" s="13">
        <v>8</v>
      </c>
      <c r="C11" s="9">
        <v>0</v>
      </c>
      <c r="D11" s="3">
        <v>0</v>
      </c>
      <c r="E11" s="49"/>
      <c r="F11" s="49"/>
      <c r="G11" s="58"/>
      <c r="H11" s="58"/>
      <c r="I11" s="64"/>
      <c r="J11" s="64"/>
    </row>
    <row r="12" spans="1:10" ht="12" customHeight="1" x14ac:dyDescent="0.2">
      <c r="A12" s="12" t="s">
        <v>11</v>
      </c>
      <c r="B12" s="13">
        <v>9</v>
      </c>
      <c r="C12" s="9">
        <v>17508</v>
      </c>
      <c r="D12" s="3">
        <v>180267</v>
      </c>
      <c r="E12" s="49"/>
      <c r="F12" s="49"/>
      <c r="G12" s="58"/>
      <c r="H12" s="58"/>
      <c r="I12" s="63"/>
      <c r="J12" s="63"/>
    </row>
    <row r="13" spans="1:10" ht="12" customHeight="1" x14ac:dyDescent="0.2">
      <c r="A13" s="11" t="s">
        <v>12</v>
      </c>
      <c r="B13" s="25"/>
      <c r="C13" s="33">
        <v>581926</v>
      </c>
      <c r="D13" s="14">
        <f>SUM(D7:D12)</f>
        <v>678695</v>
      </c>
      <c r="E13" s="49"/>
      <c r="F13" s="49"/>
      <c r="G13" s="58"/>
      <c r="H13" s="58"/>
      <c r="I13" s="64"/>
      <c r="J13" s="63"/>
    </row>
    <row r="14" spans="1:10" ht="12" customHeight="1" x14ac:dyDescent="0.2">
      <c r="A14" s="11" t="s">
        <v>13</v>
      </c>
      <c r="B14" s="25"/>
      <c r="D14" s="26"/>
      <c r="E14" s="49"/>
      <c r="F14" s="49"/>
      <c r="G14" s="61"/>
      <c r="H14" s="61"/>
      <c r="I14" s="62"/>
      <c r="J14" s="62"/>
    </row>
    <row r="15" spans="1:10" ht="12" customHeight="1" x14ac:dyDescent="0.2">
      <c r="A15" s="12" t="s">
        <v>14</v>
      </c>
      <c r="B15" s="13">
        <v>10</v>
      </c>
      <c r="C15" s="9">
        <v>0</v>
      </c>
      <c r="D15" s="3">
        <v>5501</v>
      </c>
      <c r="E15" s="49"/>
      <c r="F15" s="49"/>
      <c r="G15" s="58"/>
      <c r="H15" s="58"/>
      <c r="I15" s="65"/>
      <c r="J15" s="63"/>
    </row>
    <row r="16" spans="1:10" ht="12" customHeight="1" x14ac:dyDescent="0.2">
      <c r="A16" s="12" t="s">
        <v>15</v>
      </c>
      <c r="B16" s="13">
        <v>11</v>
      </c>
      <c r="C16" s="9">
        <v>10712865</v>
      </c>
      <c r="D16" s="3">
        <v>10897496</v>
      </c>
      <c r="E16" s="49"/>
      <c r="F16" s="49"/>
      <c r="G16" s="58"/>
      <c r="H16" s="58"/>
      <c r="I16" s="63"/>
      <c r="J16" s="63"/>
    </row>
    <row r="17" spans="1:10" ht="12" customHeight="1" x14ac:dyDescent="0.2">
      <c r="A17" s="12" t="s">
        <v>16</v>
      </c>
      <c r="B17" s="13">
        <v>12</v>
      </c>
      <c r="C17" s="9">
        <v>126816</v>
      </c>
      <c r="D17" s="3">
        <v>126816</v>
      </c>
      <c r="E17" s="49"/>
      <c r="F17" s="49"/>
      <c r="G17" s="58"/>
      <c r="H17" s="58"/>
      <c r="I17" s="63"/>
      <c r="J17" s="63"/>
    </row>
    <row r="18" spans="1:10" ht="12" customHeight="1" x14ac:dyDescent="0.2">
      <c r="A18" s="12" t="s">
        <v>9</v>
      </c>
      <c r="B18" s="25"/>
      <c r="C18" s="9">
        <v>0</v>
      </c>
      <c r="D18" s="3">
        <v>0</v>
      </c>
      <c r="E18" s="49"/>
      <c r="F18" s="49"/>
      <c r="G18" s="58"/>
      <c r="H18" s="58"/>
      <c r="I18" s="65"/>
      <c r="J18" s="63"/>
    </row>
    <row r="19" spans="1:10" ht="12" customHeight="1" x14ac:dyDescent="0.2">
      <c r="A19" s="12" t="s">
        <v>10</v>
      </c>
      <c r="B19" s="13">
        <v>8</v>
      </c>
      <c r="C19" s="9">
        <v>0</v>
      </c>
      <c r="D19" s="3">
        <v>16874184</v>
      </c>
      <c r="E19" s="49"/>
      <c r="F19" s="49"/>
      <c r="G19" s="58"/>
      <c r="H19" s="58"/>
      <c r="I19" s="66"/>
      <c r="J19" s="65"/>
    </row>
    <row r="20" spans="1:10" ht="12" customHeight="1" x14ac:dyDescent="0.2">
      <c r="A20" s="11" t="s">
        <v>17</v>
      </c>
      <c r="B20" s="25"/>
      <c r="C20" s="33">
        <f>SUM(C15:C19)</f>
        <v>10839681</v>
      </c>
      <c r="D20" s="14">
        <f>SUM(D15:D19)</f>
        <v>27903997</v>
      </c>
      <c r="E20" s="49"/>
      <c r="F20" s="49"/>
      <c r="G20" s="58"/>
      <c r="H20" s="58"/>
      <c r="I20" s="67"/>
      <c r="J20" s="67"/>
    </row>
    <row r="21" spans="1:10" ht="12" customHeight="1" x14ac:dyDescent="0.2">
      <c r="A21" s="42" t="s">
        <v>18</v>
      </c>
      <c r="B21" s="25"/>
      <c r="C21" s="33">
        <f>C20+C13</f>
        <v>11421607</v>
      </c>
      <c r="D21" s="14">
        <f>D13+D20</f>
        <v>28582692</v>
      </c>
      <c r="E21" s="68"/>
      <c r="F21" s="49"/>
      <c r="G21" s="58"/>
      <c r="H21" s="58"/>
      <c r="I21" s="63"/>
      <c r="J21" s="63"/>
    </row>
    <row r="22" spans="1:10" ht="12" customHeight="1" x14ac:dyDescent="0.2">
      <c r="A22" s="11" t="s">
        <v>19</v>
      </c>
      <c r="B22" s="25"/>
      <c r="D22" s="26"/>
      <c r="E22" s="49"/>
      <c r="F22" s="49"/>
      <c r="G22" s="59"/>
      <c r="H22" s="59"/>
      <c r="I22" s="60"/>
      <c r="J22" s="60"/>
    </row>
    <row r="23" spans="1:10" ht="12" customHeight="1" x14ac:dyDescent="0.2">
      <c r="A23" s="11" t="s">
        <v>20</v>
      </c>
      <c r="B23" s="25"/>
      <c r="D23" s="26"/>
      <c r="E23" s="49"/>
      <c r="F23" s="49"/>
      <c r="G23" s="61"/>
      <c r="H23" s="61"/>
      <c r="I23" s="62"/>
      <c r="J23" s="62"/>
    </row>
    <row r="24" spans="1:10" ht="12" customHeight="1" x14ac:dyDescent="0.2">
      <c r="A24" s="12" t="s">
        <v>21</v>
      </c>
      <c r="B24" s="13">
        <v>13</v>
      </c>
      <c r="C24" s="9">
        <v>73477014</v>
      </c>
      <c r="D24" s="3">
        <v>92292120</v>
      </c>
      <c r="E24" s="49"/>
      <c r="F24" s="49"/>
      <c r="G24" s="58"/>
      <c r="H24" s="58"/>
      <c r="I24" s="69"/>
      <c r="J24" s="69"/>
    </row>
    <row r="25" spans="1:10" ht="12" customHeight="1" x14ac:dyDescent="0.2">
      <c r="A25" s="12" t="s">
        <v>22</v>
      </c>
      <c r="B25" s="13">
        <v>14</v>
      </c>
      <c r="C25" s="9">
        <v>1760535</v>
      </c>
      <c r="D25" s="3">
        <v>1919660</v>
      </c>
      <c r="E25" s="49"/>
      <c r="F25" s="49"/>
      <c r="G25" s="58"/>
      <c r="H25" s="58"/>
      <c r="I25" s="63"/>
      <c r="J25" s="63"/>
    </row>
    <row r="26" spans="1:10" ht="12" customHeight="1" x14ac:dyDescent="0.2">
      <c r="A26" s="12" t="s">
        <v>23</v>
      </c>
      <c r="B26" s="13">
        <v>15</v>
      </c>
      <c r="C26" s="9">
        <v>1409</v>
      </c>
      <c r="D26" s="3">
        <v>1261</v>
      </c>
      <c r="E26" s="49"/>
      <c r="F26" s="49"/>
      <c r="G26" s="58"/>
      <c r="H26" s="58"/>
      <c r="I26" s="63"/>
      <c r="J26" s="63"/>
    </row>
    <row r="27" spans="1:10" ht="12" customHeight="1" x14ac:dyDescent="0.2">
      <c r="A27" s="12" t="s">
        <v>24</v>
      </c>
      <c r="B27" s="13">
        <v>16</v>
      </c>
      <c r="C27" s="9">
        <v>3466241</v>
      </c>
      <c r="D27" s="3">
        <v>2941823</v>
      </c>
      <c r="E27" s="49"/>
      <c r="F27" s="49"/>
      <c r="G27" s="61"/>
      <c r="H27" s="61"/>
      <c r="I27" s="62"/>
      <c r="J27" s="62"/>
    </row>
    <row r="28" spans="1:10" ht="12" customHeight="1" x14ac:dyDescent="0.2">
      <c r="A28" s="11" t="s">
        <v>25</v>
      </c>
      <c r="B28" s="25"/>
      <c r="C28" s="33">
        <f>SUM(C24:C27)</f>
        <v>78705199</v>
      </c>
      <c r="D28" s="14">
        <f>SUM(D24:D27)</f>
        <v>97154864</v>
      </c>
      <c r="E28" s="49"/>
      <c r="F28" s="49"/>
      <c r="G28" s="58"/>
      <c r="H28" s="58"/>
      <c r="I28" s="63"/>
      <c r="J28" s="63"/>
    </row>
    <row r="29" spans="1:10" ht="12" customHeight="1" x14ac:dyDescent="0.2">
      <c r="A29" s="11" t="s">
        <v>26</v>
      </c>
      <c r="B29" s="25"/>
      <c r="D29" s="26"/>
      <c r="E29" s="49"/>
      <c r="F29" s="49"/>
      <c r="G29" s="58"/>
      <c r="H29" s="58"/>
      <c r="I29" s="63"/>
      <c r="J29" s="63"/>
    </row>
    <row r="30" spans="1:10" ht="12" customHeight="1" x14ac:dyDescent="0.2">
      <c r="A30" s="12" t="s">
        <v>21</v>
      </c>
      <c r="B30" s="13">
        <v>13</v>
      </c>
      <c r="C30" s="9">
        <v>9704258</v>
      </c>
      <c r="D30" s="3">
        <v>9406464</v>
      </c>
      <c r="E30" s="49"/>
      <c r="F30" s="49"/>
      <c r="G30" s="58"/>
      <c r="H30" s="58"/>
      <c r="I30" s="63"/>
      <c r="J30" s="63"/>
    </row>
    <row r="31" spans="1:10" ht="12" customHeight="1" x14ac:dyDescent="0.2">
      <c r="A31" s="12" t="s">
        <v>22</v>
      </c>
      <c r="B31" s="13">
        <v>14</v>
      </c>
      <c r="C31" s="9">
        <v>441720</v>
      </c>
      <c r="D31" s="3">
        <v>441720</v>
      </c>
      <c r="E31" s="49"/>
      <c r="F31" s="49"/>
      <c r="G31" s="61"/>
      <c r="H31" s="61"/>
      <c r="I31" s="62"/>
      <c r="J31" s="62"/>
    </row>
    <row r="32" spans="1:10" ht="12" customHeight="1" x14ac:dyDescent="0.2">
      <c r="A32" s="12" t="s">
        <v>27</v>
      </c>
      <c r="B32" s="13">
        <v>17</v>
      </c>
      <c r="C32" s="9">
        <v>629263</v>
      </c>
      <c r="D32" s="3">
        <v>629263</v>
      </c>
      <c r="E32" s="49"/>
      <c r="F32" s="49"/>
      <c r="G32" s="58"/>
      <c r="H32" s="58"/>
      <c r="I32" s="63"/>
      <c r="J32" s="63"/>
    </row>
    <row r="33" spans="1:10" ht="12" customHeight="1" x14ac:dyDescent="0.2">
      <c r="A33" s="12" t="s">
        <v>23</v>
      </c>
      <c r="B33" s="13">
        <v>15</v>
      </c>
      <c r="C33" s="9">
        <v>714</v>
      </c>
      <c r="D33" s="3">
        <v>714</v>
      </c>
      <c r="E33" s="49"/>
      <c r="F33" s="49"/>
      <c r="G33" s="58"/>
      <c r="H33" s="58"/>
      <c r="I33" s="63"/>
      <c r="J33" s="63"/>
    </row>
    <row r="34" spans="1:10" ht="12" customHeight="1" x14ac:dyDescent="0.2">
      <c r="A34" s="12" t="s">
        <v>28</v>
      </c>
      <c r="B34" s="13">
        <v>18</v>
      </c>
      <c r="C34" s="9">
        <v>-163626</v>
      </c>
      <c r="D34" s="3">
        <v>193508</v>
      </c>
      <c r="E34" s="49"/>
      <c r="F34" s="49"/>
      <c r="G34" s="58"/>
      <c r="H34" s="58"/>
      <c r="I34" s="63"/>
      <c r="J34" s="63"/>
    </row>
    <row r="35" spans="1:10" ht="12" customHeight="1" x14ac:dyDescent="0.2">
      <c r="A35" s="11" t="s">
        <v>29</v>
      </c>
      <c r="B35" s="25"/>
      <c r="C35" s="33">
        <f>SUM(C30:C34)</f>
        <v>10612329</v>
      </c>
      <c r="D35" s="14">
        <f>SUM(D30:D34)</f>
        <v>10671669</v>
      </c>
      <c r="E35" s="49"/>
      <c r="F35" s="49"/>
      <c r="G35" s="58"/>
      <c r="H35" s="58"/>
      <c r="I35" s="64"/>
      <c r="J35" s="64"/>
    </row>
    <row r="36" spans="1:10" ht="12" customHeight="1" x14ac:dyDescent="0.2">
      <c r="A36" s="11" t="s">
        <v>30</v>
      </c>
      <c r="B36" s="25"/>
      <c r="C36" s="33">
        <f>C28+C35</f>
        <v>89317528</v>
      </c>
      <c r="D36" s="14">
        <f>D28+D35</f>
        <v>107826533</v>
      </c>
      <c r="E36" s="49"/>
      <c r="F36" s="49"/>
      <c r="G36" s="58"/>
      <c r="H36" s="58"/>
      <c r="I36" s="64"/>
      <c r="J36" s="64"/>
    </row>
    <row r="37" spans="1:10" ht="12" customHeight="1" x14ac:dyDescent="0.25">
      <c r="A37" s="11" t="s">
        <v>31</v>
      </c>
      <c r="B37" s="25"/>
      <c r="D37" s="26"/>
      <c r="E37" s="49"/>
      <c r="F37" s="49"/>
      <c r="G37" s="49"/>
      <c r="H37" s="49"/>
      <c r="I37" s="57"/>
      <c r="J37" s="57"/>
    </row>
    <row r="38" spans="1:10" ht="12" customHeight="1" x14ac:dyDescent="0.25">
      <c r="A38" s="12" t="s">
        <v>32</v>
      </c>
      <c r="B38" s="13">
        <v>19</v>
      </c>
      <c r="C38" s="9">
        <v>3924174</v>
      </c>
      <c r="D38" s="3">
        <v>3924174</v>
      </c>
      <c r="E38" s="49"/>
      <c r="F38" s="49"/>
      <c r="G38" s="49"/>
      <c r="H38" s="49"/>
      <c r="I38" s="57"/>
      <c r="J38" s="57"/>
    </row>
    <row r="39" spans="1:10" x14ac:dyDescent="0.25">
      <c r="A39" s="12" t="s">
        <v>33</v>
      </c>
      <c r="B39" s="25"/>
      <c r="C39" s="9">
        <v>-7415731</v>
      </c>
      <c r="D39" s="3">
        <v>-7415731</v>
      </c>
      <c r="E39" s="49"/>
      <c r="F39" s="49"/>
      <c r="G39" s="49"/>
      <c r="H39" s="49"/>
      <c r="I39" s="57"/>
      <c r="J39" s="57"/>
    </row>
    <row r="40" spans="1:10" x14ac:dyDescent="0.25">
      <c r="A40" s="12" t="s">
        <v>34</v>
      </c>
      <c r="B40" s="25"/>
      <c r="C40" s="9">
        <v>-74404364</v>
      </c>
      <c r="D40" s="3">
        <v>-75752284</v>
      </c>
      <c r="E40" s="49"/>
      <c r="F40" s="49"/>
      <c r="G40" s="49"/>
      <c r="H40" s="49"/>
      <c r="I40" s="57"/>
      <c r="J40" s="57"/>
    </row>
    <row r="41" spans="1:10" x14ac:dyDescent="0.25">
      <c r="A41" s="11" t="s">
        <v>35</v>
      </c>
      <c r="B41" s="25"/>
      <c r="C41" s="33">
        <f>SUM(C38:C40)</f>
        <v>-77895921</v>
      </c>
      <c r="D41" s="14">
        <f>SUM(D38:D40)</f>
        <v>-79243841</v>
      </c>
      <c r="E41" s="49"/>
      <c r="F41" s="49"/>
      <c r="G41" s="49"/>
      <c r="H41" s="49"/>
      <c r="I41" s="57"/>
      <c r="J41" s="57"/>
    </row>
    <row r="42" spans="1:10" x14ac:dyDescent="0.25">
      <c r="A42" s="41" t="s">
        <v>36</v>
      </c>
      <c r="C42" s="33">
        <f>C36+C41</f>
        <v>11421607</v>
      </c>
      <c r="D42" s="18">
        <f>D36+D41</f>
        <v>28582692</v>
      </c>
      <c r="G42" s="9" t="s">
        <v>43</v>
      </c>
    </row>
    <row r="43" spans="1:10" ht="25.5" x14ac:dyDescent="0.25">
      <c r="A43" s="12" t="s">
        <v>37</v>
      </c>
      <c r="B43" s="13">
        <v>19</v>
      </c>
      <c r="C43" s="19">
        <v>-778.96</v>
      </c>
      <c r="D43" s="20">
        <v>-655.11</v>
      </c>
    </row>
    <row r="44" spans="1:10" s="21" customFormat="1" x14ac:dyDescent="0.25">
      <c r="A44" s="21" t="s">
        <v>39</v>
      </c>
      <c r="C44" s="15" t="s">
        <v>43</v>
      </c>
      <c r="D44" s="15">
        <f>D21-D42</f>
        <v>0</v>
      </c>
      <c r="E44" s="15"/>
      <c r="F44" s="15"/>
      <c r="G44" s="15"/>
      <c r="H44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1"/>
  <sheetViews>
    <sheetView topLeftCell="A3" workbookViewId="0">
      <selection activeCell="A27" sqref="A27"/>
    </sheetView>
  </sheetViews>
  <sheetFormatPr defaultColWidth="16.42578125" defaultRowHeight="12.75" x14ac:dyDescent="0.25"/>
  <cols>
    <col min="1" max="1" width="37.28515625" style="7" customWidth="1"/>
    <col min="2" max="2" width="7.42578125" style="9" customWidth="1"/>
    <col min="3" max="6" width="16.42578125" style="9"/>
    <col min="7" max="7" width="40" style="9" customWidth="1"/>
    <col min="8" max="8" width="16.42578125" style="9"/>
    <col min="9" max="16384" width="16.42578125" style="7"/>
  </cols>
  <sheetData>
    <row r="1" spans="1:9" x14ac:dyDescent="0.25">
      <c r="A1" s="27" t="s">
        <v>1</v>
      </c>
    </row>
    <row r="2" spans="1:9" x14ac:dyDescent="0.25">
      <c r="A2" s="27" t="s">
        <v>94</v>
      </c>
    </row>
    <row r="3" spans="1:9" x14ac:dyDescent="0.25">
      <c r="A3" s="22"/>
      <c r="B3" s="23"/>
      <c r="C3" s="23"/>
      <c r="D3" s="28" t="s">
        <v>2</v>
      </c>
    </row>
    <row r="4" spans="1:9" x14ac:dyDescent="0.25">
      <c r="A4" s="24"/>
      <c r="B4" s="29" t="s">
        <v>3</v>
      </c>
      <c r="C4" s="32" t="s">
        <v>91</v>
      </c>
      <c r="D4" s="38" t="s">
        <v>90</v>
      </c>
    </row>
    <row r="5" spans="1:9" x14ac:dyDescent="0.25">
      <c r="A5" s="12" t="s">
        <v>45</v>
      </c>
      <c r="B5" s="31">
        <v>20</v>
      </c>
      <c r="C5" s="9">
        <v>349128</v>
      </c>
      <c r="D5" s="9">
        <v>1076268.3462</v>
      </c>
      <c r="G5" s="43"/>
      <c r="H5" s="44"/>
      <c r="I5" s="38"/>
    </row>
    <row r="6" spans="1:9" x14ac:dyDescent="0.25">
      <c r="A6" s="12" t="s">
        <v>46</v>
      </c>
      <c r="B6" s="31">
        <v>21</v>
      </c>
      <c r="C6" s="9">
        <v>-428899</v>
      </c>
      <c r="D6" s="9">
        <v>-591368.04729999998</v>
      </c>
      <c r="G6" s="25"/>
      <c r="H6" s="45"/>
      <c r="I6" s="9"/>
    </row>
    <row r="7" spans="1:9" x14ac:dyDescent="0.25">
      <c r="A7" s="11" t="s">
        <v>47</v>
      </c>
      <c r="B7" s="7"/>
      <c r="C7" s="33">
        <v>-79771</v>
      </c>
      <c r="D7" s="39">
        <f>SUM(D5:D6)</f>
        <v>484900.29890000005</v>
      </c>
      <c r="G7" s="25"/>
      <c r="H7" s="45"/>
      <c r="I7" s="9"/>
    </row>
    <row r="8" spans="1:9" ht="15.6" customHeight="1" x14ac:dyDescent="0.25">
      <c r="A8" s="12" t="s">
        <v>48</v>
      </c>
      <c r="B8" s="31">
        <v>22</v>
      </c>
      <c r="C8" s="9">
        <v>-133177</v>
      </c>
      <c r="D8" s="9">
        <v>-470602.00764999999</v>
      </c>
      <c r="G8" s="46"/>
      <c r="H8" s="17"/>
      <c r="I8" s="39"/>
    </row>
    <row r="9" spans="1:9" ht="15.6" customHeight="1" x14ac:dyDescent="0.25">
      <c r="A9" s="12" t="s">
        <v>49</v>
      </c>
      <c r="B9" s="31">
        <v>23</v>
      </c>
      <c r="C9" s="9">
        <v>-80006</v>
      </c>
      <c r="D9" s="9">
        <v>-101726.60816</v>
      </c>
      <c r="G9" s="25"/>
      <c r="H9" s="45"/>
      <c r="I9" s="9"/>
    </row>
    <row r="10" spans="1:9" ht="14.45" customHeight="1" x14ac:dyDescent="0.25">
      <c r="A10" s="12" t="s">
        <v>50</v>
      </c>
      <c r="B10" s="31">
        <v>24</v>
      </c>
      <c r="C10" s="9">
        <v>5429650</v>
      </c>
      <c r="D10" s="9">
        <v>6600.1749</v>
      </c>
      <c r="G10" s="25"/>
      <c r="H10" s="45"/>
      <c r="I10" s="9"/>
    </row>
    <row r="11" spans="1:9" ht="14.45" customHeight="1" x14ac:dyDescent="0.25">
      <c r="A11" s="12" t="s">
        <v>51</v>
      </c>
      <c r="B11" s="31">
        <v>25</v>
      </c>
      <c r="C11" s="9">
        <v>-2937225</v>
      </c>
      <c r="D11" s="9">
        <v>-4557440.3718999997</v>
      </c>
      <c r="G11" s="25"/>
      <c r="H11" s="45"/>
      <c r="I11" s="9"/>
    </row>
    <row r="12" spans="1:9" x14ac:dyDescent="0.25">
      <c r="A12" s="12" t="s">
        <v>52</v>
      </c>
      <c r="B12" s="31">
        <v>26</v>
      </c>
      <c r="C12" s="9">
        <v>-851130</v>
      </c>
      <c r="D12" s="9">
        <v>-2409504.1542000002</v>
      </c>
      <c r="G12" s="25"/>
      <c r="H12" s="45"/>
      <c r="I12" s="9"/>
    </row>
    <row r="13" spans="1:9" x14ac:dyDescent="0.25">
      <c r="A13" s="12" t="s">
        <v>53</v>
      </c>
      <c r="B13" s="31">
        <v>27</v>
      </c>
      <c r="C13" s="9">
        <v>-317</v>
      </c>
      <c r="D13" s="9">
        <v>11212.461590000001</v>
      </c>
      <c r="G13" s="25"/>
      <c r="H13" s="45"/>
      <c r="I13" s="9"/>
    </row>
    <row r="14" spans="1:9" x14ac:dyDescent="0.25">
      <c r="A14" s="16" t="s">
        <v>54</v>
      </c>
      <c r="B14" s="7"/>
      <c r="C14" s="33">
        <f>SUM(C7:C13)</f>
        <v>1348024</v>
      </c>
      <c r="D14" s="18">
        <f>SUM(D7:D13)</f>
        <v>-7036560.2065199995</v>
      </c>
      <c r="G14" s="25"/>
      <c r="H14" s="45"/>
      <c r="I14" s="9"/>
    </row>
    <row r="15" spans="1:9" x14ac:dyDescent="0.25">
      <c r="A15" s="12" t="s">
        <v>55</v>
      </c>
      <c r="B15" s="31">
        <v>28</v>
      </c>
      <c r="C15" s="9">
        <v>-104</v>
      </c>
      <c r="D15" s="9">
        <v>-990.02624000000003</v>
      </c>
      <c r="G15" s="25"/>
      <c r="H15" s="45"/>
      <c r="I15" s="9"/>
    </row>
    <row r="16" spans="1:9" x14ac:dyDescent="0.25">
      <c r="A16" s="16" t="s">
        <v>56</v>
      </c>
      <c r="B16" s="7"/>
      <c r="C16" s="33">
        <f>SUM(C14:C15)</f>
        <v>1347920</v>
      </c>
      <c r="D16" s="18">
        <f>SUM(D14:D15)</f>
        <v>-7037550.2327599991</v>
      </c>
      <c r="G16" s="27"/>
      <c r="H16" s="17"/>
      <c r="I16" s="39"/>
    </row>
    <row r="17" spans="1:10" x14ac:dyDescent="0.25">
      <c r="A17" s="12" t="s">
        <v>57</v>
      </c>
      <c r="B17" s="7"/>
      <c r="D17" s="10">
        <v>0</v>
      </c>
      <c r="G17" s="25"/>
      <c r="H17" s="45"/>
      <c r="I17" s="9"/>
    </row>
    <row r="18" spans="1:10" ht="25.5" x14ac:dyDescent="0.25">
      <c r="A18" s="11" t="s">
        <v>58</v>
      </c>
      <c r="B18" s="18"/>
      <c r="C18" s="33">
        <f>SUM(C16:C17)</f>
        <v>1347920</v>
      </c>
      <c r="D18" s="18">
        <f>SUM(D16:D17)</f>
        <v>-7037550.2327599991</v>
      </c>
      <c r="G18" s="27"/>
      <c r="H18" s="17"/>
      <c r="I18" s="39"/>
      <c r="J18" s="40" t="e">
        <f>I18/H18</f>
        <v>#DIV/0!</v>
      </c>
    </row>
    <row r="19" spans="1:10" x14ac:dyDescent="0.25">
      <c r="A19" s="11" t="s">
        <v>59</v>
      </c>
      <c r="B19" s="7"/>
      <c r="G19" s="25"/>
      <c r="H19" s="17"/>
      <c r="I19" s="9"/>
    </row>
    <row r="20" spans="1:10" x14ac:dyDescent="0.25">
      <c r="A20" s="12" t="s">
        <v>44</v>
      </c>
      <c r="B20" s="31">
        <v>19</v>
      </c>
      <c r="C20" s="19">
        <v>13.48</v>
      </c>
      <c r="D20" s="19">
        <v>70.38</v>
      </c>
      <c r="G20" s="11"/>
      <c r="H20" s="17"/>
      <c r="I20" s="18"/>
    </row>
    <row r="21" spans="1:10" x14ac:dyDescent="0.25">
      <c r="A21" s="21" t="s">
        <v>39</v>
      </c>
      <c r="B21" s="15"/>
      <c r="C21" s="15"/>
      <c r="D21" s="15"/>
      <c r="G21" s="11"/>
      <c r="H21" s="47"/>
      <c r="I21" s="9"/>
    </row>
    <row r="22" spans="1:10" x14ac:dyDescent="0.25">
      <c r="G22" s="12"/>
      <c r="H22" s="31"/>
      <c r="I22" s="19"/>
    </row>
    <row r="23" spans="1:10" x14ac:dyDescent="0.25">
      <c r="G23" s="7"/>
      <c r="H23" s="7"/>
      <c r="I23" s="9"/>
    </row>
    <row r="24" spans="1:10" x14ac:dyDescent="0.2">
      <c r="A24" s="48"/>
      <c r="B24" s="48"/>
      <c r="C24" s="48"/>
      <c r="D24" s="48"/>
      <c r="E24" s="49"/>
      <c r="F24" s="49"/>
    </row>
    <row r="25" spans="1:10" x14ac:dyDescent="0.2">
      <c r="A25" s="48"/>
      <c r="B25" s="48"/>
      <c r="C25" s="50"/>
      <c r="D25" s="50"/>
      <c r="E25" s="49"/>
      <c r="F25" s="49"/>
    </row>
    <row r="26" spans="1:10" x14ac:dyDescent="0.2">
      <c r="A26" s="48"/>
      <c r="B26" s="48"/>
      <c r="C26" s="51"/>
      <c r="D26" s="50"/>
      <c r="E26" s="49"/>
      <c r="F26" s="49"/>
    </row>
    <row r="27" spans="1:10" x14ac:dyDescent="0.2">
      <c r="A27" s="52"/>
      <c r="B27" s="52"/>
      <c r="C27" s="53"/>
      <c r="D27" s="53"/>
      <c r="E27" s="49"/>
      <c r="F27" s="49"/>
    </row>
    <row r="28" spans="1:10" x14ac:dyDescent="0.2">
      <c r="A28" s="48"/>
      <c r="B28" s="48"/>
      <c r="C28" s="50"/>
      <c r="D28" s="50"/>
      <c r="E28" s="49"/>
      <c r="F28" s="49"/>
    </row>
    <row r="29" spans="1:10" x14ac:dyDescent="0.2">
      <c r="A29" s="48"/>
      <c r="B29" s="48"/>
      <c r="C29" s="50"/>
      <c r="D29" s="50"/>
      <c r="E29" s="49"/>
      <c r="F29" s="49"/>
    </row>
    <row r="30" spans="1:10" x14ac:dyDescent="0.2">
      <c r="A30" s="48"/>
      <c r="B30" s="48"/>
      <c r="C30" s="50"/>
      <c r="D30" s="50"/>
      <c r="E30" s="49"/>
      <c r="F30" s="49"/>
    </row>
    <row r="31" spans="1:10" x14ac:dyDescent="0.2">
      <c r="A31" s="48"/>
      <c r="B31" s="48"/>
      <c r="C31" s="50"/>
      <c r="D31" s="50"/>
      <c r="E31" s="49"/>
      <c r="F31" s="49"/>
    </row>
    <row r="32" spans="1:10" x14ac:dyDescent="0.2">
      <c r="A32" s="48"/>
      <c r="B32" s="48"/>
      <c r="C32" s="50"/>
      <c r="D32" s="50"/>
      <c r="E32" s="49"/>
      <c r="F32" s="49"/>
    </row>
    <row r="33" spans="1:6" x14ac:dyDescent="0.2">
      <c r="A33" s="48"/>
      <c r="B33" s="48"/>
      <c r="C33" s="50"/>
      <c r="D33" s="50"/>
      <c r="E33" s="49"/>
      <c r="F33" s="49"/>
    </row>
    <row r="34" spans="1:6" x14ac:dyDescent="0.2">
      <c r="A34" s="48"/>
      <c r="B34" s="48"/>
      <c r="C34" s="50"/>
      <c r="D34" s="50"/>
      <c r="E34" s="49"/>
      <c r="F34" s="49"/>
    </row>
    <row r="35" spans="1:6" x14ac:dyDescent="0.2">
      <c r="A35" s="52"/>
      <c r="B35" s="52"/>
      <c r="C35" s="53"/>
      <c r="D35" s="53"/>
      <c r="E35" s="49"/>
      <c r="F35" s="49"/>
    </row>
    <row r="36" spans="1:6" x14ac:dyDescent="0.2">
      <c r="A36" s="48"/>
      <c r="B36" s="48"/>
      <c r="C36" s="50"/>
      <c r="D36" s="50"/>
      <c r="E36" s="49"/>
      <c r="F36" s="49"/>
    </row>
    <row r="37" spans="1:6" x14ac:dyDescent="0.2">
      <c r="A37" s="52"/>
      <c r="B37" s="52"/>
      <c r="C37" s="54"/>
      <c r="D37" s="53"/>
      <c r="E37" s="49"/>
      <c r="F37" s="49"/>
    </row>
    <row r="38" spans="1:6" x14ac:dyDescent="0.2">
      <c r="A38" s="48"/>
      <c r="B38" s="48"/>
      <c r="C38" s="55"/>
      <c r="D38" s="55"/>
      <c r="E38" s="49"/>
      <c r="F38" s="49"/>
    </row>
    <row r="39" spans="1:6" x14ac:dyDescent="0.2">
      <c r="A39" s="48"/>
      <c r="B39" s="48"/>
      <c r="C39" s="55"/>
      <c r="D39" s="55"/>
      <c r="E39" s="49"/>
      <c r="F39" s="49"/>
    </row>
    <row r="40" spans="1:6" x14ac:dyDescent="0.2">
      <c r="A40" s="48"/>
      <c r="B40" s="48"/>
      <c r="C40" s="55"/>
      <c r="D40" s="55"/>
      <c r="E40" s="49"/>
      <c r="F40" s="49"/>
    </row>
    <row r="41" spans="1:6" x14ac:dyDescent="0.2">
      <c r="A41" s="56"/>
      <c r="B41" s="56"/>
      <c r="C41" s="56"/>
      <c r="D41" s="56"/>
      <c r="E41" s="49"/>
      <c r="F41" s="4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5"/>
  <sheetViews>
    <sheetView workbookViewId="0">
      <selection activeCell="A11" sqref="A11"/>
    </sheetView>
  </sheetViews>
  <sheetFormatPr defaultColWidth="16.28515625" defaultRowHeight="12.75" x14ac:dyDescent="0.25"/>
  <cols>
    <col min="1" max="1" width="39.28515625" style="1" customWidth="1"/>
    <col min="2" max="9" width="16.28515625" style="4"/>
    <col min="10" max="16384" width="16.28515625" style="1"/>
  </cols>
  <sheetData>
    <row r="1" spans="1:9" x14ac:dyDescent="0.25">
      <c r="A1" s="8" t="s">
        <v>1</v>
      </c>
    </row>
    <row r="2" spans="1:9" x14ac:dyDescent="0.2">
      <c r="A2" s="2" t="s">
        <v>95</v>
      </c>
    </row>
    <row r="3" spans="1:9" x14ac:dyDescent="0.25">
      <c r="A3" s="24"/>
      <c r="B3" s="22"/>
      <c r="C3" s="22"/>
      <c r="D3" s="22"/>
      <c r="E3" s="34" t="s">
        <v>2</v>
      </c>
      <c r="F3" s="9"/>
      <c r="G3" s="9"/>
    </row>
    <row r="4" spans="1:9" ht="25.5" x14ac:dyDescent="0.25">
      <c r="A4" s="24"/>
      <c r="B4" s="35" t="s">
        <v>32</v>
      </c>
      <c r="C4" s="35" t="s">
        <v>33</v>
      </c>
      <c r="D4" s="35" t="s">
        <v>34</v>
      </c>
      <c r="E4" s="35" t="s">
        <v>0</v>
      </c>
      <c r="F4" s="9"/>
      <c r="G4" s="9"/>
    </row>
    <row r="5" spans="1:9" x14ac:dyDescent="0.25">
      <c r="A5" s="11" t="s">
        <v>41</v>
      </c>
      <c r="B5" s="18">
        <v>3924174</v>
      </c>
      <c r="C5" s="18">
        <v>-7415731</v>
      </c>
      <c r="D5" s="18">
        <v>-62018728</v>
      </c>
      <c r="E5" s="18">
        <f>SUM(B5:D5)</f>
        <v>-65510285</v>
      </c>
      <c r="F5" s="9"/>
      <c r="G5" s="9"/>
    </row>
    <row r="6" spans="1:9" ht="38.25" x14ac:dyDescent="0.25">
      <c r="A6" s="12" t="s">
        <v>61</v>
      </c>
      <c r="B6" s="10">
        <v>0</v>
      </c>
      <c r="C6" s="10">
        <v>0</v>
      </c>
      <c r="D6" s="10"/>
      <c r="E6" s="10">
        <f>SUM(B6:D6)</f>
        <v>0</v>
      </c>
      <c r="F6" s="9"/>
      <c r="G6" s="9"/>
    </row>
    <row r="7" spans="1:9" x14ac:dyDescent="0.25">
      <c r="A7" s="12" t="s">
        <v>60</v>
      </c>
      <c r="B7" s="10">
        <v>0</v>
      </c>
      <c r="C7" s="10">
        <v>0</v>
      </c>
      <c r="D7" s="10">
        <v>-13733556</v>
      </c>
      <c r="E7" s="10">
        <f>SUM(B7:D7)</f>
        <v>-13733556</v>
      </c>
      <c r="F7" s="9"/>
      <c r="G7" s="9"/>
    </row>
    <row r="8" spans="1:9" x14ac:dyDescent="0.25">
      <c r="A8" s="11" t="s">
        <v>42</v>
      </c>
      <c r="B8" s="18">
        <f>SUM(B5:B7)</f>
        <v>3924174</v>
      </c>
      <c r="C8" s="18">
        <f t="shared" ref="C8:E8" si="0">SUM(C5:C7)</f>
        <v>-7415731</v>
      </c>
      <c r="D8" s="18">
        <f t="shared" si="0"/>
        <v>-75752284</v>
      </c>
      <c r="E8" s="18">
        <f t="shared" si="0"/>
        <v>-79243841</v>
      </c>
      <c r="F8" s="9"/>
      <c r="G8" s="9"/>
    </row>
    <row r="9" spans="1:9" ht="18" customHeight="1" x14ac:dyDescent="0.25">
      <c r="A9" s="12" t="s">
        <v>60</v>
      </c>
      <c r="B9" s="9">
        <v>0</v>
      </c>
      <c r="C9" s="9">
        <v>0</v>
      </c>
      <c r="D9" s="9">
        <f>Ф2!C16</f>
        <v>1347920</v>
      </c>
      <c r="E9" s="10">
        <f>SUM(B9:D9)</f>
        <v>1347920</v>
      </c>
      <c r="F9" s="9"/>
      <c r="G9" s="9"/>
    </row>
    <row r="10" spans="1:9" ht="18" customHeight="1" x14ac:dyDescent="0.25">
      <c r="A10" s="11" t="s">
        <v>96</v>
      </c>
      <c r="B10" s="33">
        <f>SUM(B8:B9)</f>
        <v>3924174</v>
      </c>
      <c r="C10" s="33">
        <f>SUM(C8:C9)</f>
        <v>-7415731</v>
      </c>
      <c r="D10" s="33">
        <f>SUM(D8:D9)</f>
        <v>-74404364</v>
      </c>
      <c r="E10" s="33">
        <f>SUM(E8:E9)</f>
        <v>-77895921</v>
      </c>
      <c r="F10" s="9"/>
      <c r="G10" s="9"/>
    </row>
    <row r="11" spans="1:9" s="5" customFormat="1" x14ac:dyDescent="0.25">
      <c r="A11" s="21"/>
      <c r="B11" s="15"/>
      <c r="C11" s="15"/>
      <c r="D11" s="15"/>
      <c r="E11" s="15"/>
      <c r="F11" s="15"/>
      <c r="G11" s="15"/>
      <c r="H11" s="6"/>
      <c r="I11" s="6"/>
    </row>
    <row r="12" spans="1:9" x14ac:dyDescent="0.25">
      <c r="A12" s="7"/>
      <c r="B12" s="9"/>
      <c r="C12" s="9"/>
      <c r="D12" s="9"/>
      <c r="E12" s="9"/>
      <c r="F12" s="9"/>
      <c r="G12" s="9"/>
    </row>
    <row r="13" spans="1:9" x14ac:dyDescent="0.25">
      <c r="A13" s="7"/>
      <c r="B13" s="9"/>
      <c r="C13" s="9"/>
      <c r="D13" s="9"/>
      <c r="E13" s="9"/>
      <c r="F13" s="9"/>
      <c r="G13" s="9"/>
    </row>
    <row r="14" spans="1:9" x14ac:dyDescent="0.25">
      <c r="A14" s="7"/>
      <c r="B14" s="9"/>
      <c r="C14" s="9"/>
      <c r="D14" s="9"/>
      <c r="E14" s="9"/>
      <c r="F14" s="9"/>
      <c r="G14" s="9"/>
    </row>
    <row r="15" spans="1:9" x14ac:dyDescent="0.25">
      <c r="A15" s="7"/>
      <c r="B15" s="9"/>
      <c r="C15" s="9"/>
      <c r="D15" s="9"/>
      <c r="E15" s="9"/>
      <c r="F15" s="9"/>
      <c r="G15" s="9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7"/>
  <sheetViews>
    <sheetView workbookViewId="0">
      <selection activeCell="A3" sqref="A3"/>
    </sheetView>
  </sheetViews>
  <sheetFormatPr defaultColWidth="16.5703125" defaultRowHeight="12.75" x14ac:dyDescent="0.25"/>
  <cols>
    <col min="1" max="1" width="42.5703125" style="7" customWidth="1"/>
    <col min="2" max="9" width="16.5703125" style="9"/>
    <col min="10" max="16384" width="16.5703125" style="7"/>
  </cols>
  <sheetData>
    <row r="1" spans="1:3" x14ac:dyDescent="0.25">
      <c r="A1" s="27" t="s">
        <v>1</v>
      </c>
    </row>
    <row r="2" spans="1:3" x14ac:dyDescent="0.25">
      <c r="A2" s="27" t="s">
        <v>97</v>
      </c>
    </row>
    <row r="3" spans="1:3" x14ac:dyDescent="0.25">
      <c r="A3" s="22"/>
      <c r="B3" s="23"/>
      <c r="C3" s="28" t="s">
        <v>2</v>
      </c>
    </row>
    <row r="4" spans="1:3" x14ac:dyDescent="0.25">
      <c r="A4" s="24"/>
      <c r="B4" s="32" t="s">
        <v>91</v>
      </c>
      <c r="C4" s="32" t="s">
        <v>40</v>
      </c>
    </row>
    <row r="5" spans="1:3" x14ac:dyDescent="0.25">
      <c r="A5" s="16" t="s">
        <v>62</v>
      </c>
    </row>
    <row r="6" spans="1:3" ht="13.5" x14ac:dyDescent="0.25">
      <c r="A6" s="36" t="s">
        <v>63</v>
      </c>
      <c r="B6" s="33">
        <v>265200</v>
      </c>
      <c r="C6" s="18">
        <f>SUM(C7:C11)</f>
        <v>1638864</v>
      </c>
    </row>
    <row r="7" spans="1:3" x14ac:dyDescent="0.25">
      <c r="A7" s="12" t="s">
        <v>64</v>
      </c>
      <c r="B7" s="9">
        <v>221692</v>
      </c>
      <c r="C7" s="3">
        <v>1383598</v>
      </c>
    </row>
    <row r="8" spans="1:3" x14ac:dyDescent="0.25">
      <c r="A8" s="12" t="s">
        <v>65</v>
      </c>
      <c r="B8" s="9">
        <v>0</v>
      </c>
      <c r="C8" s="3">
        <v>0</v>
      </c>
    </row>
    <row r="9" spans="1:3" ht="25.5" x14ac:dyDescent="0.25">
      <c r="A9" s="12" t="s">
        <v>66</v>
      </c>
      <c r="B9" s="9">
        <v>42797</v>
      </c>
      <c r="C9" s="3">
        <v>243830</v>
      </c>
    </row>
    <row r="10" spans="1:3" x14ac:dyDescent="0.25">
      <c r="A10" s="12" t="s">
        <v>67</v>
      </c>
      <c r="B10" s="9">
        <v>679</v>
      </c>
      <c r="C10" s="3">
        <v>7569</v>
      </c>
    </row>
    <row r="11" spans="1:3" x14ac:dyDescent="0.25">
      <c r="A11" s="12" t="s">
        <v>68</v>
      </c>
      <c r="B11" s="9">
        <v>32</v>
      </c>
      <c r="C11" s="3">
        <v>3867</v>
      </c>
    </row>
    <row r="12" spans="1:3" ht="13.5" x14ac:dyDescent="0.25">
      <c r="A12" s="36" t="s">
        <v>69</v>
      </c>
      <c r="B12" s="33">
        <v>-265705</v>
      </c>
      <c r="C12" s="18">
        <f>SUM(C13:C18)</f>
        <v>-1855181</v>
      </c>
    </row>
    <row r="13" spans="1:3" x14ac:dyDescent="0.25">
      <c r="A13" s="12" t="s">
        <v>70</v>
      </c>
      <c r="B13" s="9">
        <v>-360746</v>
      </c>
      <c r="C13" s="3">
        <v>-1254465</v>
      </c>
    </row>
    <row r="14" spans="1:3" x14ac:dyDescent="0.25">
      <c r="A14" s="12" t="s">
        <v>71</v>
      </c>
      <c r="B14" s="9">
        <v>131151</v>
      </c>
      <c r="C14" s="3">
        <v>-38454</v>
      </c>
    </row>
    <row r="15" spans="1:3" x14ac:dyDescent="0.25">
      <c r="A15" s="12" t="s">
        <v>72</v>
      </c>
      <c r="B15" s="9">
        <v>-38129</v>
      </c>
      <c r="C15" s="3">
        <v>-123479</v>
      </c>
    </row>
    <row r="16" spans="1:3" x14ac:dyDescent="0.25">
      <c r="A16" s="12" t="s">
        <v>73</v>
      </c>
      <c r="B16" s="9">
        <v>-3483</v>
      </c>
      <c r="C16" s="3">
        <v>-435880</v>
      </c>
    </row>
    <row r="17" spans="1:3" x14ac:dyDescent="0.25">
      <c r="A17" s="12" t="s">
        <v>74</v>
      </c>
      <c r="B17" s="9">
        <v>5501</v>
      </c>
      <c r="C17" s="3">
        <v>-2889</v>
      </c>
    </row>
    <row r="18" spans="1:3" x14ac:dyDescent="0.25">
      <c r="A18" s="12" t="s">
        <v>75</v>
      </c>
      <c r="B18" s="9">
        <v>1</v>
      </c>
      <c r="C18" s="3">
        <v>-14</v>
      </c>
    </row>
    <row r="19" spans="1:3" ht="25.5" x14ac:dyDescent="0.25">
      <c r="A19" s="11" t="s">
        <v>76</v>
      </c>
      <c r="B19" s="33">
        <v>-505</v>
      </c>
      <c r="C19" s="33">
        <f>C6+C12</f>
        <v>-216317</v>
      </c>
    </row>
    <row r="20" spans="1:3" x14ac:dyDescent="0.25">
      <c r="A20" s="16" t="s">
        <v>77</v>
      </c>
      <c r="C20" s="37"/>
    </row>
    <row r="21" spans="1:3" ht="13.5" x14ac:dyDescent="0.25">
      <c r="A21" s="36" t="s">
        <v>63</v>
      </c>
      <c r="C21" s="18">
        <f>C22</f>
        <v>0</v>
      </c>
    </row>
    <row r="22" spans="1:3" x14ac:dyDescent="0.25">
      <c r="A22" s="12" t="s">
        <v>78</v>
      </c>
      <c r="C22" s="10">
        <v>0</v>
      </c>
    </row>
    <row r="23" spans="1:3" ht="13.5" x14ac:dyDescent="0.25">
      <c r="A23" s="36" t="s">
        <v>69</v>
      </c>
      <c r="C23" s="14">
        <f>C24</f>
        <v>-26460</v>
      </c>
    </row>
    <row r="24" spans="1:3" x14ac:dyDescent="0.25">
      <c r="A24" s="12" t="s">
        <v>79</v>
      </c>
      <c r="C24" s="3">
        <v>-26460</v>
      </c>
    </row>
    <row r="25" spans="1:3" ht="25.5" x14ac:dyDescent="0.25">
      <c r="A25" s="11" t="s">
        <v>80</v>
      </c>
      <c r="C25" s="18">
        <f>C21+C23</f>
        <v>-26460</v>
      </c>
    </row>
    <row r="26" spans="1:3" x14ac:dyDescent="0.25">
      <c r="A26" s="16" t="s">
        <v>81</v>
      </c>
    </row>
    <row r="27" spans="1:3" ht="13.5" x14ac:dyDescent="0.25">
      <c r="A27" s="36" t="s">
        <v>63</v>
      </c>
      <c r="C27" s="10">
        <f>C28</f>
        <v>30951</v>
      </c>
    </row>
    <row r="28" spans="1:3" x14ac:dyDescent="0.25">
      <c r="A28" s="12" t="s">
        <v>89</v>
      </c>
      <c r="C28" s="3">
        <v>30951</v>
      </c>
    </row>
    <row r="29" spans="1:3" ht="13.5" x14ac:dyDescent="0.25">
      <c r="A29" s="36" t="s">
        <v>69</v>
      </c>
      <c r="C29" s="18">
        <f>SUM(C30:C31)</f>
        <v>-4700</v>
      </c>
    </row>
    <row r="30" spans="1:3" x14ac:dyDescent="0.25">
      <c r="A30" s="12" t="s">
        <v>82</v>
      </c>
      <c r="C30" s="3">
        <v>-4700</v>
      </c>
    </row>
    <row r="31" spans="1:3" x14ac:dyDescent="0.25">
      <c r="A31" s="12" t="s">
        <v>83</v>
      </c>
      <c r="C31" s="3">
        <v>0</v>
      </c>
    </row>
    <row r="32" spans="1:3" ht="25.5" x14ac:dyDescent="0.25">
      <c r="A32" s="11" t="s">
        <v>84</v>
      </c>
      <c r="C32" s="18">
        <f>C27+C29</f>
        <v>26251</v>
      </c>
    </row>
    <row r="33" spans="1:3" x14ac:dyDescent="0.25">
      <c r="A33" s="12" t="s">
        <v>85</v>
      </c>
      <c r="B33" s="9">
        <v>-3</v>
      </c>
      <c r="C33" s="3">
        <v>-5075</v>
      </c>
    </row>
    <row r="34" spans="1:3" ht="25.5" x14ac:dyDescent="0.25">
      <c r="A34" s="11" t="s">
        <v>86</v>
      </c>
      <c r="B34" s="33">
        <v>-508</v>
      </c>
      <c r="C34" s="18">
        <f>C19+C25+C32+C33</f>
        <v>-221601</v>
      </c>
    </row>
    <row r="35" spans="1:3" x14ac:dyDescent="0.25">
      <c r="A35" s="11" t="s">
        <v>87</v>
      </c>
      <c r="B35" s="33">
        <v>509</v>
      </c>
      <c r="C35" s="14">
        <v>222110</v>
      </c>
    </row>
    <row r="36" spans="1:3" ht="15" customHeight="1" x14ac:dyDescent="0.25">
      <c r="A36" s="11" t="s">
        <v>88</v>
      </c>
      <c r="B36" s="9">
        <v>1</v>
      </c>
      <c r="C36" s="18">
        <f>SUM(C34:C35)</f>
        <v>509</v>
      </c>
    </row>
    <row r="37" spans="1:3" x14ac:dyDescent="0.25">
      <c r="A37" s="21"/>
      <c r="B37" s="15"/>
      <c r="C37" s="15">
        <f>C36-Ф1!D7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2023-11-13T06:58:45Z</dcterms:modified>
</cp:coreProperties>
</file>