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Desktop\ТРАНСФОРМАЦИЯ ФИН.ОТЧЕТ\ТРАНСФОРМАЦИЯ 2021 3 квартал -\"/>
    </mc:Choice>
  </mc:AlternateContent>
  <bookViews>
    <workbookView xWindow="0" yWindow="0" windowWidth="28800" windowHeight="12375" activeTab="3"/>
  </bookViews>
  <sheets>
    <sheet name="Ф1" sheetId="2" r:id="rId1"/>
    <sheet name="Ф2" sheetId="7" r:id="rId2"/>
    <sheet name="Ф3" sheetId="11" r:id="rId3"/>
    <sheet name="Ф4" sheetId="12" r:id="rId4"/>
  </sheets>
  <calcPr calcId="152511" calcMode="autoNoTable"/>
</workbook>
</file>

<file path=xl/calcChain.xml><?xml version="1.0" encoding="utf-8"?>
<calcChain xmlns="http://schemas.openxmlformats.org/spreadsheetml/2006/main">
  <c r="D43" i="12" l="1"/>
  <c r="D46" i="12" s="1"/>
  <c r="D42" i="12"/>
  <c r="D36" i="12"/>
  <c r="D28" i="12"/>
  <c r="D26" i="12"/>
  <c r="D17" i="12"/>
  <c r="D6" i="11"/>
  <c r="C41" i="2"/>
  <c r="D41" i="2" l="1"/>
  <c r="D35" i="2"/>
  <c r="D28" i="2"/>
  <c r="D36" i="2" s="1"/>
  <c r="D42" i="2" s="1"/>
  <c r="D20" i="2"/>
  <c r="D13" i="2"/>
  <c r="D21" i="2" s="1"/>
  <c r="E4" i="11" l="1"/>
  <c r="B6" i="11"/>
  <c r="B9" i="11" s="1"/>
  <c r="B10" i="11" s="1"/>
  <c r="E5" i="11"/>
  <c r="E6" i="11" l="1"/>
  <c r="F51" i="7" l="1"/>
  <c r="B51" i="7"/>
  <c r="C51" i="7"/>
  <c r="D7" i="7"/>
  <c r="D15" i="7" s="1"/>
  <c r="D17" i="7" l="1"/>
  <c r="D19" i="7" s="1"/>
  <c r="C7" i="7"/>
  <c r="C15" i="7" l="1"/>
  <c r="C42" i="12"/>
  <c r="E7" i="11" l="1"/>
  <c r="C9" i="11"/>
  <c r="C10" i="11" s="1"/>
  <c r="C36" i="12"/>
  <c r="C17" i="7"/>
  <c r="C19" i="7" s="1"/>
  <c r="D8" i="11" l="1"/>
  <c r="D9" i="11" s="1"/>
  <c r="E8" i="11" l="1"/>
  <c r="C17" i="12"/>
  <c r="E9" i="11"/>
  <c r="C35" i="2"/>
  <c r="C28" i="2"/>
  <c r="C20" i="2"/>
  <c r="D44" i="2" l="1"/>
  <c r="E10" i="11"/>
  <c r="C36" i="2"/>
  <c r="C26" i="12" l="1"/>
  <c r="C28" i="12" s="1"/>
  <c r="C43" i="12" s="1"/>
  <c r="C42" i="2"/>
  <c r="C46" i="12" l="1"/>
  <c r="C13" i="2" l="1"/>
  <c r="C21" i="2" s="1"/>
  <c r="C44" i="2" s="1"/>
  <c r="C47" i="12"/>
</calcChain>
</file>

<file path=xl/sharedStrings.xml><?xml version="1.0" encoding="utf-8"?>
<sst xmlns="http://schemas.openxmlformats.org/spreadsheetml/2006/main" count="141" uniqueCount="120">
  <si>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</si>
  <si>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</si>
  <si>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</si>
  <si>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</si>
  <si>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</si>
  <si>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</si>
  <si>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</si>
  <si>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</si>
  <si>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</si>
  <si>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</si>
  <si>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</si>
  <si>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</si>
  <si>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</si>
  <si>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</si>
  <si>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</si>
  <si>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</si>
  <si>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</si>
  <si>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</si>
  <si>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</si>
  <si>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</si>
  <si>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</si>
  <si>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</si>
  <si>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</si>
  <si>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</si>
  <si>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</si>
  <si>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</si>
  <si>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</si>
  <si>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</si>
  <si>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</si>
  <si>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</si>
  <si>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</si>
  <si>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</si>
  <si>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</si>
  <si>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</si>
  <si>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</si>
  <si>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</si>
  <si>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 xml:space="preserve"> 31 декабря 2020 года </t>
  </si>
  <si>
    <t>Итого:</t>
  </si>
  <si>
    <t>ИТОГО ОБЯЗАТЕЛЬСТВА</t>
  </si>
  <si>
    <t xml:space="preserve"> </t>
  </si>
  <si>
    <t>На 31 декабря 2019 года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</si>
  <si>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</si>
  <si>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</si>
  <si>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</si>
  <si>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</si>
  <si>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</si>
  <si>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</si>
  <si>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</si>
  <si>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</si>
  <si>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</si>
  <si>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</si>
  <si>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</si>
  <si>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</si>
  <si>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</si>
  <si>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</si>
  <si>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</si>
  <si>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</si>
  <si>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</si>
  <si>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</si>
  <si>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</si>
  <si>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</si>
  <si>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</si>
  <si>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</si>
  <si>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</si>
  <si>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</si>
  <si>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</si>
  <si>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Расходы по обесценению основных средств и незавершенного строительства</t>
  </si>
  <si>
    <t>Убыток до налогообложения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</si>
  <si>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</si>
  <si>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</si>
  <si>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</si>
  <si>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>ДВИЖЕНИЕ ДЕНЕЖНЫХ СРЕДСТВ ОТ ОПЕРАЦИОННОЙ ДЕЯТЕЛЬНОСТИ:</t>
  </si>
  <si>
    <t>Корректировки на:</t>
  </si>
  <si>
    <t>21, 23</t>
  </si>
  <si>
    <t>Корректировка  стоимости готовой продукции до чистой стоимости реализации</t>
  </si>
  <si>
    <t>8, 27</t>
  </si>
  <si>
    <t>7, 27</t>
  </si>
  <si>
    <t>Убыток / (доход) от курсовой разницы, (нетто)</t>
  </si>
  <si>
    <t>Прочие неденежные операционные корректировки общего совокупного убытка</t>
  </si>
  <si>
    <t>Движение денежных средств от операционной деятельности до изменений в оборотном капитале</t>
  </si>
  <si>
    <t>Изменение в оборотном капитале:</t>
  </si>
  <si>
    <t>Изменение торговой дебиторской задолженности</t>
  </si>
  <si>
    <t>Изменение НДС к получению</t>
  </si>
  <si>
    <t>Изменение товарно-материальных запасов</t>
  </si>
  <si>
    <t>Изменение прочих текущих активов</t>
  </si>
  <si>
    <t>Изменение торговой кредиторской задолженности</t>
  </si>
  <si>
    <t>Изменение прочей кредиторской задолженности и начисленных обязательств</t>
  </si>
  <si>
    <t>Изменения в оборотном капитале</t>
  </si>
  <si>
    <t>Вознаграждение полученное</t>
  </si>
  <si>
    <t>Денежные средства, использованные в операционной деятельности</t>
  </si>
  <si>
    <t>ДВИЖЕНИЕ ДЕНЕЖНЫХ СРЕДСТВ ОТ ИНВЕСТИЦИОННОЙ ДЕЯТЕЛЬНОСТИ:</t>
  </si>
  <si>
    <t>Приобретение основных средств</t>
  </si>
  <si>
    <t>Авансы, выданные за долгосрочные активы</t>
  </si>
  <si>
    <t>Выплаты по строительству незавершенного строительства</t>
  </si>
  <si>
    <t>Выдача займов</t>
  </si>
  <si>
    <t>Поступления от реализации основных средств</t>
  </si>
  <si>
    <t>Чистые денежные средства, использованные в инвестиционной деятельности</t>
  </si>
  <si>
    <t>ДВИЖЕНИЕ ДЕНЕЖНЫХ СРЕДСТВ ОТ ФИНАНСОВОЙ ДЕЯТЕЛЬНОСТИ:</t>
  </si>
  <si>
    <t>Получение займов</t>
  </si>
  <si>
    <t>Погашение займов полученных</t>
  </si>
  <si>
    <t>Погашение вознаграждений</t>
  </si>
  <si>
    <t>Чистые денежные средства, полученные от финансовой деятельности</t>
  </si>
  <si>
    <t xml:space="preserve">Чистое увеличение/(уменьшение) денежных средств и их эквивалентов </t>
  </si>
  <si>
    <t>ДЕНЕЖНЫЕ СРЕДСТВА И ИХ ЭКВИВАЛЕНТЫ на начало года</t>
  </si>
  <si>
    <t>Влияние изменения курса иностранной валюты на денежные средства и их эквиваленты</t>
  </si>
  <si>
    <t>ДЕНЕЖНЫЕ СРЕДСТВА И ИХ ЭКВИВАЛЕНТЫ на конец года</t>
  </si>
  <si>
    <t>Начисление/ (восстановление) резерва по устаревшим и неликвидным товарно-материальным запасам</t>
  </si>
  <si>
    <r>
      <t xml:space="preserve">Начисление / (восстановление) резерва </t>
    </r>
    <r>
      <rPr>
        <sz val="10"/>
        <color rgb="FF000000"/>
        <rFont val="Times New Roman"/>
        <family val="1"/>
        <charset val="204"/>
      </rPr>
      <t>под ожидаемые кредитные убытки</t>
    </r>
  </si>
  <si>
    <t>9, 27</t>
  </si>
  <si>
    <t>Начисление / (восстановление) резерва под ожидаемые кредитные убытки</t>
  </si>
  <si>
    <t>ОТЧЕТ О ФИНАНСОВОМ ПОЛОЖЕНИИ по состоянию на 30 сентября 2021 года</t>
  </si>
  <si>
    <t>ОТЧЕТ О ПРИБЫЛИ ИЛИ  УБЫТКЕ  И  ПРОЧЕМ СОВОКУПНОМ ДОХОДЕ за год, закончившийся 30 сентября 2021 года</t>
  </si>
  <si>
    <t xml:space="preserve">30.09.2021 год </t>
  </si>
  <si>
    <t xml:space="preserve"> 30.09.2020 год </t>
  </si>
  <si>
    <t>ОТЧЕТ ОБ ИЗМЕНЕНИЯХ В КАПИТАЛЕ за квартал, закончившийся 30 сентября 2021 года.</t>
  </si>
  <si>
    <t>ОТЧЕТ О ДВИЖЕНИИ ДЕНЕЖНЫХ СРЕДСТВ за год, закончившийся 30 сентября 2021 года (косвенный метод)</t>
  </si>
  <si>
    <t xml:space="preserve"> 30.09.2021 год </t>
  </si>
  <si>
    <t xml:space="preserve"> 31.12.2020 год </t>
  </si>
  <si>
    <t xml:space="preserve"> 30 сентября 2021 года </t>
  </si>
  <si>
    <t>30 сентября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</si>
</sst>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8"/>
      <name val="Arial"/>
      <family val="2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top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horizontal="right" vertical="top"/>
    </xf>
    <xf numFmtId="164" fontId="7" fillId="0" borderId="0" xfId="0" applyNumberFormat="1" applyFont="1" applyFill="1" applyAlignment="1">
      <alignment horizontal="center" vertical="top" wrapText="1"/>
    </xf>
    <xf numFmtId="164" fontId="8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16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3" fillId="0" borderId="0" xfId="0" applyNumberFormat="1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" xfId="1" applyNumberFormat="1" applyFont="1" applyBorder="1" applyAlignment="1">
      <alignment horizontal="left" wrapText="1"/>
    </xf>
    <xf numFmtId="0" fontId="2" fillId="0" borderId="1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right" wrapText="1"/>
    </xf>
    <xf numFmtId="0" fontId="14" fillId="0" borderId="1" xfId="1" applyNumberFormat="1" applyFont="1" applyBorder="1" applyAlignment="1">
      <alignment horizontal="left" wrapText="1"/>
    </xf>
    <xf numFmtId="4" fontId="14" fillId="0" borderId="1" xfId="1" applyNumberFormat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 wrapText="1"/>
    </xf>
    <xf numFmtId="0" fontId="1" fillId="0" borderId="1" xfId="1" applyNumberFormat="1" applyFont="1" applyBorder="1" applyAlignment="1">
      <alignment horizontal="right" wrapText="1"/>
    </xf>
    <xf numFmtId="3" fontId="1" fillId="0" borderId="1" xfId="1" applyNumberFormat="1" applyFont="1" applyBorder="1" applyAlignment="1">
      <alignment horizontal="right" wrapText="1"/>
    </xf>
    <xf numFmtId="0" fontId="15" fillId="0" borderId="0" xfId="0" applyFont="1" applyAlignment="1">
      <alignment vertical="center"/>
    </xf>
  </cellXfs>
  <cellStyles count="2">
    <cellStyle name="Обычный" xfId="0" builtinId="0"/>
    <cellStyle name="Обычный_Ф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7"/>
  <sheetViews>
    <sheetView workbookViewId="0">
      <selection activeCell="C8" sqref="C8"/>
    </sheetView>
  </sheetViews>
  <sheetFormatPr defaultColWidth="16.7109375" defaultRowHeight="12.75" x14ac:dyDescent="0.25"/>
  <cols>
    <col min="1" max="1" width="45" style="21" customWidth="1"/>
    <col min="2" max="2" width="8.140625" style="21" customWidth="1"/>
    <col min="3" max="3" width="17.7109375" style="17" customWidth="1"/>
    <col min="4" max="4" width="19.28515625" style="17" customWidth="1"/>
    <col min="5" max="5" width="16.7109375" style="17"/>
    <col min="6" max="6" width="16.7109375" style="46"/>
    <col min="7" max="7" width="16.7109375" style="17"/>
    <col min="8" max="16384" width="16.7109375" style="21"/>
  </cols>
  <sheetData>
    <row r="1" spans="1:6" x14ac:dyDescent="0.25">
      <c r="A1" s="31" t="s">
        <v>1</v>
      </c>
    </row>
    <row r="2" spans="1:6" x14ac:dyDescent="0.2">
      <c r="A2" s="47" t="s">
        <v>110</v>
      </c>
    </row>
    <row r="3" spans="1:6" x14ac:dyDescent="0.25">
      <c r="A3" s="20"/>
      <c r="B3" s="20"/>
      <c r="C3" s="22"/>
      <c r="D3" s="23" t="s">
        <v>2</v>
      </c>
    </row>
    <row r="4" spans="1:6" ht="25.5" x14ac:dyDescent="0.25">
      <c r="A4" s="29"/>
      <c r="B4" s="48" t="s">
        <v>35</v>
      </c>
      <c r="C4" s="24" t="s">
        <v>118</v>
      </c>
      <c r="D4" s="24" t="s">
        <v>36</v>
      </c>
      <c r="F4" s="25"/>
    </row>
    <row r="5" spans="1:6" x14ac:dyDescent="0.25">
      <c r="A5" s="39" t="s">
        <v>3</v>
      </c>
      <c r="B5" s="29"/>
      <c r="C5" s="49"/>
    </row>
    <row r="6" spans="1:6" x14ac:dyDescent="0.25">
      <c r="A6" s="39" t="s">
        <v>4</v>
      </c>
      <c r="B6" s="29"/>
      <c r="C6" s="49"/>
    </row>
    <row r="7" spans="1:6" x14ac:dyDescent="0.25">
      <c r="A7" s="8" t="s">
        <v>5</v>
      </c>
      <c r="B7" s="50"/>
      <c r="C7" s="40">
        <v>1998</v>
      </c>
      <c r="D7" s="17">
        <v>119310</v>
      </c>
    </row>
    <row r="8" spans="1:6" x14ac:dyDescent="0.25">
      <c r="A8" s="8" t="s">
        <v>6</v>
      </c>
      <c r="B8" s="50"/>
      <c r="C8" s="40">
        <v>357112</v>
      </c>
      <c r="D8" s="17">
        <v>174000</v>
      </c>
    </row>
    <row r="9" spans="1:6" x14ac:dyDescent="0.25">
      <c r="A9" s="8" t="s">
        <v>7</v>
      </c>
      <c r="B9" s="50"/>
      <c r="C9" s="40">
        <v>161762</v>
      </c>
      <c r="D9" s="17">
        <v>208560</v>
      </c>
    </row>
    <row r="10" spans="1:6" x14ac:dyDescent="0.25">
      <c r="A10" s="8" t="s">
        <v>8</v>
      </c>
      <c r="B10" s="11"/>
      <c r="C10" s="12">
        <v>461762</v>
      </c>
      <c r="D10" s="17">
        <v>461762</v>
      </c>
    </row>
    <row r="11" spans="1:6" x14ac:dyDescent="0.25">
      <c r="A11" s="11" t="s">
        <v>9</v>
      </c>
      <c r="B11" s="16"/>
      <c r="C11" s="41">
        <v>118250</v>
      </c>
      <c r="D11" s="17">
        <v>118250</v>
      </c>
    </row>
    <row r="12" spans="1:6" x14ac:dyDescent="0.25">
      <c r="A12" s="11" t="s">
        <v>10</v>
      </c>
      <c r="B12" s="16"/>
      <c r="C12" s="41">
        <v>116856</v>
      </c>
      <c r="D12" s="17">
        <v>98308</v>
      </c>
    </row>
    <row r="13" spans="1:6" x14ac:dyDescent="0.25">
      <c r="A13" s="26" t="s">
        <v>11</v>
      </c>
      <c r="B13" s="11"/>
      <c r="C13" s="30">
        <f>SUM(C7:C12)</f>
        <v>1217740</v>
      </c>
      <c r="D13" s="30">
        <f>SUM(D7:D12)</f>
        <v>1180190</v>
      </c>
    </row>
    <row r="14" spans="1:6" x14ac:dyDescent="0.25">
      <c r="A14" s="26" t="s">
        <v>12</v>
      </c>
      <c r="B14" s="11"/>
      <c r="C14" s="12"/>
    </row>
    <row r="15" spans="1:6" x14ac:dyDescent="0.25">
      <c r="A15" s="11" t="s">
        <v>6</v>
      </c>
      <c r="B15" s="16"/>
      <c r="C15" s="41">
        <v>0</v>
      </c>
      <c r="D15" s="17">
        <v>0</v>
      </c>
    </row>
    <row r="16" spans="1:6" x14ac:dyDescent="0.25">
      <c r="A16" s="11" t="s">
        <v>13</v>
      </c>
      <c r="B16" s="16"/>
      <c r="C16" s="41">
        <v>12205107.449999999</v>
      </c>
      <c r="D16" s="17">
        <v>12435446</v>
      </c>
    </row>
    <row r="17" spans="1:4" x14ac:dyDescent="0.25">
      <c r="A17" s="11" t="s">
        <v>14</v>
      </c>
      <c r="B17" s="16"/>
      <c r="C17" s="41">
        <v>4276579.45</v>
      </c>
      <c r="D17" s="17">
        <v>4282586</v>
      </c>
    </row>
    <row r="18" spans="1:4" x14ac:dyDescent="0.25">
      <c r="A18" s="11" t="s">
        <v>8</v>
      </c>
      <c r="B18" s="11"/>
      <c r="C18" s="12">
        <v>356000</v>
      </c>
      <c r="D18" s="17">
        <v>565965</v>
      </c>
    </row>
    <row r="19" spans="1:4" x14ac:dyDescent="0.25">
      <c r="A19" s="11" t="s">
        <v>9</v>
      </c>
      <c r="B19" s="16"/>
      <c r="C19" s="41">
        <v>13991198</v>
      </c>
      <c r="D19" s="17">
        <v>14017739</v>
      </c>
    </row>
    <row r="20" spans="1:4" x14ac:dyDescent="0.25">
      <c r="A20" s="39" t="s">
        <v>15</v>
      </c>
      <c r="B20" s="11"/>
      <c r="C20" s="35">
        <f>SUM(C15:C19)</f>
        <v>30828884.899999999</v>
      </c>
      <c r="D20" s="35">
        <f>SUM(D15:D19)</f>
        <v>31301736</v>
      </c>
    </row>
    <row r="21" spans="1:4" x14ac:dyDescent="0.25">
      <c r="A21" s="39" t="s">
        <v>16</v>
      </c>
      <c r="B21" s="11"/>
      <c r="C21" s="35">
        <f>C13+C20</f>
        <v>32046624.899999999</v>
      </c>
      <c r="D21" s="35">
        <f>D13+D20</f>
        <v>32481926</v>
      </c>
    </row>
    <row r="22" spans="1:4" x14ac:dyDescent="0.25">
      <c r="A22" s="39" t="s">
        <v>17</v>
      </c>
      <c r="B22" s="11"/>
      <c r="C22" s="12"/>
    </row>
    <row r="23" spans="1:4" x14ac:dyDescent="0.25">
      <c r="A23" s="39" t="s">
        <v>18</v>
      </c>
      <c r="B23" s="11"/>
      <c r="C23" s="12"/>
    </row>
    <row r="24" spans="1:4" x14ac:dyDescent="0.25">
      <c r="A24" s="8" t="s">
        <v>19</v>
      </c>
      <c r="B24" s="50"/>
      <c r="C24" s="40">
        <v>31745197</v>
      </c>
      <c r="D24" s="17">
        <v>29421220</v>
      </c>
    </row>
    <row r="25" spans="1:4" x14ac:dyDescent="0.25">
      <c r="A25" s="8" t="s">
        <v>20</v>
      </c>
      <c r="B25" s="50"/>
      <c r="C25" s="40">
        <v>1548598.45</v>
      </c>
      <c r="D25" s="17">
        <v>859435</v>
      </c>
    </row>
    <row r="26" spans="1:4" x14ac:dyDescent="0.25">
      <c r="A26" s="8" t="s">
        <v>21</v>
      </c>
      <c r="B26" s="50"/>
      <c r="C26" s="40">
        <v>1029</v>
      </c>
      <c r="D26" s="17">
        <v>801</v>
      </c>
    </row>
    <row r="27" spans="1:4" ht="25.5" x14ac:dyDescent="0.25">
      <c r="A27" s="8" t="s">
        <v>22</v>
      </c>
      <c r="B27" s="50"/>
      <c r="C27" s="40">
        <v>2229378.4500000002</v>
      </c>
      <c r="D27" s="17">
        <v>1938434</v>
      </c>
    </row>
    <row r="28" spans="1:4" x14ac:dyDescent="0.25">
      <c r="A28" s="39" t="s">
        <v>23</v>
      </c>
      <c r="B28" s="11"/>
      <c r="C28" s="35">
        <f>SUM(C24:C27)</f>
        <v>35524202.899999999</v>
      </c>
      <c r="D28" s="35">
        <f>SUM(D24:D27)</f>
        <v>32219890</v>
      </c>
    </row>
    <row r="29" spans="1:4" x14ac:dyDescent="0.25">
      <c r="A29" s="39" t="s">
        <v>24</v>
      </c>
      <c r="B29" s="11"/>
      <c r="C29" s="12"/>
    </row>
    <row r="30" spans="1:4" x14ac:dyDescent="0.25">
      <c r="A30" s="8" t="s">
        <v>19</v>
      </c>
      <c r="B30" s="50"/>
      <c r="C30" s="40">
        <v>60362018</v>
      </c>
      <c r="D30" s="17">
        <v>58934858</v>
      </c>
    </row>
    <row r="31" spans="1:4" x14ac:dyDescent="0.25">
      <c r="A31" s="8" t="s">
        <v>20</v>
      </c>
      <c r="B31" s="50"/>
      <c r="C31" s="40">
        <v>1206112</v>
      </c>
      <c r="D31" s="17">
        <v>1453071</v>
      </c>
    </row>
    <row r="32" spans="1:4" ht="25.5" x14ac:dyDescent="0.25">
      <c r="A32" s="8" t="s">
        <v>25</v>
      </c>
      <c r="B32" s="50"/>
      <c r="C32" s="40">
        <v>360892</v>
      </c>
      <c r="D32" s="17">
        <v>360892</v>
      </c>
    </row>
    <row r="33" spans="1:4" x14ac:dyDescent="0.25">
      <c r="A33" s="8" t="s">
        <v>21</v>
      </c>
      <c r="B33" s="50"/>
      <c r="C33" s="40">
        <v>1958</v>
      </c>
      <c r="D33" s="17">
        <v>1958</v>
      </c>
    </row>
    <row r="34" spans="1:4" x14ac:dyDescent="0.25">
      <c r="A34" s="8" t="s">
        <v>26</v>
      </c>
      <c r="B34" s="50"/>
      <c r="C34" s="40">
        <v>588332</v>
      </c>
      <c r="D34" s="17">
        <v>922665</v>
      </c>
    </row>
    <row r="35" spans="1:4" x14ac:dyDescent="0.25">
      <c r="A35" s="39" t="s">
        <v>27</v>
      </c>
      <c r="B35" s="11"/>
      <c r="C35" s="35">
        <f>SUM(C30:C34)</f>
        <v>62519312</v>
      </c>
      <c r="D35" s="35">
        <f>SUM(D30:D34)</f>
        <v>61673444</v>
      </c>
    </row>
    <row r="36" spans="1:4" x14ac:dyDescent="0.25">
      <c r="A36" s="39" t="s">
        <v>38</v>
      </c>
      <c r="B36" s="26"/>
      <c r="C36" s="35">
        <f>C28+C35</f>
        <v>98043514.900000006</v>
      </c>
      <c r="D36" s="35">
        <f>D28+D35</f>
        <v>93893334</v>
      </c>
    </row>
    <row r="37" spans="1:4" x14ac:dyDescent="0.25">
      <c r="A37" s="39" t="s">
        <v>28</v>
      </c>
      <c r="B37" s="11"/>
      <c r="C37" s="12"/>
    </row>
    <row r="38" spans="1:4" x14ac:dyDescent="0.25">
      <c r="A38" s="8" t="s">
        <v>29</v>
      </c>
      <c r="B38" s="50"/>
      <c r="C38" s="9">
        <v>3924174</v>
      </c>
      <c r="D38" s="17">
        <v>3924174</v>
      </c>
    </row>
    <row r="39" spans="1:4" x14ac:dyDescent="0.25">
      <c r="A39" s="8" t="s">
        <v>30</v>
      </c>
      <c r="B39" s="11"/>
      <c r="C39" s="12">
        <v>-10263754</v>
      </c>
      <c r="D39" s="17">
        <v>-10263754</v>
      </c>
    </row>
    <row r="40" spans="1:4" x14ac:dyDescent="0.25">
      <c r="A40" s="8" t="s">
        <v>31</v>
      </c>
      <c r="B40" s="11"/>
      <c r="C40" s="12">
        <v>-59657310</v>
      </c>
      <c r="D40" s="17">
        <v>-55071828</v>
      </c>
    </row>
    <row r="41" spans="1:4" x14ac:dyDescent="0.25">
      <c r="A41" s="39" t="s">
        <v>32</v>
      </c>
      <c r="B41" s="11"/>
      <c r="C41" s="35">
        <f>SUM(C38:C40)</f>
        <v>-65996890</v>
      </c>
      <c r="D41" s="35">
        <f>SUM(D38:D40)</f>
        <v>-61411408</v>
      </c>
    </row>
    <row r="42" spans="1:4" x14ac:dyDescent="0.25">
      <c r="A42" s="38" t="s">
        <v>33</v>
      </c>
      <c r="C42" s="27">
        <f>C36+C41</f>
        <v>32046624.900000006</v>
      </c>
      <c r="D42" s="27">
        <f>D36+D41</f>
        <v>32481926</v>
      </c>
    </row>
    <row r="43" spans="1:4" ht="24" customHeight="1" x14ac:dyDescent="0.25">
      <c r="A43" s="8" t="s">
        <v>34</v>
      </c>
      <c r="B43" s="50"/>
      <c r="C43" s="51">
        <v>0</v>
      </c>
      <c r="D43" s="4">
        <v>-509.79</v>
      </c>
    </row>
    <row r="44" spans="1:4" x14ac:dyDescent="0.25">
      <c r="C44" s="28">
        <f>C21-C42</f>
        <v>0</v>
      </c>
      <c r="D44" s="28">
        <f>D21-D42</f>
        <v>0</v>
      </c>
    </row>
    <row r="46" spans="1:4" x14ac:dyDescent="0.2">
      <c r="A46" s="65"/>
      <c r="B46" s="65"/>
      <c r="C46" s="65"/>
      <c r="D46" s="65"/>
    </row>
    <row r="47" spans="1:4" x14ac:dyDescent="0.2">
      <c r="A47" s="66"/>
      <c r="B47" s="66"/>
      <c r="C47" s="67"/>
      <c r="D47" s="67"/>
    </row>
    <row r="48" spans="1:4" x14ac:dyDescent="0.2">
      <c r="A48" s="68"/>
      <c r="B48" s="68"/>
      <c r="C48" s="69"/>
      <c r="D48" s="69"/>
    </row>
    <row r="49" spans="1:4" x14ac:dyDescent="0.2">
      <c r="A49" s="65"/>
      <c r="B49" s="65"/>
      <c r="C49" s="70"/>
      <c r="D49" s="70"/>
    </row>
    <row r="50" spans="1:4" x14ac:dyDescent="0.2">
      <c r="A50" s="65"/>
      <c r="B50" s="65"/>
      <c r="C50" s="70"/>
      <c r="D50" s="70"/>
    </row>
    <row r="51" spans="1:4" x14ac:dyDescent="0.2">
      <c r="A51" s="65"/>
      <c r="B51" s="65"/>
      <c r="C51" s="70"/>
      <c r="D51" s="70"/>
    </row>
    <row r="52" spans="1:4" x14ac:dyDescent="0.2">
      <c r="A52" s="65"/>
      <c r="B52" s="65"/>
      <c r="C52" s="71"/>
      <c r="D52" s="71"/>
    </row>
    <row r="53" spans="1:4" x14ac:dyDescent="0.2">
      <c r="A53" s="65"/>
      <c r="B53" s="65"/>
      <c r="C53" s="71"/>
      <c r="D53" s="71"/>
    </row>
    <row r="54" spans="1:4" x14ac:dyDescent="0.2">
      <c r="A54" s="65"/>
      <c r="B54" s="65"/>
      <c r="C54" s="72"/>
      <c r="D54" s="70"/>
    </row>
    <row r="55" spans="1:4" x14ac:dyDescent="0.2">
      <c r="A55" s="68"/>
      <c r="B55" s="68"/>
      <c r="C55" s="69"/>
      <c r="D55" s="69"/>
    </row>
    <row r="56" spans="1:4" x14ac:dyDescent="0.2">
      <c r="A56" s="65"/>
      <c r="B56" s="65"/>
      <c r="C56" s="70"/>
      <c r="D56" s="70"/>
    </row>
    <row r="57" spans="1:4" x14ac:dyDescent="0.2">
      <c r="A57" s="65"/>
      <c r="B57" s="65"/>
      <c r="C57" s="70"/>
      <c r="D57" s="70"/>
    </row>
    <row r="58" spans="1:4" x14ac:dyDescent="0.2">
      <c r="A58" s="65"/>
      <c r="B58" s="65"/>
      <c r="C58" s="70"/>
      <c r="D58" s="70"/>
    </row>
    <row r="59" spans="1:4" x14ac:dyDescent="0.2">
      <c r="A59" s="65"/>
      <c r="B59" s="65"/>
      <c r="C59" s="70"/>
      <c r="D59" s="70"/>
    </row>
    <row r="60" spans="1:4" x14ac:dyDescent="0.2">
      <c r="A60" s="65"/>
      <c r="B60" s="65"/>
      <c r="C60" s="71"/>
      <c r="D60" s="72"/>
    </row>
    <row r="61" spans="1:4" x14ac:dyDescent="0.2">
      <c r="A61" s="65"/>
      <c r="B61" s="65"/>
      <c r="C61" s="70"/>
      <c r="D61" s="70"/>
    </row>
    <row r="62" spans="1:4" x14ac:dyDescent="0.2">
      <c r="A62" s="65"/>
      <c r="B62" s="65"/>
      <c r="C62" s="70"/>
      <c r="D62" s="70"/>
    </row>
    <row r="63" spans="1:4" x14ac:dyDescent="0.2">
      <c r="A63" s="66"/>
      <c r="B63" s="66"/>
      <c r="C63" s="67"/>
      <c r="D63" s="67"/>
    </row>
    <row r="64" spans="1:4" x14ac:dyDescent="0.2">
      <c r="A64" s="68"/>
      <c r="B64" s="68"/>
      <c r="C64" s="69"/>
      <c r="D64" s="69"/>
    </row>
    <row r="65" spans="1:4" x14ac:dyDescent="0.2">
      <c r="A65" s="65"/>
      <c r="B65" s="65"/>
      <c r="C65" s="72"/>
      <c r="D65" s="72"/>
    </row>
    <row r="66" spans="1:4" x14ac:dyDescent="0.2">
      <c r="A66" s="65"/>
      <c r="B66" s="65"/>
      <c r="C66" s="70"/>
      <c r="D66" s="70"/>
    </row>
    <row r="67" spans="1:4" x14ac:dyDescent="0.2">
      <c r="A67" s="65"/>
      <c r="B67" s="65"/>
      <c r="C67" s="70"/>
      <c r="D67" s="70"/>
    </row>
    <row r="68" spans="1:4" x14ac:dyDescent="0.2">
      <c r="A68" s="68"/>
      <c r="B68" s="68"/>
      <c r="C68" s="69"/>
      <c r="D68" s="69"/>
    </row>
    <row r="69" spans="1:4" x14ac:dyDescent="0.2">
      <c r="A69" s="65"/>
      <c r="B69" s="65"/>
      <c r="C69" s="70"/>
      <c r="D69" s="70"/>
    </row>
    <row r="70" spans="1:4" x14ac:dyDescent="0.2">
      <c r="A70" s="65"/>
      <c r="B70" s="65"/>
      <c r="C70" s="72"/>
      <c r="D70" s="72"/>
    </row>
    <row r="71" spans="1:4" x14ac:dyDescent="0.2">
      <c r="A71" s="65"/>
      <c r="B71" s="65"/>
      <c r="C71" s="70"/>
      <c r="D71" s="70"/>
    </row>
    <row r="72" spans="1:4" x14ac:dyDescent="0.2">
      <c r="A72" s="68"/>
      <c r="B72" s="68"/>
      <c r="C72" s="69"/>
      <c r="D72" s="69"/>
    </row>
    <row r="73" spans="1:4" x14ac:dyDescent="0.2">
      <c r="A73" s="65"/>
      <c r="B73" s="65"/>
      <c r="C73" s="70"/>
      <c r="D73" s="70"/>
    </row>
    <row r="74" spans="1:4" x14ac:dyDescent="0.2">
      <c r="A74" s="65"/>
      <c r="B74" s="65"/>
      <c r="C74" s="70"/>
      <c r="D74" s="70"/>
    </row>
    <row r="75" spans="1:4" x14ac:dyDescent="0.2">
      <c r="A75" s="65"/>
      <c r="B75" s="65"/>
      <c r="C75" s="70"/>
      <c r="D75" s="70"/>
    </row>
    <row r="76" spans="1:4" x14ac:dyDescent="0.2">
      <c r="A76" s="65"/>
      <c r="B76" s="65"/>
      <c r="C76" s="71"/>
      <c r="D76" s="71"/>
    </row>
    <row r="77" spans="1:4" x14ac:dyDescent="0.2">
      <c r="A77" s="65"/>
      <c r="B77" s="65"/>
      <c r="C77" s="71"/>
      <c r="D77" s="71"/>
    </row>
  </sheetData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workbookViewId="0">
      <selection activeCell="D22" sqref="D22"/>
    </sheetView>
  </sheetViews>
  <sheetFormatPr defaultColWidth="17.5703125" defaultRowHeight="12.75" x14ac:dyDescent="0.25"/>
  <cols>
    <col min="1" max="1" width="40.28515625" style="21" customWidth="1"/>
    <col min="2" max="2" width="9.85546875" style="21" customWidth="1"/>
    <col min="3" max="3" width="15.5703125" style="17" customWidth="1"/>
    <col min="4" max="4" width="16" style="17" customWidth="1"/>
    <col min="5" max="8" width="17.5703125" style="17"/>
    <col min="9" max="16384" width="17.5703125" style="21"/>
  </cols>
  <sheetData>
    <row r="1" spans="1:4" x14ac:dyDescent="0.25">
      <c r="A1" s="31" t="s">
        <v>1</v>
      </c>
    </row>
    <row r="2" spans="1:4" ht="13.5" x14ac:dyDescent="0.2">
      <c r="A2" s="52" t="s">
        <v>111</v>
      </c>
    </row>
    <row r="3" spans="1:4" x14ac:dyDescent="0.25">
      <c r="D3" s="23" t="s">
        <v>2</v>
      </c>
    </row>
    <row r="4" spans="1:4" x14ac:dyDescent="0.25">
      <c r="A4" s="53"/>
      <c r="B4" s="54" t="s">
        <v>35</v>
      </c>
      <c r="C4" s="30" t="s">
        <v>112</v>
      </c>
      <c r="D4" s="30" t="s">
        <v>113</v>
      </c>
    </row>
    <row r="5" spans="1:4" x14ac:dyDescent="0.25">
      <c r="A5" s="11" t="s">
        <v>43</v>
      </c>
      <c r="B5" s="55"/>
      <c r="C5" s="17">
        <v>999150</v>
      </c>
      <c r="D5" s="19">
        <v>337457</v>
      </c>
    </row>
    <row r="6" spans="1:4" x14ac:dyDescent="0.25">
      <c r="A6" s="11" t="s">
        <v>44</v>
      </c>
      <c r="B6" s="55"/>
      <c r="C6" s="17">
        <v>-599619</v>
      </c>
      <c r="D6" s="19">
        <v>-552762</v>
      </c>
    </row>
    <row r="7" spans="1:4" x14ac:dyDescent="0.25">
      <c r="A7" s="26" t="s">
        <v>45</v>
      </c>
      <c r="B7" s="37"/>
      <c r="C7" s="34">
        <f>SUM(C5:C6)</f>
        <v>399531</v>
      </c>
      <c r="D7" s="34">
        <f>SUM(D5:D6)</f>
        <v>-215305</v>
      </c>
    </row>
    <row r="8" spans="1:4" x14ac:dyDescent="0.25">
      <c r="A8" s="11" t="s">
        <v>46</v>
      </c>
      <c r="B8" s="55"/>
      <c r="C8" s="17">
        <v>-357134</v>
      </c>
      <c r="D8" s="19">
        <v>-139148</v>
      </c>
    </row>
    <row r="9" spans="1:4" ht="25.5" x14ac:dyDescent="0.25">
      <c r="A9" s="11" t="s">
        <v>47</v>
      </c>
      <c r="B9" s="55"/>
      <c r="C9" s="17">
        <v>0</v>
      </c>
      <c r="D9" s="19">
        <v>0</v>
      </c>
    </row>
    <row r="10" spans="1:4" x14ac:dyDescent="0.25">
      <c r="A10" s="11" t="s">
        <v>48</v>
      </c>
      <c r="B10" s="55"/>
      <c r="C10" s="17">
        <v>-65391</v>
      </c>
      <c r="D10" s="19">
        <v>-74643</v>
      </c>
    </row>
    <row r="11" spans="1:4" x14ac:dyDescent="0.25">
      <c r="A11" s="11" t="s">
        <v>49</v>
      </c>
      <c r="B11" s="55"/>
      <c r="C11" s="17">
        <v>48.329000000000001</v>
      </c>
      <c r="D11" s="19">
        <v>1550</v>
      </c>
    </row>
    <row r="12" spans="1:4" x14ac:dyDescent="0.25">
      <c r="A12" s="11" t="s">
        <v>50</v>
      </c>
      <c r="B12" s="55"/>
      <c r="C12" s="17">
        <v>-4296260</v>
      </c>
      <c r="D12" s="19">
        <v>-4334512</v>
      </c>
    </row>
    <row r="13" spans="1:4" x14ac:dyDescent="0.25">
      <c r="A13" s="11" t="s">
        <v>51</v>
      </c>
      <c r="B13" s="55"/>
      <c r="C13" s="17">
        <v>-272114</v>
      </c>
      <c r="D13" s="19">
        <v>-3071375</v>
      </c>
    </row>
    <row r="14" spans="1:4" x14ac:dyDescent="0.25">
      <c r="A14" s="11" t="s">
        <v>52</v>
      </c>
      <c r="B14" s="55"/>
      <c r="C14" s="17">
        <v>5845</v>
      </c>
      <c r="D14" s="19">
        <v>-964</v>
      </c>
    </row>
    <row r="15" spans="1:4" x14ac:dyDescent="0.25">
      <c r="A15" s="31" t="s">
        <v>53</v>
      </c>
      <c r="B15" s="37"/>
      <c r="C15" s="34">
        <f>SUM(C7:C14)</f>
        <v>-4585474.6710000001</v>
      </c>
      <c r="D15" s="34">
        <f>SUM(D7:D14)</f>
        <v>-7834397</v>
      </c>
    </row>
    <row r="16" spans="1:4" x14ac:dyDescent="0.25">
      <c r="A16" s="11" t="s">
        <v>54</v>
      </c>
      <c r="B16" s="55"/>
      <c r="C16" s="17">
        <v>-7</v>
      </c>
      <c r="D16" s="19">
        <v>-232</v>
      </c>
    </row>
    <row r="17" spans="1:4" x14ac:dyDescent="0.25">
      <c r="A17" s="31" t="s">
        <v>55</v>
      </c>
      <c r="B17" s="37"/>
      <c r="C17" s="34">
        <f>SUM(C15:C16)</f>
        <v>-4585481.6710000001</v>
      </c>
      <c r="D17" s="34">
        <f>SUM(D15:D16)</f>
        <v>-7834629</v>
      </c>
    </row>
    <row r="18" spans="1:4" x14ac:dyDescent="0.25">
      <c r="A18" s="11" t="s">
        <v>56</v>
      </c>
      <c r="B18" s="37"/>
      <c r="C18" s="17">
        <v>0</v>
      </c>
      <c r="D18" s="34">
        <v>0</v>
      </c>
    </row>
    <row r="19" spans="1:4" x14ac:dyDescent="0.25">
      <c r="A19" s="39" t="s">
        <v>57</v>
      </c>
      <c r="B19" s="37"/>
      <c r="C19" s="27">
        <f>SUM(C17:C18)</f>
        <v>-4585481.6710000001</v>
      </c>
      <c r="D19" s="27">
        <f>SUM(D17:D18)</f>
        <v>-7834629</v>
      </c>
    </row>
    <row r="20" spans="1:4" x14ac:dyDescent="0.25">
      <c r="A20" s="39" t="s">
        <v>58</v>
      </c>
      <c r="B20" s="56"/>
      <c r="D20" s="57"/>
    </row>
    <row r="21" spans="1:4" x14ac:dyDescent="0.25">
      <c r="A21" s="8" t="s">
        <v>42</v>
      </c>
      <c r="B21" s="58"/>
      <c r="C21" s="59">
        <v>-45.85</v>
      </c>
      <c r="D21" s="60">
        <v>-78.34</v>
      </c>
    </row>
    <row r="23" spans="1:4" x14ac:dyDescent="0.25">
      <c r="C23" s="61">
        <v>0</v>
      </c>
    </row>
    <row r="42" spans="1:3" x14ac:dyDescent="0.25">
      <c r="A42" s="36"/>
    </row>
    <row r="43" spans="1:3" ht="25.5" x14ac:dyDescent="0.25">
      <c r="A43" s="11" t="s">
        <v>61</v>
      </c>
      <c r="B43" s="17"/>
      <c r="C43" s="18">
        <v>79658</v>
      </c>
    </row>
    <row r="44" spans="1:3" x14ac:dyDescent="0.25">
      <c r="A44" s="11" t="s">
        <v>60</v>
      </c>
      <c r="B44" s="17"/>
      <c r="C44" s="18">
        <v>21129</v>
      </c>
    </row>
    <row r="45" spans="1:3" x14ac:dyDescent="0.25">
      <c r="A45" s="11" t="s">
        <v>62</v>
      </c>
      <c r="B45" s="17"/>
      <c r="C45" s="18">
        <v>5373</v>
      </c>
    </row>
    <row r="46" spans="1:3" x14ac:dyDescent="0.25">
      <c r="A46" s="11" t="s">
        <v>59</v>
      </c>
      <c r="B46" s="17"/>
      <c r="C46" s="18">
        <v>6260</v>
      </c>
    </row>
    <row r="47" spans="1:3" ht="25.5" x14ac:dyDescent="0.25">
      <c r="A47" s="11" t="s">
        <v>63</v>
      </c>
      <c r="B47" s="17"/>
      <c r="C47" s="18">
        <v>1187</v>
      </c>
    </row>
    <row r="48" spans="1:3" x14ac:dyDescent="0.25">
      <c r="A48" s="11" t="s">
        <v>7</v>
      </c>
      <c r="B48" s="17"/>
      <c r="C48" s="18">
        <v>1187</v>
      </c>
    </row>
    <row r="49" spans="1:6" x14ac:dyDescent="0.25">
      <c r="A49" s="11" t="s">
        <v>64</v>
      </c>
      <c r="B49" s="17"/>
      <c r="C49" s="18">
        <v>7995</v>
      </c>
    </row>
    <row r="50" spans="1:6" x14ac:dyDescent="0.25">
      <c r="A50" s="11" t="s">
        <v>65</v>
      </c>
      <c r="B50" s="17"/>
      <c r="C50" s="18">
        <v>9178</v>
      </c>
    </row>
    <row r="51" spans="1:6" x14ac:dyDescent="0.25">
      <c r="A51" s="26" t="s">
        <v>37</v>
      </c>
      <c r="B51" s="35">
        <f>SUM(B43:B50)</f>
        <v>0</v>
      </c>
      <c r="C51" s="35">
        <f>SUM(C43:C50)</f>
        <v>131967</v>
      </c>
      <c r="F51" s="35">
        <f>SUM(F43:F50)</f>
        <v>0</v>
      </c>
    </row>
    <row r="52" spans="1:6" x14ac:dyDescent="0.25">
      <c r="B52" s="17"/>
    </row>
    <row r="53" spans="1:6" x14ac:dyDescent="0.25">
      <c r="B53" s="17"/>
    </row>
    <row r="54" spans="1:6" x14ac:dyDescent="0.25">
      <c r="B54" s="17"/>
    </row>
    <row r="55" spans="1:6" x14ac:dyDescent="0.25">
      <c r="B55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9"/>
  <sheetViews>
    <sheetView workbookViewId="0">
      <selection activeCell="A15" sqref="A15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73" t="s">
        <v>114</v>
      </c>
    </row>
    <row r="2" spans="1:7" x14ac:dyDescent="0.25">
      <c r="A2" s="10"/>
      <c r="B2" s="7"/>
      <c r="C2" s="7"/>
      <c r="D2" s="7"/>
      <c r="E2" s="42" t="s">
        <v>68</v>
      </c>
    </row>
    <row r="3" spans="1:7" ht="25.5" x14ac:dyDescent="0.25">
      <c r="A3" s="43"/>
      <c r="B3" s="14" t="s">
        <v>29</v>
      </c>
      <c r="C3" s="14" t="s">
        <v>30</v>
      </c>
      <c r="D3" s="14" t="s">
        <v>31</v>
      </c>
      <c r="E3" s="14" t="s">
        <v>0</v>
      </c>
    </row>
    <row r="4" spans="1:7" x14ac:dyDescent="0.25">
      <c r="A4" s="44" t="s">
        <v>40</v>
      </c>
      <c r="B4" s="15">
        <v>3924174</v>
      </c>
      <c r="C4" s="15">
        <v>-11721324</v>
      </c>
      <c r="D4" s="3">
        <v>-43179589</v>
      </c>
      <c r="E4" s="15">
        <f>SUM(B4:D4)</f>
        <v>-50976739</v>
      </c>
      <c r="F4" s="3"/>
      <c r="G4" s="3"/>
    </row>
    <row r="5" spans="1:7" x14ac:dyDescent="0.25">
      <c r="A5" s="45" t="s">
        <v>70</v>
      </c>
      <c r="B5" s="3">
        <v>0</v>
      </c>
      <c r="C5" s="3">
        <v>0</v>
      </c>
      <c r="D5" s="3">
        <v>-11892239</v>
      </c>
      <c r="E5" s="15">
        <f>SUM(B5:D5)</f>
        <v>-11892239</v>
      </c>
      <c r="F5" s="3"/>
      <c r="G5" s="3"/>
    </row>
    <row r="6" spans="1:7" x14ac:dyDescent="0.25">
      <c r="A6" s="44" t="s">
        <v>41</v>
      </c>
      <c r="B6" s="6">
        <f>SUM(B4:B5)</f>
        <v>3924174</v>
      </c>
      <c r="C6" s="6">
        <v>-10263754</v>
      </c>
      <c r="D6" s="6">
        <f>SUM(D4:D5)</f>
        <v>-55071828</v>
      </c>
      <c r="E6" s="6">
        <f t="shared" ref="E6" si="0">SUM(E4:E5)</f>
        <v>-62868978</v>
      </c>
      <c r="F6" s="3"/>
      <c r="G6" s="3"/>
    </row>
    <row r="7" spans="1:7" ht="43.9" customHeight="1" x14ac:dyDescent="0.25">
      <c r="A7" s="2" t="s">
        <v>69</v>
      </c>
      <c r="B7" s="3">
        <v>0</v>
      </c>
      <c r="C7" s="3">
        <v>0</v>
      </c>
      <c r="D7" s="3">
        <v>0</v>
      </c>
      <c r="E7" s="15">
        <f>SUM(B7:D7)</f>
        <v>0</v>
      </c>
      <c r="F7" s="3"/>
      <c r="G7" s="3"/>
    </row>
    <row r="8" spans="1:7" ht="16.149999999999999" customHeight="1" x14ac:dyDescent="0.25">
      <c r="A8" s="45" t="s">
        <v>70</v>
      </c>
      <c r="B8" s="3">
        <v>0</v>
      </c>
      <c r="C8" s="3">
        <v>0</v>
      </c>
      <c r="D8" s="3">
        <f>Ф2!C19</f>
        <v>-4585481.6710000001</v>
      </c>
      <c r="E8" s="15">
        <f t="shared" ref="E8:E9" si="1">SUM(B8:D8)</f>
        <v>-4585481.6710000001</v>
      </c>
      <c r="F8" s="3"/>
      <c r="G8" s="3"/>
    </row>
    <row r="9" spans="1:7" x14ac:dyDescent="0.25">
      <c r="A9" s="64" t="s">
        <v>119</v>
      </c>
      <c r="B9" s="6">
        <f>SUM(B6:B8)</f>
        <v>3924174</v>
      </c>
      <c r="C9" s="6">
        <f>SUM(C6:C8)</f>
        <v>-10263754</v>
      </c>
      <c r="D9" s="6">
        <f>SUM(D6:D8)</f>
        <v>-59657309.671000004</v>
      </c>
      <c r="E9" s="15">
        <f t="shared" si="1"/>
        <v>-65996889.671000004</v>
      </c>
      <c r="F9" s="3"/>
      <c r="G9" s="3"/>
    </row>
    <row r="10" spans="1:7" s="13" customFormat="1" x14ac:dyDescent="0.25">
      <c r="B10" s="5">
        <f>B9-Ф1!C38</f>
        <v>0</v>
      </c>
      <c r="C10" s="5">
        <f>C9-Ф1!C39</f>
        <v>0</v>
      </c>
      <c r="D10" s="5">
        <v>0</v>
      </c>
      <c r="E10" s="5">
        <f>E9-Ф1!C41</f>
        <v>0.32899999618530273</v>
      </c>
      <c r="F10" s="5"/>
      <c r="G10" s="5"/>
    </row>
    <row r="11" spans="1:7" x14ac:dyDescent="0.25">
      <c r="B11" s="3"/>
      <c r="C11" s="3"/>
      <c r="D11" s="3"/>
      <c r="E11" s="3"/>
      <c r="F11" s="3"/>
      <c r="G11" s="3"/>
    </row>
    <row r="12" spans="1:7" x14ac:dyDescent="0.25">
      <c r="B12" s="3"/>
      <c r="C12" s="3"/>
      <c r="D12" s="21" t="s">
        <v>39</v>
      </c>
      <c r="E12" s="3"/>
      <c r="F12" s="3"/>
      <c r="G12" s="3"/>
    </row>
    <row r="13" spans="1:7" x14ac:dyDescent="0.25">
      <c r="B13" s="3"/>
      <c r="C13" s="3"/>
      <c r="D13" s="3"/>
      <c r="E13" s="3"/>
      <c r="F13" s="3"/>
      <c r="G13" s="3"/>
    </row>
    <row r="14" spans="1:7" x14ac:dyDescent="0.25">
      <c r="B14" s="3"/>
      <c r="C14" s="3"/>
      <c r="E14" s="3"/>
      <c r="F14" s="3"/>
      <c r="G14" s="3"/>
    </row>
    <row r="15" spans="1:7" x14ac:dyDescent="0.25">
      <c r="B15" s="3"/>
      <c r="C15" s="3"/>
      <c r="D15" s="3"/>
      <c r="E15" s="3"/>
      <c r="F15" s="3"/>
      <c r="G15" s="3"/>
    </row>
    <row r="16" spans="1:7" x14ac:dyDescent="0.25">
      <c r="B16" s="3"/>
      <c r="C16" s="3"/>
      <c r="E16" s="3"/>
      <c r="F16" s="3"/>
      <c r="G16" s="3"/>
    </row>
    <row r="17" spans="2:7" x14ac:dyDescent="0.25">
      <c r="B17" s="3"/>
      <c r="C17" s="3"/>
      <c r="D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tabSelected="1" workbookViewId="0">
      <selection activeCell="D44" sqref="D44"/>
    </sheetView>
  </sheetViews>
  <sheetFormatPr defaultColWidth="17.7109375" defaultRowHeight="12.75" x14ac:dyDescent="0.25"/>
  <cols>
    <col min="1" max="1" width="47" style="21" customWidth="1"/>
    <col min="2" max="2" width="10.5703125" style="21" customWidth="1"/>
    <col min="3" max="3" width="19.140625" style="17" customWidth="1"/>
    <col min="4" max="4" width="18.85546875" style="17" customWidth="1"/>
    <col min="5" max="6" width="17.7109375" style="17"/>
    <col min="7" max="16384" width="17.7109375" style="21"/>
  </cols>
  <sheetData>
    <row r="1" spans="1:4" x14ac:dyDescent="0.25">
      <c r="A1" s="31" t="s">
        <v>115</v>
      </c>
    </row>
    <row r="2" spans="1:4" x14ac:dyDescent="0.25">
      <c r="A2" s="20"/>
      <c r="B2" s="20"/>
      <c r="C2" s="22"/>
      <c r="D2" s="23" t="s">
        <v>2</v>
      </c>
    </row>
    <row r="3" spans="1:4" x14ac:dyDescent="0.25">
      <c r="A3" s="29"/>
      <c r="B3" s="33" t="s">
        <v>35</v>
      </c>
      <c r="C3" s="62" t="s">
        <v>116</v>
      </c>
      <c r="D3" s="62" t="s">
        <v>117</v>
      </c>
    </row>
    <row r="4" spans="1:4" x14ac:dyDescent="0.25">
      <c r="A4" s="31" t="s">
        <v>71</v>
      </c>
      <c r="B4" s="31"/>
      <c r="C4" s="32"/>
      <c r="D4" s="32"/>
    </row>
    <row r="5" spans="1:4" x14ac:dyDescent="0.25">
      <c r="A5" s="11" t="s">
        <v>67</v>
      </c>
      <c r="B5" s="11"/>
      <c r="C5" s="63">
        <v>-4585475</v>
      </c>
      <c r="D5" s="32">
        <v>-11892005</v>
      </c>
    </row>
    <row r="6" spans="1:4" x14ac:dyDescent="0.25">
      <c r="A6" s="26" t="s">
        <v>72</v>
      </c>
      <c r="B6" s="11"/>
      <c r="C6" s="12"/>
    </row>
    <row r="7" spans="1:4" x14ac:dyDescent="0.25">
      <c r="A7" s="11" t="s">
        <v>59</v>
      </c>
      <c r="B7" s="16" t="s">
        <v>73</v>
      </c>
      <c r="C7" s="41">
        <v>228274</v>
      </c>
      <c r="D7" s="17">
        <v>250982</v>
      </c>
    </row>
    <row r="8" spans="1:4" x14ac:dyDescent="0.25">
      <c r="A8" s="11" t="s">
        <v>50</v>
      </c>
      <c r="B8" s="16">
        <v>25</v>
      </c>
      <c r="C8" s="41">
        <v>4296260</v>
      </c>
      <c r="D8" s="17">
        <v>5903285</v>
      </c>
    </row>
    <row r="9" spans="1:4" x14ac:dyDescent="0.25">
      <c r="A9" s="11" t="s">
        <v>49</v>
      </c>
      <c r="B9" s="16">
        <v>24</v>
      </c>
      <c r="C9" s="41">
        <v>-48</v>
      </c>
      <c r="D9" s="17">
        <v>-4049333</v>
      </c>
    </row>
    <row r="10" spans="1:4" ht="25.5" x14ac:dyDescent="0.25">
      <c r="A10" s="11" t="s">
        <v>74</v>
      </c>
      <c r="B10" s="16">
        <v>8</v>
      </c>
      <c r="C10" s="41">
        <v>0</v>
      </c>
      <c r="D10" s="17">
        <v>1951</v>
      </c>
    </row>
    <row r="11" spans="1:4" ht="25.5" x14ac:dyDescent="0.25">
      <c r="A11" s="11" t="s">
        <v>106</v>
      </c>
      <c r="B11" s="16" t="s">
        <v>75</v>
      </c>
      <c r="C11" s="41">
        <v>0</v>
      </c>
      <c r="D11" s="17">
        <v>-3323</v>
      </c>
    </row>
    <row r="12" spans="1:4" ht="25.5" x14ac:dyDescent="0.25">
      <c r="A12" s="11" t="s">
        <v>107</v>
      </c>
      <c r="B12" s="16" t="s">
        <v>76</v>
      </c>
      <c r="C12" s="41">
        <v>0</v>
      </c>
      <c r="D12" s="17">
        <v>-4919</v>
      </c>
    </row>
    <row r="13" spans="1:4" ht="25.9" customHeight="1" x14ac:dyDescent="0.25">
      <c r="A13" s="11" t="s">
        <v>109</v>
      </c>
      <c r="B13" s="16" t="s">
        <v>108</v>
      </c>
      <c r="C13" s="41">
        <v>0</v>
      </c>
      <c r="D13" s="17">
        <v>198990</v>
      </c>
    </row>
    <row r="14" spans="1:4" ht="25.9" customHeight="1" x14ac:dyDescent="0.25">
      <c r="A14" s="11" t="s">
        <v>66</v>
      </c>
      <c r="B14" s="16"/>
      <c r="C14" s="41">
        <v>0</v>
      </c>
      <c r="D14" s="17">
        <v>6649660</v>
      </c>
    </row>
    <row r="15" spans="1:4" x14ac:dyDescent="0.25">
      <c r="A15" s="11" t="s">
        <v>77</v>
      </c>
      <c r="B15" s="16">
        <v>26</v>
      </c>
      <c r="C15" s="41">
        <v>272114</v>
      </c>
      <c r="D15" s="17">
        <v>2503492</v>
      </c>
    </row>
    <row r="16" spans="1:4" ht="25.5" x14ac:dyDescent="0.25">
      <c r="A16" s="11" t="s">
        <v>78</v>
      </c>
      <c r="B16" s="11"/>
      <c r="C16" s="12">
        <v>196762</v>
      </c>
      <c r="D16" s="17">
        <v>348852</v>
      </c>
    </row>
    <row r="17" spans="1:4" ht="25.5" x14ac:dyDescent="0.25">
      <c r="A17" s="26" t="s">
        <v>79</v>
      </c>
      <c r="B17" s="11"/>
      <c r="C17" s="30">
        <f>SUM(C5:C16)</f>
        <v>407887</v>
      </c>
      <c r="D17" s="30">
        <f>SUM(D5:D16)</f>
        <v>-92368</v>
      </c>
    </row>
    <row r="18" spans="1:4" x14ac:dyDescent="0.25">
      <c r="A18" s="11"/>
      <c r="B18" s="11"/>
      <c r="C18" s="12"/>
    </row>
    <row r="19" spans="1:4" x14ac:dyDescent="0.25">
      <c r="A19" s="26" t="s">
        <v>80</v>
      </c>
      <c r="B19" s="11"/>
      <c r="C19" s="12"/>
    </row>
    <row r="20" spans="1:4" x14ac:dyDescent="0.25">
      <c r="A20" s="11" t="s">
        <v>81</v>
      </c>
      <c r="B20" s="16">
        <v>7</v>
      </c>
      <c r="C20" s="41">
        <v>-183112</v>
      </c>
      <c r="D20" s="17">
        <v>209230</v>
      </c>
    </row>
    <row r="21" spans="1:4" x14ac:dyDescent="0.25">
      <c r="A21" s="11" t="s">
        <v>82</v>
      </c>
      <c r="B21" s="11"/>
      <c r="C21" s="12">
        <v>209965</v>
      </c>
      <c r="D21" s="17">
        <v>386034</v>
      </c>
    </row>
    <row r="22" spans="1:4" x14ac:dyDescent="0.25">
      <c r="A22" s="11" t="s">
        <v>83</v>
      </c>
      <c r="B22" s="16">
        <v>8</v>
      </c>
      <c r="C22" s="41">
        <v>46798</v>
      </c>
      <c r="D22" s="17">
        <v>48893</v>
      </c>
    </row>
    <row r="23" spans="1:4" x14ac:dyDescent="0.25">
      <c r="A23" s="11" t="s">
        <v>84</v>
      </c>
      <c r="B23" s="16">
        <v>10</v>
      </c>
      <c r="C23" s="41">
        <v>-18548</v>
      </c>
      <c r="D23" s="17">
        <v>1256</v>
      </c>
    </row>
    <row r="24" spans="1:4" x14ac:dyDescent="0.25">
      <c r="A24" s="11" t="s">
        <v>85</v>
      </c>
      <c r="B24" s="16">
        <v>14</v>
      </c>
      <c r="C24" s="41">
        <v>1895275</v>
      </c>
      <c r="D24" s="17">
        <v>-1167166</v>
      </c>
    </row>
    <row r="25" spans="1:4" ht="25.5" x14ac:dyDescent="0.25">
      <c r="A25" s="11" t="s">
        <v>86</v>
      </c>
      <c r="B25" s="16">
        <v>16</v>
      </c>
      <c r="C25" s="41">
        <v>290944</v>
      </c>
      <c r="D25" s="17">
        <v>605142</v>
      </c>
    </row>
    <row r="26" spans="1:4" x14ac:dyDescent="0.25">
      <c r="A26" s="26" t="s">
        <v>87</v>
      </c>
      <c r="B26" s="11"/>
      <c r="C26" s="30">
        <f>SUM(C20:C25)</f>
        <v>2241322</v>
      </c>
      <c r="D26" s="30">
        <f>SUM(D20:D25)</f>
        <v>83389</v>
      </c>
    </row>
    <row r="27" spans="1:4" x14ac:dyDescent="0.25">
      <c r="A27" s="11" t="s">
        <v>88</v>
      </c>
      <c r="B27" s="11"/>
      <c r="C27" s="12">
        <v>1325</v>
      </c>
      <c r="D27" s="17">
        <v>1325</v>
      </c>
    </row>
    <row r="28" spans="1:4" ht="25.5" x14ac:dyDescent="0.25">
      <c r="A28" s="26" t="s">
        <v>89</v>
      </c>
      <c r="B28" s="11"/>
      <c r="C28" s="30">
        <f>C17+C26+C27</f>
        <v>2650534</v>
      </c>
      <c r="D28" s="30">
        <f>D17+D26+D27</f>
        <v>-7654</v>
      </c>
    </row>
    <row r="29" spans="1:4" x14ac:dyDescent="0.25">
      <c r="B29" s="11"/>
      <c r="C29" s="12"/>
    </row>
    <row r="30" spans="1:4" x14ac:dyDescent="0.25">
      <c r="A30" s="31" t="s">
        <v>90</v>
      </c>
      <c r="B30" s="31"/>
      <c r="C30" s="32"/>
    </row>
    <row r="31" spans="1:4" x14ac:dyDescent="0.25">
      <c r="A31" s="11" t="s">
        <v>91</v>
      </c>
      <c r="B31" s="16">
        <v>11</v>
      </c>
      <c r="C31" s="41">
        <v>0</v>
      </c>
      <c r="D31" s="17">
        <v>-764</v>
      </c>
    </row>
    <row r="32" spans="1:4" x14ac:dyDescent="0.25">
      <c r="A32" s="11" t="s">
        <v>92</v>
      </c>
      <c r="B32" s="11"/>
      <c r="C32" s="12">
        <v>-20733</v>
      </c>
      <c r="D32" s="17">
        <v>357</v>
      </c>
    </row>
    <row r="33" spans="1:4" ht="18" customHeight="1" x14ac:dyDescent="0.25">
      <c r="A33" s="11" t="s">
        <v>93</v>
      </c>
      <c r="B33" s="16">
        <v>12</v>
      </c>
      <c r="C33" s="41">
        <v>0</v>
      </c>
      <c r="D33" s="17">
        <v>0</v>
      </c>
    </row>
    <row r="34" spans="1:4" x14ac:dyDescent="0.25">
      <c r="A34" s="11" t="s">
        <v>94</v>
      </c>
      <c r="B34" s="16">
        <v>9</v>
      </c>
      <c r="C34" s="41">
        <v>26542</v>
      </c>
      <c r="D34" s="17">
        <v>0</v>
      </c>
    </row>
    <row r="35" spans="1:4" ht="15.6" customHeight="1" x14ac:dyDescent="0.25">
      <c r="A35" s="11" t="s">
        <v>95</v>
      </c>
      <c r="B35" s="11"/>
      <c r="C35" s="12">
        <v>11060</v>
      </c>
      <c r="D35" s="17">
        <v>46904</v>
      </c>
    </row>
    <row r="36" spans="1:4" ht="25.5" x14ac:dyDescent="0.25">
      <c r="A36" s="26" t="s">
        <v>96</v>
      </c>
      <c r="B36" s="11"/>
      <c r="C36" s="30">
        <f>SUM(C31:C35)</f>
        <v>16869</v>
      </c>
      <c r="D36" s="30">
        <f>SUM(D31:D35)</f>
        <v>46497</v>
      </c>
    </row>
    <row r="37" spans="1:4" x14ac:dyDescent="0.25">
      <c r="A37" s="11"/>
      <c r="B37" s="11"/>
      <c r="C37" s="12"/>
    </row>
    <row r="38" spans="1:4" x14ac:dyDescent="0.25">
      <c r="A38" s="31" t="s">
        <v>97</v>
      </c>
      <c r="B38" s="31"/>
      <c r="C38" s="32"/>
    </row>
    <row r="39" spans="1:4" x14ac:dyDescent="0.25">
      <c r="A39" s="11" t="s">
        <v>98</v>
      </c>
      <c r="B39" s="16">
        <v>13</v>
      </c>
      <c r="C39" s="41">
        <v>0</v>
      </c>
      <c r="D39" s="17">
        <v>4700</v>
      </c>
    </row>
    <row r="40" spans="1:4" x14ac:dyDescent="0.25">
      <c r="A40" s="11" t="s">
        <v>99</v>
      </c>
      <c r="B40" s="16">
        <v>13</v>
      </c>
      <c r="C40" s="41">
        <v>0</v>
      </c>
      <c r="D40" s="17">
        <v>-20000</v>
      </c>
    </row>
    <row r="41" spans="1:4" x14ac:dyDescent="0.25">
      <c r="A41" s="11" t="s">
        <v>100</v>
      </c>
      <c r="B41" s="16">
        <v>13</v>
      </c>
      <c r="C41" s="41">
        <v>0</v>
      </c>
      <c r="D41" s="17">
        <v>-257</v>
      </c>
    </row>
    <row r="42" spans="1:4" ht="25.5" x14ac:dyDescent="0.25">
      <c r="A42" s="26" t="s">
        <v>101</v>
      </c>
      <c r="B42" s="11"/>
      <c r="C42" s="30">
        <f>SUM(C39:C41)</f>
        <v>0</v>
      </c>
      <c r="D42" s="30">
        <f>SUM(D39:D41)</f>
        <v>-15557</v>
      </c>
    </row>
    <row r="43" spans="1:4" ht="25.5" x14ac:dyDescent="0.25">
      <c r="A43" s="11" t="s">
        <v>102</v>
      </c>
      <c r="B43" s="11"/>
      <c r="C43" s="30">
        <f>C28+C36+C42-1</f>
        <v>2667402</v>
      </c>
      <c r="D43" s="30">
        <f>D28+D36+D42</f>
        <v>23286</v>
      </c>
    </row>
    <row r="44" spans="1:4" ht="25.5" x14ac:dyDescent="0.25">
      <c r="A44" s="26" t="s">
        <v>103</v>
      </c>
      <c r="B44" s="16">
        <v>6</v>
      </c>
      <c r="C44" s="30">
        <v>119310</v>
      </c>
      <c r="D44" s="32">
        <v>96512.45</v>
      </c>
    </row>
    <row r="45" spans="1:4" ht="25.5" x14ac:dyDescent="0.25">
      <c r="A45" s="11" t="s">
        <v>104</v>
      </c>
      <c r="B45" s="11"/>
      <c r="C45" s="12">
        <v>-2784714</v>
      </c>
      <c r="D45" s="17">
        <v>-488</v>
      </c>
    </row>
    <row r="46" spans="1:4" ht="25.5" x14ac:dyDescent="0.25">
      <c r="A46" s="26" t="s">
        <v>105</v>
      </c>
      <c r="B46" s="16">
        <v>6</v>
      </c>
      <c r="C46" s="30">
        <f>SUM(C43:C45)</f>
        <v>1998</v>
      </c>
      <c r="D46" s="30">
        <f>SUM(D43:D45)</f>
        <v>119310.45</v>
      </c>
    </row>
    <row r="47" spans="1:4" x14ac:dyDescent="0.25">
      <c r="C47" s="28">
        <f>C46-Ф1!C7</f>
        <v>0</v>
      </c>
      <c r="D47" s="28">
        <v>0</v>
      </c>
    </row>
    <row r="49" spans="1:3" x14ac:dyDescent="0.25">
      <c r="A49" s="21" t="s">
        <v>39</v>
      </c>
      <c r="C49" s="17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2021-08-12T08:31:22Z</cp:lastPrinted>
  <dcterms:created xsi:type="dcterms:W3CDTF">2021-06-11T10:23:59Z</dcterms:created>
  <dcterms:modified xsi:type="dcterms:W3CDTF">2021-11-19T08:44:22Z</dcterms:modified>
</cp:coreProperties>
</file>