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429-1\обменник\Бухгалтерия\Трансформация 2017,2018.2019,2020,21,22\ТРАНСФОРМАЦИЯ 2022\ТРАНСФОРМАЦИЯ 2 КВАРТАЛ 2022г\"/>
    </mc:Choice>
  </mc:AlternateContent>
  <bookViews>
    <workbookView xWindow="0" yWindow="0" windowWidth="24240" windowHeight="12375" activeTab="1"/>
  </bookViews>
  <sheets>
    <sheet name="Ф1" sheetId="2" r:id="rId1"/>
    <sheet name="Ф2" sheetId="7" r:id="rId2"/>
    <sheet name="Ф3" sheetId="11" r:id="rId3"/>
    <sheet name="Ф4" sheetId="12" r:id="rId4"/>
    <sheet name="Лист1" sheetId="13" r:id="rId5"/>
  </sheets>
  <calcPr calcId="152511"/>
</workbook>
</file>

<file path=xl/calcChain.xml><?xml version="1.0" encoding="utf-8"?>
<calcChain xmlns="http://schemas.openxmlformats.org/spreadsheetml/2006/main">
  <c r="D7" i="7" l="1"/>
  <c r="C15" i="7" l="1"/>
  <c r="E9" i="11" l="1"/>
  <c r="E5" i="11"/>
  <c r="D13" i="2" l="1"/>
  <c r="D20" i="2"/>
  <c r="D28" i="2"/>
  <c r="D35" i="2"/>
  <c r="D41" i="2"/>
  <c r="D21" i="2" l="1"/>
  <c r="D36" i="2"/>
  <c r="D42" i="2" s="1"/>
  <c r="D7" i="11" l="1"/>
  <c r="D10" i="11" s="1"/>
  <c r="C41" i="2" l="1"/>
  <c r="E4" i="11" l="1"/>
  <c r="B7" i="11"/>
  <c r="B10" i="11" s="1"/>
  <c r="E6" i="11"/>
  <c r="B11" i="11" l="1"/>
  <c r="E7" i="11"/>
  <c r="F51" i="7"/>
  <c r="B51" i="7"/>
  <c r="C51" i="7"/>
  <c r="D15" i="7"/>
  <c r="D17" i="7" l="1"/>
  <c r="D19" i="7" s="1"/>
  <c r="C7" i="7"/>
  <c r="E8" i="11" l="1"/>
  <c r="C10" i="11"/>
  <c r="E10" i="11" s="1"/>
  <c r="E11" i="11" s="1"/>
  <c r="C11" i="11" l="1"/>
  <c r="C35" i="2"/>
  <c r="C28" i="2"/>
  <c r="C20" i="2"/>
  <c r="D44" i="2" l="1"/>
  <c r="C36" i="2"/>
  <c r="C42" i="2" l="1"/>
  <c r="C13" i="2" l="1"/>
  <c r="C21" i="2" s="1"/>
  <c r="C44" i="2" s="1"/>
  <c r="C17" i="7"/>
  <c r="C19" i="7" s="1"/>
  <c r="D7" i="12" l="1"/>
</calcChain>
</file>

<file path=xl/sharedStrings.xml><?xml version="1.0" encoding="utf-8"?>
<sst xmlns="http://schemas.openxmlformats.org/spreadsheetml/2006/main" count="134" uniqueCount="108">
  <si>
    <t>Итого</t>
  </si>
  <si>
    <t>АО «УШКУЮ»</t>
  </si>
  <si>
    <t xml:space="preserve"> (тыс. тенге) </t>
  </si>
  <si>
    <t>АКТИВЫ</t>
  </si>
  <si>
    <t>ТЕКУЩИЕ АКТИВЫ</t>
  </si>
  <si>
    <t>Денежные средства и их эквиваленты</t>
  </si>
  <si>
    <t>Дебиторская задолженность</t>
  </si>
  <si>
    <t>Товарно-материальные запасы</t>
  </si>
  <si>
    <t>НДС к возмещению</t>
  </si>
  <si>
    <t>Займы выданные</t>
  </si>
  <si>
    <t>Прочие текущие активы</t>
  </si>
  <si>
    <t>Итого текущие активы</t>
  </si>
  <si>
    <t>ДОЛГОСРОЧНЫЕ АКТИВЫ</t>
  </si>
  <si>
    <t>Основные средства</t>
  </si>
  <si>
    <t>Незавершенное строительство</t>
  </si>
  <si>
    <t>Итого долгосрочные активы</t>
  </si>
  <si>
    <t>ИТОГО АКТИВЫ</t>
  </si>
  <si>
    <t>ОБЯЗАТЕЛЬСТВА И КАПИТАЛ</t>
  </si>
  <si>
    <t>ТЕКУЩИЕ ОБЯЗАТЕЛЬСТВА</t>
  </si>
  <si>
    <t>Займы</t>
  </si>
  <si>
    <t>Торговая кредиторская задолженность</t>
  </si>
  <si>
    <t>Обязательства по аренде</t>
  </si>
  <si>
    <t>Прочая кредиторская задолженность и начисленные обязательства</t>
  </si>
  <si>
    <t>Итого текущие обязательства</t>
  </si>
  <si>
    <t>ДОЛГОСРОЧНЫЕ ОБЯЗАТЕЛЬСТВА</t>
  </si>
  <si>
    <t>Обязательство по ликвидации активов и восстановлению месторождения</t>
  </si>
  <si>
    <t>Прочие долгосрочные финансовые обязательства</t>
  </si>
  <si>
    <t>Итого долгосрочные обязательства</t>
  </si>
  <si>
    <t>КАПИТАЛ</t>
  </si>
  <si>
    <t>Акционерный капитал</t>
  </si>
  <si>
    <t>Дополнительный капитал</t>
  </si>
  <si>
    <t>Накопленный убыток</t>
  </si>
  <si>
    <t>Итого дефицит капитала</t>
  </si>
  <si>
    <t>ИТОГО ОБЯЗАТЕЛЬСТВА И КАПИТАЛ</t>
  </si>
  <si>
    <t>Балансовая стоимость одной простой акции (тыс. тенге)</t>
  </si>
  <si>
    <t>Прим.</t>
  </si>
  <si>
    <t>Итого:</t>
  </si>
  <si>
    <t>ИТОГО ОБЯЗАТЕЛЬСТВА</t>
  </si>
  <si>
    <t xml:space="preserve"> </t>
  </si>
  <si>
    <t>На 31 декабря 2020 года</t>
  </si>
  <si>
    <t>Базовый убыток на акцию (тыс. тенге)</t>
  </si>
  <si>
    <t>Выручка</t>
  </si>
  <si>
    <t>Себестоимость реализованной нефти</t>
  </si>
  <si>
    <t>Валовый убыток</t>
  </si>
  <si>
    <t>Расходы по реализации</t>
  </si>
  <si>
    <t>Расходы по корректировке стоимости готовой продукции до чистой стоимости реализации</t>
  </si>
  <si>
    <t>Административные расходы</t>
  </si>
  <si>
    <t>Финансовые доходы</t>
  </si>
  <si>
    <t>Финансовые расходы</t>
  </si>
  <si>
    <t>Доход/(убыток) от курсовой разницы, нетто</t>
  </si>
  <si>
    <t>Прочие доходы (расходы), нетто</t>
  </si>
  <si>
    <t>УБЫТОК  ДО НАЛОГООБЛОЖЕНИЯ</t>
  </si>
  <si>
    <t>Расходы по налогу на прибыль</t>
  </si>
  <si>
    <t>УБЫТОК ЗА ГОД</t>
  </si>
  <si>
    <t>Прочий совокупный доход за год</t>
  </si>
  <si>
    <t>ИТОГО СОВОКУПНЫЙ  УБЫТОК  ЗА ГОД</t>
  </si>
  <si>
    <t>Убыток на акцию</t>
  </si>
  <si>
    <t>Износ и амортизация</t>
  </si>
  <si>
    <t>Услуги сторонних организаций</t>
  </si>
  <si>
    <t>Заработная плата и соответствующие начисления</t>
  </si>
  <si>
    <t>Резерв по отпускам</t>
  </si>
  <si>
    <t>Командировочные и представительские расходы</t>
  </si>
  <si>
    <t>Налоги и прочие платежи в бюджет</t>
  </si>
  <si>
    <t>Прочее</t>
  </si>
  <si>
    <t>(тыс. тенге)</t>
  </si>
  <si>
    <t xml:space="preserve">Доход от признания займов, полученных от собственников, по справедливой стоимости </t>
  </si>
  <si>
    <t>Совокупный убыток за год</t>
  </si>
  <si>
    <t xml:space="preserve"> 31 декабря 2021 года </t>
  </si>
  <si>
    <t xml:space="preserve"> 31.12.2021 год </t>
  </si>
  <si>
    <t>На 31 декабря 2021 года</t>
  </si>
  <si>
    <t>-</t>
  </si>
  <si>
    <t xml:space="preserve">I. Движение денежных средств от операционной деятельности </t>
  </si>
  <si>
    <t xml:space="preserve">1. Поступление денежных средств, всего </t>
  </si>
  <si>
    <t xml:space="preserve">реализация продукции  и оказание услуг </t>
  </si>
  <si>
    <t xml:space="preserve">авансы полученные </t>
  </si>
  <si>
    <t>возврат налога на добавленную стоимость из бюджета</t>
  </si>
  <si>
    <t>вознаграждения по банковским депозитам</t>
  </si>
  <si>
    <t>прочие поступления</t>
  </si>
  <si>
    <t xml:space="preserve">2. Выбытие денежных средств, всего </t>
  </si>
  <si>
    <t xml:space="preserve">платежи поставщикам за товары и услуги </t>
  </si>
  <si>
    <t>авансы выданные</t>
  </si>
  <si>
    <t xml:space="preserve">выплаты по заработной плате </t>
  </si>
  <si>
    <t xml:space="preserve">налоги и другие платежи в бюджет </t>
  </si>
  <si>
    <t>размещение средств на депозит</t>
  </si>
  <si>
    <t xml:space="preserve">прочие выплаты </t>
  </si>
  <si>
    <t xml:space="preserve">3. Чистая сумма денежных средств от операционной деятельности  </t>
  </si>
  <si>
    <t>II. Движение денежных средств от инвестиционной деятельности</t>
  </si>
  <si>
    <t xml:space="preserve">реализация основных средств </t>
  </si>
  <si>
    <t xml:space="preserve">приобретение основных средств </t>
  </si>
  <si>
    <t xml:space="preserve">3. Чистая сумма денежных средств от инвестиционной деятельности  </t>
  </si>
  <si>
    <t>III. Движение денежных средств от финансовой деятельности</t>
  </si>
  <si>
    <t>поступление займа</t>
  </si>
  <si>
    <t>выплата основной суммы по займам</t>
  </si>
  <si>
    <t>выплата вознаграждения по займам</t>
  </si>
  <si>
    <t xml:space="preserve">3. Чистая сумма денежных средств от финансовой деятельности </t>
  </si>
  <si>
    <t>Влияние изменения курса валют</t>
  </si>
  <si>
    <t xml:space="preserve">Итого: Увеличение +/- уменьшение денежных средств </t>
  </si>
  <si>
    <t xml:space="preserve">Денежные средства на начало отчетного периода  </t>
  </si>
  <si>
    <t xml:space="preserve">Денежные средства на конец отчетного периода  </t>
  </si>
  <si>
    <t xml:space="preserve"> 30 июня  2022 года </t>
  </si>
  <si>
    <t>ОТЧЕТ О ФИНАНСОВОМ ПОЛОЖЕНИИ по состоянию на 30 июня 2022 года</t>
  </si>
  <si>
    <t>ОТЧЕТ О ПРИБЫЛИ ИЛИ  УБЫТКЕ  И  ПРОЧЕМ СОВОКУПНОМ ДОХОДЕ за год, закончившийся 30 июня 2022 года</t>
  </si>
  <si>
    <t xml:space="preserve">30.06.2022 год </t>
  </si>
  <si>
    <t>ОТЧЕТ ОБ ИЗМЕНЕНИЯХ В КАПИТАЛЕ за квартал, закончившийся 30 июня 2022 года.</t>
  </si>
  <si>
    <t>30 июня 2022 года</t>
  </si>
  <si>
    <t>ОТЧЕТ О ДВИЖЕНИИ ДЕНЕЖНЫХ СРЕДСТВ за год, закончившийся 30 июня 2022 года (прямой  метод)</t>
  </si>
  <si>
    <t xml:space="preserve"> 30.06.2022 год </t>
  </si>
  <si>
    <t xml:space="preserve"> 30.06.2021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</si>
</sst>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_);_(* \(#,##0\);_(* &quot;-&quot;??_);_(@_)"/>
    <numFmt numFmtId="165" formatCode="_(* #,##0.00_);_(* \(#,##0.00\);_(* &quot;-&quot;??_);_(@_)"/>
    <numFmt numFmtId="166" formatCode="_(* #,##0.0_);_(* \(#,##0.0\);_(* &quot;-&quot;??_);_(@_)"/>
  </numFmts>
  <fonts count="14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rgb="FF7030A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sz val="10"/>
      <color rgb="FF7030A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64" fontId="2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top"/>
    </xf>
    <xf numFmtId="0" fontId="4" fillId="0" borderId="0" xfId="0" applyFont="1" applyFill="1" applyAlignment="1">
      <alignment vertical="center" wrapText="1"/>
    </xf>
    <xf numFmtId="0" fontId="2" fillId="0" borderId="0" xfId="0" applyFont="1" applyAlignment="1">
      <alignment vertical="top" wrapText="1"/>
    </xf>
    <xf numFmtId="0" fontId="2" fillId="0" borderId="0" xfId="0" applyFont="1" applyFill="1" applyAlignment="1">
      <alignment vertical="center" wrapText="1"/>
    </xf>
    <xf numFmtId="164" fontId="2" fillId="0" borderId="0" xfId="0" applyNumberFormat="1" applyFont="1" applyFill="1" applyAlignment="1">
      <alignment vertical="center" wrapText="1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center" vertical="top" wrapText="1"/>
    </xf>
    <xf numFmtId="164" fontId="3" fillId="0" borderId="0" xfId="0" applyNumberFormat="1" applyFont="1" applyAlignment="1">
      <alignment horizontal="right" vertical="center"/>
    </xf>
    <xf numFmtId="0" fontId="2" fillId="0" borderId="0" xfId="0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vertical="center"/>
    </xf>
    <xf numFmtId="164" fontId="4" fillId="0" borderId="0" xfId="0" applyNumberFormat="1" applyFont="1" applyFill="1" applyAlignment="1">
      <alignment horizontal="right" vertical="center"/>
    </xf>
    <xf numFmtId="164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vertical="center"/>
    </xf>
    <xf numFmtId="164" fontId="2" fillId="0" borderId="0" xfId="0" applyNumberFormat="1" applyFont="1" applyFill="1" applyAlignment="1">
      <alignment vertical="top"/>
    </xf>
    <xf numFmtId="164" fontId="4" fillId="0" borderId="0" xfId="0" applyNumberFormat="1" applyFont="1" applyFill="1" applyAlignment="1">
      <alignment horizontal="right" vertical="top"/>
    </xf>
    <xf numFmtId="164" fontId="5" fillId="0" borderId="0" xfId="0" applyNumberFormat="1" applyFont="1" applyFill="1" applyAlignment="1">
      <alignment horizontal="center" vertical="top" wrapText="1"/>
    </xf>
    <xf numFmtId="164" fontId="6" fillId="0" borderId="0" xfId="0" applyNumberFormat="1" applyFont="1" applyFill="1" applyAlignment="1">
      <alignment horizontal="center" vertical="top"/>
    </xf>
    <xf numFmtId="0" fontId="3" fillId="0" borderId="0" xfId="0" applyFont="1" applyFill="1" applyAlignment="1">
      <alignment vertical="center" wrapText="1"/>
    </xf>
    <xf numFmtId="164" fontId="5" fillId="0" borderId="0" xfId="0" applyNumberFormat="1" applyFont="1" applyFill="1" applyAlignment="1">
      <alignment horizontal="right" vertical="center"/>
    </xf>
    <xf numFmtId="164" fontId="7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top" wrapText="1"/>
    </xf>
    <xf numFmtId="164" fontId="3" fillId="0" borderId="0" xfId="0" applyNumberFormat="1" applyFont="1" applyFill="1" applyAlignment="1">
      <alignment horizontal="right" vertical="center" wrapText="1"/>
    </xf>
    <xf numFmtId="0" fontId="3" fillId="0" borderId="0" xfId="0" applyFont="1" applyFill="1" applyAlignment="1">
      <alignment vertical="center"/>
    </xf>
    <xf numFmtId="164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center" vertical="top" wrapText="1"/>
    </xf>
    <xf numFmtId="164" fontId="3" fillId="0" borderId="0" xfId="0" applyNumberFormat="1" applyFont="1" applyFill="1" applyAlignment="1">
      <alignment horizontal="right" vertical="center"/>
    </xf>
    <xf numFmtId="164" fontId="5" fillId="0" borderId="0" xfId="0" applyNumberFormat="1" applyFont="1" applyFill="1" applyAlignment="1">
      <alignment horizontal="right" vertical="center" wrapText="1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vertical="center" wrapText="1"/>
    </xf>
    <xf numFmtId="164" fontId="4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Border="1" applyAlignment="1">
      <alignment horizontal="right" vertical="top"/>
    </xf>
    <xf numFmtId="0" fontId="10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64" fontId="11" fillId="0" borderId="0" xfId="0" applyNumberFormat="1" applyFont="1" applyFill="1" applyAlignment="1">
      <alignment vertical="center"/>
    </xf>
    <xf numFmtId="0" fontId="3" fillId="0" borderId="0" xfId="0" applyFont="1" applyFill="1"/>
    <xf numFmtId="0" fontId="5" fillId="0" borderId="0" xfId="0" applyFont="1" applyFill="1" applyAlignment="1">
      <alignment horizontal="center" vertical="top"/>
    </xf>
    <xf numFmtId="164" fontId="2" fillId="0" borderId="0" xfId="0" applyNumberFormat="1" applyFont="1" applyFill="1" applyAlignment="1">
      <alignment vertical="top" wrapText="1"/>
    </xf>
    <xf numFmtId="0" fontId="4" fillId="0" borderId="0" xfId="0" applyFont="1" applyFill="1" applyAlignment="1">
      <alignment horizontal="center" vertical="center" wrapText="1"/>
    </xf>
    <xf numFmtId="165" fontId="4" fillId="0" borderId="0" xfId="0" applyNumberFormat="1" applyFont="1" applyFill="1" applyAlignment="1">
      <alignment horizontal="center" vertical="center" wrapText="1"/>
    </xf>
    <xf numFmtId="0" fontId="8" fillId="0" borderId="0" xfId="0" applyFont="1" applyFill="1"/>
    <xf numFmtId="0" fontId="1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164" fontId="1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165" fontId="2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right" vertical="center"/>
    </xf>
    <xf numFmtId="166" fontId="7" fillId="0" borderId="0" xfId="0" applyNumberFormat="1" applyFont="1" applyFill="1" applyAlignment="1">
      <alignment vertical="center"/>
    </xf>
    <xf numFmtId="164" fontId="3" fillId="0" borderId="0" xfId="0" applyNumberFormat="1" applyFont="1" applyFill="1" applyAlignment="1">
      <alignment horizontal="right" vertical="top" wrapText="1"/>
    </xf>
    <xf numFmtId="164" fontId="3" fillId="0" borderId="0" xfId="0" applyNumberFormat="1" applyFont="1" applyFill="1" applyAlignment="1">
      <alignment vertical="center" wrapText="1"/>
    </xf>
    <xf numFmtId="0" fontId="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Fill="1" applyAlignment="1">
      <alignment vertical="center" wrapText="1"/>
    </xf>
    <xf numFmtId="164" fontId="2" fillId="0" borderId="0" xfId="0" applyNumberFormat="1" applyFont="1" applyFill="1" applyAlignment="1">
      <alignment horizontal="right" vertical="center" wrapText="1"/>
    </xf>
    <xf numFmtId="164" fontId="3" fillId="0" borderId="0" xfId="0" applyNumberFormat="1" applyFont="1" applyFill="1" applyAlignment="1">
      <alignment horizontal="center" vertical="center" wrapText="1"/>
    </xf>
    <xf numFmtId="165" fontId="2" fillId="0" borderId="0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44"/>
  <sheetViews>
    <sheetView topLeftCell="A7" workbookViewId="0">
      <selection activeCell="B43" sqref="B43"/>
    </sheetView>
  </sheetViews>
  <sheetFormatPr defaultColWidth="16.7109375" defaultRowHeight="12.75" x14ac:dyDescent="0.25"/>
  <cols>
    <col min="1" max="1" width="45" style="19" customWidth="1"/>
    <col min="2" max="2" width="8.140625" style="19" customWidth="1"/>
    <col min="3" max="3" width="17.7109375" style="15" customWidth="1"/>
    <col min="4" max="4" width="19.28515625" style="15" customWidth="1"/>
    <col min="5" max="5" width="16.7109375" style="15"/>
    <col min="6" max="6" width="16.7109375" style="44"/>
    <col min="7" max="7" width="16.7109375" style="15"/>
    <col min="8" max="16384" width="16.7109375" style="19"/>
  </cols>
  <sheetData>
    <row r="1" spans="1:6" x14ac:dyDescent="0.25">
      <c r="A1" s="29" t="s">
        <v>1</v>
      </c>
    </row>
    <row r="2" spans="1:6" x14ac:dyDescent="0.2">
      <c r="A2" s="45" t="s">
        <v>100</v>
      </c>
    </row>
    <row r="3" spans="1:6" x14ac:dyDescent="0.25">
      <c r="A3" s="18"/>
      <c r="B3" s="18"/>
      <c r="C3" s="20"/>
      <c r="D3" s="21" t="s">
        <v>2</v>
      </c>
    </row>
    <row r="4" spans="1:6" ht="25.5" x14ac:dyDescent="0.25">
      <c r="A4" s="27"/>
      <c r="B4" s="46" t="s">
        <v>35</v>
      </c>
      <c r="C4" s="22" t="s">
        <v>99</v>
      </c>
      <c r="D4" s="22" t="s">
        <v>67</v>
      </c>
      <c r="F4" s="23"/>
    </row>
    <row r="5" spans="1:6" x14ac:dyDescent="0.25">
      <c r="A5" s="37" t="s">
        <v>3</v>
      </c>
      <c r="B5" s="27"/>
      <c r="C5" s="47"/>
    </row>
    <row r="6" spans="1:6" x14ac:dyDescent="0.25">
      <c r="A6" s="37" t="s">
        <v>4</v>
      </c>
      <c r="B6" s="27"/>
      <c r="C6" s="47"/>
    </row>
    <row r="7" spans="1:6" x14ac:dyDescent="0.25">
      <c r="A7" s="7" t="s">
        <v>5</v>
      </c>
      <c r="B7" s="48">
        <v>6</v>
      </c>
      <c r="C7" s="38">
        <v>208613</v>
      </c>
      <c r="D7" s="15">
        <v>222110</v>
      </c>
    </row>
    <row r="8" spans="1:6" x14ac:dyDescent="0.25">
      <c r="A8" s="7" t="s">
        <v>6</v>
      </c>
      <c r="B8" s="48">
        <v>7</v>
      </c>
      <c r="C8" s="38">
        <v>221326</v>
      </c>
      <c r="D8" s="15">
        <v>152165</v>
      </c>
    </row>
    <row r="9" spans="1:6" x14ac:dyDescent="0.25">
      <c r="A9" s="7" t="s">
        <v>7</v>
      </c>
      <c r="B9" s="48">
        <v>8</v>
      </c>
      <c r="C9" s="38">
        <v>215046</v>
      </c>
      <c r="D9" s="15">
        <v>188121</v>
      </c>
    </row>
    <row r="10" spans="1:6" x14ac:dyDescent="0.25">
      <c r="A10" s="7" t="s">
        <v>8</v>
      </c>
      <c r="B10" s="9"/>
      <c r="C10" s="10">
        <v>240438</v>
      </c>
      <c r="D10" s="15">
        <v>612341</v>
      </c>
    </row>
    <row r="11" spans="1:6" x14ac:dyDescent="0.25">
      <c r="A11" s="9" t="s">
        <v>9</v>
      </c>
      <c r="B11" s="14">
        <v>9</v>
      </c>
      <c r="C11" s="39">
        <v>54748</v>
      </c>
      <c r="D11" s="15">
        <v>54748</v>
      </c>
    </row>
    <row r="12" spans="1:6" x14ac:dyDescent="0.25">
      <c r="A12" s="9" t="s">
        <v>10</v>
      </c>
      <c r="B12" s="14">
        <v>10</v>
      </c>
      <c r="C12" s="39">
        <v>217399</v>
      </c>
      <c r="D12" s="15">
        <v>141494</v>
      </c>
    </row>
    <row r="13" spans="1:6" x14ac:dyDescent="0.25">
      <c r="A13" s="24" t="s">
        <v>11</v>
      </c>
      <c r="B13" s="9"/>
      <c r="C13" s="28">
        <f>SUM(C7:C12)</f>
        <v>1157570</v>
      </c>
      <c r="D13" s="28">
        <f>SUM(D7:D12)</f>
        <v>1370979</v>
      </c>
    </row>
    <row r="14" spans="1:6" x14ac:dyDescent="0.25">
      <c r="A14" s="24" t="s">
        <v>12</v>
      </c>
      <c r="B14" s="9"/>
      <c r="C14" s="10"/>
    </row>
    <row r="15" spans="1:6" x14ac:dyDescent="0.25">
      <c r="A15" s="9" t="s">
        <v>6</v>
      </c>
      <c r="B15" s="14">
        <v>11</v>
      </c>
      <c r="C15" s="39" t="s">
        <v>70</v>
      </c>
      <c r="D15" s="15">
        <v>2612</v>
      </c>
    </row>
    <row r="16" spans="1:6" x14ac:dyDescent="0.25">
      <c r="A16" s="9" t="s">
        <v>13</v>
      </c>
      <c r="B16" s="14">
        <v>12</v>
      </c>
      <c r="C16" s="39">
        <v>12039804</v>
      </c>
      <c r="D16" s="15">
        <v>12139226</v>
      </c>
    </row>
    <row r="17" spans="1:4" x14ac:dyDescent="0.25">
      <c r="A17" s="9" t="s">
        <v>14</v>
      </c>
      <c r="B17" s="14">
        <v>13</v>
      </c>
      <c r="C17" s="39">
        <v>4276580</v>
      </c>
      <c r="D17" s="15">
        <v>4276580</v>
      </c>
    </row>
    <row r="18" spans="1:4" x14ac:dyDescent="0.25">
      <c r="A18" s="9" t="s">
        <v>8</v>
      </c>
      <c r="B18" s="9"/>
      <c r="C18" s="39">
        <v>308908</v>
      </c>
      <c r="D18" s="15">
        <v>75109</v>
      </c>
    </row>
    <row r="19" spans="1:4" x14ac:dyDescent="0.25">
      <c r="A19" s="9" t="s">
        <v>9</v>
      </c>
      <c r="B19" s="14">
        <v>9</v>
      </c>
      <c r="C19" s="39">
        <v>15376132</v>
      </c>
      <c r="D19" s="15">
        <v>15376132</v>
      </c>
    </row>
    <row r="20" spans="1:4" x14ac:dyDescent="0.25">
      <c r="A20" s="37" t="s">
        <v>15</v>
      </c>
      <c r="B20" s="9"/>
      <c r="C20" s="33">
        <f>SUM(C15:C19)</f>
        <v>32001424</v>
      </c>
      <c r="D20" s="33">
        <f>SUM(D15:D19)</f>
        <v>31869659</v>
      </c>
    </row>
    <row r="21" spans="1:4" x14ac:dyDescent="0.25">
      <c r="A21" s="37" t="s">
        <v>16</v>
      </c>
      <c r="B21" s="9"/>
      <c r="C21" s="33">
        <f>C13+C20</f>
        <v>33158994</v>
      </c>
      <c r="D21" s="33">
        <f>D13+D20</f>
        <v>33240638</v>
      </c>
    </row>
    <row r="22" spans="1:4" x14ac:dyDescent="0.25">
      <c r="A22" s="37" t="s">
        <v>17</v>
      </c>
      <c r="B22" s="9"/>
      <c r="C22" s="10"/>
    </row>
    <row r="23" spans="1:4" x14ac:dyDescent="0.25">
      <c r="A23" s="37" t="s">
        <v>18</v>
      </c>
      <c r="B23" s="9"/>
      <c r="C23" s="10"/>
    </row>
    <row r="24" spans="1:4" x14ac:dyDescent="0.25">
      <c r="A24" s="7" t="s">
        <v>19</v>
      </c>
      <c r="B24" s="48">
        <v>14</v>
      </c>
      <c r="C24" s="10">
        <v>89498699</v>
      </c>
      <c r="D24" s="15">
        <v>85481045</v>
      </c>
    </row>
    <row r="25" spans="1:4" x14ac:dyDescent="0.25">
      <c r="A25" s="7" t="s">
        <v>20</v>
      </c>
      <c r="B25" s="48">
        <v>15</v>
      </c>
      <c r="C25" s="10">
        <v>2168181</v>
      </c>
      <c r="D25" s="15">
        <v>2296065</v>
      </c>
    </row>
    <row r="26" spans="1:4" x14ac:dyDescent="0.25">
      <c r="A26" s="7" t="s">
        <v>21</v>
      </c>
      <c r="B26" s="48">
        <v>16</v>
      </c>
      <c r="C26" s="10">
        <v>493</v>
      </c>
      <c r="D26" s="15">
        <v>1693</v>
      </c>
    </row>
    <row r="27" spans="1:4" ht="25.5" x14ac:dyDescent="0.25">
      <c r="A27" s="7" t="s">
        <v>22</v>
      </c>
      <c r="B27" s="48">
        <v>17</v>
      </c>
      <c r="C27" s="38">
        <v>2705462</v>
      </c>
      <c r="D27" s="15">
        <v>2203428</v>
      </c>
    </row>
    <row r="28" spans="1:4" x14ac:dyDescent="0.25">
      <c r="A28" s="37" t="s">
        <v>23</v>
      </c>
      <c r="B28" s="9"/>
      <c r="C28" s="33">
        <f>SUM(C24:C27)</f>
        <v>94372835</v>
      </c>
      <c r="D28" s="33">
        <f>SUM(D24:D27)</f>
        <v>89982231</v>
      </c>
    </row>
    <row r="29" spans="1:4" x14ac:dyDescent="0.25">
      <c r="A29" s="37" t="s">
        <v>24</v>
      </c>
      <c r="B29" s="9"/>
      <c r="C29" s="10"/>
    </row>
    <row r="30" spans="1:4" x14ac:dyDescent="0.25">
      <c r="A30" s="7" t="s">
        <v>19</v>
      </c>
      <c r="B30" s="48">
        <v>14</v>
      </c>
      <c r="C30" s="10">
        <v>7831802</v>
      </c>
      <c r="D30" s="15">
        <v>7279438</v>
      </c>
    </row>
    <row r="31" spans="1:4" x14ac:dyDescent="0.25">
      <c r="A31" s="7" t="s">
        <v>20</v>
      </c>
      <c r="B31" s="48">
        <v>15</v>
      </c>
      <c r="C31" s="38">
        <v>546839</v>
      </c>
      <c r="D31" s="15">
        <v>538104</v>
      </c>
    </row>
    <row r="32" spans="1:4" ht="25.5" x14ac:dyDescent="0.25">
      <c r="A32" s="7" t="s">
        <v>25</v>
      </c>
      <c r="B32" s="48">
        <v>18</v>
      </c>
      <c r="C32" s="38">
        <v>375196</v>
      </c>
      <c r="D32" s="15">
        <v>375196</v>
      </c>
    </row>
    <row r="33" spans="1:4" x14ac:dyDescent="0.25">
      <c r="A33" s="7" t="s">
        <v>21</v>
      </c>
      <c r="B33" s="48">
        <v>16</v>
      </c>
      <c r="C33" s="38">
        <v>1365</v>
      </c>
      <c r="D33" s="15">
        <v>1365</v>
      </c>
    </row>
    <row r="34" spans="1:4" x14ac:dyDescent="0.25">
      <c r="A34" s="7" t="s">
        <v>26</v>
      </c>
      <c r="B34" s="48">
        <v>19</v>
      </c>
      <c r="C34" s="38">
        <v>401279</v>
      </c>
      <c r="D34" s="15">
        <v>574589</v>
      </c>
    </row>
    <row r="35" spans="1:4" x14ac:dyDescent="0.25">
      <c r="A35" s="37" t="s">
        <v>27</v>
      </c>
      <c r="B35" s="9"/>
      <c r="C35" s="33">
        <f>SUM(C30:C34)</f>
        <v>9156481</v>
      </c>
      <c r="D35" s="33">
        <f>SUM(D30:D34)</f>
        <v>8768692</v>
      </c>
    </row>
    <row r="36" spans="1:4" x14ac:dyDescent="0.25">
      <c r="A36" s="37" t="s">
        <v>37</v>
      </c>
      <c r="B36" s="24"/>
      <c r="C36" s="33">
        <f>C28+C35</f>
        <v>103529316</v>
      </c>
      <c r="D36" s="33">
        <f>D28+D35</f>
        <v>98750923</v>
      </c>
    </row>
    <row r="37" spans="1:4" x14ac:dyDescent="0.25">
      <c r="A37" s="37" t="s">
        <v>28</v>
      </c>
      <c r="B37" s="9"/>
      <c r="C37" s="10"/>
    </row>
    <row r="38" spans="1:4" x14ac:dyDescent="0.25">
      <c r="A38" s="7" t="s">
        <v>29</v>
      </c>
      <c r="B38" s="48">
        <v>20</v>
      </c>
      <c r="C38" s="10">
        <v>3924174</v>
      </c>
      <c r="D38" s="15">
        <v>3924174</v>
      </c>
    </row>
    <row r="39" spans="1:4" x14ac:dyDescent="0.25">
      <c r="A39" s="7" t="s">
        <v>30</v>
      </c>
      <c r="B39" s="9"/>
      <c r="C39" s="10">
        <v>-7415731</v>
      </c>
      <c r="D39" s="15">
        <v>-7415731</v>
      </c>
    </row>
    <row r="40" spans="1:4" x14ac:dyDescent="0.25">
      <c r="A40" s="7" t="s">
        <v>31</v>
      </c>
      <c r="B40" s="9"/>
      <c r="C40" s="10">
        <v>-66878765</v>
      </c>
      <c r="D40" s="15">
        <v>-62018728</v>
      </c>
    </row>
    <row r="41" spans="1:4" x14ac:dyDescent="0.25">
      <c r="A41" s="37" t="s">
        <v>32</v>
      </c>
      <c r="B41" s="9"/>
      <c r="C41" s="33">
        <f>SUM(C38:C40)</f>
        <v>-70370322</v>
      </c>
      <c r="D41" s="33">
        <f>SUM(D38:D40)</f>
        <v>-65510285</v>
      </c>
    </row>
    <row r="42" spans="1:4" x14ac:dyDescent="0.25">
      <c r="A42" s="36" t="s">
        <v>33</v>
      </c>
      <c r="C42" s="25">
        <f>C36+C41</f>
        <v>33158994</v>
      </c>
      <c r="D42" s="25">
        <f>D36+D41</f>
        <v>33240638</v>
      </c>
    </row>
    <row r="43" spans="1:4" ht="24" customHeight="1" x14ac:dyDescent="0.25">
      <c r="A43" s="7" t="s">
        <v>34</v>
      </c>
      <c r="B43" s="48">
        <v>20</v>
      </c>
      <c r="C43" s="49">
        <v>-703.72</v>
      </c>
      <c r="D43" s="67">
        <v>-655.11</v>
      </c>
    </row>
    <row r="44" spans="1:4" x14ac:dyDescent="0.25">
      <c r="C44" s="26">
        <f>C21-C42</f>
        <v>0</v>
      </c>
      <c r="D44" s="26">
        <f>D21-D42</f>
        <v>0</v>
      </c>
    </row>
  </sheetData>
  <pageMargins left="0.70866141732283472" right="0.70866141732283472" top="0.74803149606299213" bottom="0.74803149606299213" header="0.31496062992125984" footer="0.31496062992125984"/>
  <pageSetup paperSize="9" scale="9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55"/>
  <sheetViews>
    <sheetView tabSelected="1" zoomScaleNormal="100" workbookViewId="0">
      <selection activeCell="B21" sqref="B21"/>
    </sheetView>
  </sheetViews>
  <sheetFormatPr defaultColWidth="17.5703125" defaultRowHeight="12.75" x14ac:dyDescent="0.25"/>
  <cols>
    <col min="1" max="1" width="40.28515625" style="19" customWidth="1"/>
    <col min="2" max="2" width="9.85546875" style="19" customWidth="1"/>
    <col min="3" max="3" width="15.5703125" style="15" customWidth="1"/>
    <col min="4" max="4" width="16" style="15" customWidth="1"/>
    <col min="5" max="8" width="17.5703125" style="15"/>
    <col min="9" max="16384" width="17.5703125" style="19"/>
  </cols>
  <sheetData>
    <row r="1" spans="1:4" x14ac:dyDescent="0.25">
      <c r="A1" s="29" t="s">
        <v>1</v>
      </c>
    </row>
    <row r="2" spans="1:4" ht="13.5" x14ac:dyDescent="0.2">
      <c r="A2" s="50" t="s">
        <v>101</v>
      </c>
    </row>
    <row r="3" spans="1:4" x14ac:dyDescent="0.25">
      <c r="D3" s="21" t="s">
        <v>2</v>
      </c>
    </row>
    <row r="4" spans="1:4" x14ac:dyDescent="0.25">
      <c r="A4" s="51"/>
      <c r="B4" s="52" t="s">
        <v>35</v>
      </c>
      <c r="C4" s="28" t="s">
        <v>102</v>
      </c>
      <c r="D4" s="28" t="s">
        <v>107</v>
      </c>
    </row>
    <row r="5" spans="1:4" x14ac:dyDescent="0.25">
      <c r="A5" s="9" t="s">
        <v>41</v>
      </c>
      <c r="B5" s="53">
        <v>21</v>
      </c>
      <c r="C5" s="15">
        <v>643330</v>
      </c>
      <c r="D5" s="17">
        <v>606358</v>
      </c>
    </row>
    <row r="6" spans="1:4" x14ac:dyDescent="0.25">
      <c r="A6" s="9" t="s">
        <v>42</v>
      </c>
      <c r="B6" s="53">
        <v>22</v>
      </c>
      <c r="C6" s="15">
        <v>-353289</v>
      </c>
      <c r="D6" s="17">
        <v>-381463</v>
      </c>
    </row>
    <row r="7" spans="1:4" x14ac:dyDescent="0.25">
      <c r="A7" s="24" t="s">
        <v>43</v>
      </c>
      <c r="B7" s="35"/>
      <c r="C7" s="32">
        <f>SUM(C5:C6)</f>
        <v>290041</v>
      </c>
      <c r="D7" s="32">
        <f>SUM(D5:D6)</f>
        <v>224895</v>
      </c>
    </row>
    <row r="8" spans="1:4" x14ac:dyDescent="0.25">
      <c r="A8" s="9" t="s">
        <v>44</v>
      </c>
      <c r="B8" s="53">
        <v>22</v>
      </c>
      <c r="C8" s="15">
        <v>-307929</v>
      </c>
      <c r="D8" s="17">
        <v>-216115</v>
      </c>
    </row>
    <row r="9" spans="1:4" ht="25.5" x14ac:dyDescent="0.25">
      <c r="A9" s="9" t="s">
        <v>45</v>
      </c>
      <c r="B9" s="53"/>
      <c r="C9" s="15">
        <v>0</v>
      </c>
      <c r="D9" s="17">
        <v>0</v>
      </c>
    </row>
    <row r="10" spans="1:4" x14ac:dyDescent="0.25">
      <c r="A10" s="9" t="s">
        <v>46</v>
      </c>
      <c r="B10" s="53">
        <v>24</v>
      </c>
      <c r="C10" s="15">
        <v>-54954</v>
      </c>
      <c r="D10" s="17">
        <v>-44013</v>
      </c>
    </row>
    <row r="11" spans="1:4" x14ac:dyDescent="0.25">
      <c r="A11" s="9" t="s">
        <v>47</v>
      </c>
      <c r="B11" s="53">
        <v>25</v>
      </c>
      <c r="C11" s="15">
        <v>2410</v>
      </c>
      <c r="D11" s="17">
        <v>48</v>
      </c>
    </row>
    <row r="12" spans="1:4" x14ac:dyDescent="0.25">
      <c r="A12" s="9" t="s">
        <v>48</v>
      </c>
      <c r="B12" s="53">
        <v>26</v>
      </c>
      <c r="C12" s="15">
        <v>-2985856</v>
      </c>
      <c r="D12" s="17">
        <v>-2853489</v>
      </c>
    </row>
    <row r="13" spans="1:4" x14ac:dyDescent="0.25">
      <c r="A13" s="9" t="s">
        <v>49</v>
      </c>
      <c r="B13" s="53">
        <v>27</v>
      </c>
      <c r="C13" s="15">
        <v>-1781661.45</v>
      </c>
      <c r="D13" s="17">
        <v>-386651</v>
      </c>
    </row>
    <row r="14" spans="1:4" x14ac:dyDescent="0.25">
      <c r="A14" s="9" t="s">
        <v>50</v>
      </c>
      <c r="B14" s="53">
        <v>28</v>
      </c>
      <c r="C14" s="15">
        <v>-21725.45</v>
      </c>
      <c r="D14" s="17">
        <v>4181</v>
      </c>
    </row>
    <row r="15" spans="1:4" x14ac:dyDescent="0.25">
      <c r="A15" s="29" t="s">
        <v>51</v>
      </c>
      <c r="B15" s="35"/>
      <c r="C15" s="32">
        <f>SUM(C7:C14)</f>
        <v>-4859674.9000000004</v>
      </c>
      <c r="D15" s="32">
        <f>SUM(D7:D14)</f>
        <v>-3271144</v>
      </c>
    </row>
    <row r="16" spans="1:4" x14ac:dyDescent="0.25">
      <c r="A16" s="9" t="s">
        <v>52</v>
      </c>
      <c r="B16" s="53">
        <v>29</v>
      </c>
      <c r="C16" s="15">
        <v>-361.56</v>
      </c>
      <c r="D16" s="17">
        <v>-7</v>
      </c>
    </row>
    <row r="17" spans="1:4" x14ac:dyDescent="0.25">
      <c r="A17" s="29" t="s">
        <v>53</v>
      </c>
      <c r="B17" s="35"/>
      <c r="C17" s="32">
        <f>SUM(C15:C16)</f>
        <v>-4860036.46</v>
      </c>
      <c r="D17" s="32">
        <f>SUM(D15:D16)</f>
        <v>-3271151</v>
      </c>
    </row>
    <row r="18" spans="1:4" x14ac:dyDescent="0.25">
      <c r="A18" s="9" t="s">
        <v>54</v>
      </c>
      <c r="B18" s="35"/>
      <c r="C18" s="15">
        <v>0</v>
      </c>
      <c r="D18" s="32">
        <v>0</v>
      </c>
    </row>
    <row r="19" spans="1:4" x14ac:dyDescent="0.25">
      <c r="A19" s="37" t="s">
        <v>55</v>
      </c>
      <c r="B19" s="35"/>
      <c r="C19" s="25">
        <f>SUM(C17:C18)</f>
        <v>-4860036.46</v>
      </c>
      <c r="D19" s="25">
        <f>SUM(D17:D18)</f>
        <v>-3271151</v>
      </c>
    </row>
    <row r="20" spans="1:4" x14ac:dyDescent="0.25">
      <c r="A20" s="37" t="s">
        <v>56</v>
      </c>
      <c r="B20" s="54"/>
      <c r="D20" s="55"/>
    </row>
    <row r="21" spans="1:4" x14ac:dyDescent="0.25">
      <c r="A21" s="7" t="s">
        <v>40</v>
      </c>
      <c r="B21" s="56">
        <v>20</v>
      </c>
      <c r="C21" s="57">
        <v>-48.6</v>
      </c>
      <c r="D21" s="58">
        <v>-32.71</v>
      </c>
    </row>
    <row r="23" spans="1:4" x14ac:dyDescent="0.25">
      <c r="C23" s="59">
        <v>0</v>
      </c>
    </row>
    <row r="42" spans="1:3" x14ac:dyDescent="0.25">
      <c r="A42" s="34"/>
    </row>
    <row r="43" spans="1:3" ht="25.5" x14ac:dyDescent="0.25">
      <c r="A43" s="9" t="s">
        <v>59</v>
      </c>
      <c r="B43" s="15"/>
      <c r="C43" s="16">
        <v>79658</v>
      </c>
    </row>
    <row r="44" spans="1:3" x14ac:dyDescent="0.25">
      <c r="A44" s="9" t="s">
        <v>58</v>
      </c>
      <c r="B44" s="15"/>
      <c r="C44" s="16">
        <v>21129</v>
      </c>
    </row>
    <row r="45" spans="1:3" x14ac:dyDescent="0.25">
      <c r="A45" s="9" t="s">
        <v>60</v>
      </c>
      <c r="B45" s="15"/>
      <c r="C45" s="16">
        <v>5373</v>
      </c>
    </row>
    <row r="46" spans="1:3" x14ac:dyDescent="0.25">
      <c r="A46" s="9" t="s">
        <v>57</v>
      </c>
      <c r="B46" s="15"/>
      <c r="C46" s="16">
        <v>6260</v>
      </c>
    </row>
    <row r="47" spans="1:3" ht="25.5" x14ac:dyDescent="0.25">
      <c r="A47" s="9" t="s">
        <v>61</v>
      </c>
      <c r="B47" s="15"/>
      <c r="C47" s="16">
        <v>1187</v>
      </c>
    </row>
    <row r="48" spans="1:3" x14ac:dyDescent="0.25">
      <c r="A48" s="9" t="s">
        <v>7</v>
      </c>
      <c r="B48" s="15"/>
      <c r="C48" s="16">
        <v>1187</v>
      </c>
    </row>
    <row r="49" spans="1:6" x14ac:dyDescent="0.25">
      <c r="A49" s="9" t="s">
        <v>62</v>
      </c>
      <c r="B49" s="15"/>
      <c r="C49" s="16">
        <v>7995</v>
      </c>
    </row>
    <row r="50" spans="1:6" x14ac:dyDescent="0.25">
      <c r="A50" s="9" t="s">
        <v>63</v>
      </c>
      <c r="B50" s="15"/>
      <c r="C50" s="16">
        <v>9178</v>
      </c>
    </row>
    <row r="51" spans="1:6" x14ac:dyDescent="0.25">
      <c r="A51" s="24" t="s">
        <v>36</v>
      </c>
      <c r="B51" s="33">
        <f>SUM(B43:B50)</f>
        <v>0</v>
      </c>
      <c r="C51" s="33">
        <f>SUM(C43:C50)</f>
        <v>131967</v>
      </c>
      <c r="F51" s="33">
        <f>SUM(F43:F50)</f>
        <v>0</v>
      </c>
    </row>
    <row r="52" spans="1:6" x14ac:dyDescent="0.25">
      <c r="B52" s="15"/>
    </row>
    <row r="53" spans="1:6" x14ac:dyDescent="0.25">
      <c r="B53" s="15"/>
    </row>
    <row r="54" spans="1:6" x14ac:dyDescent="0.25">
      <c r="B54" s="15"/>
    </row>
    <row r="55" spans="1:6" x14ac:dyDescent="0.25">
      <c r="B55" s="15"/>
    </row>
  </sheetData>
  <pageMargins left="0.7" right="0.7" top="0.75" bottom="0.75" header="0.3" footer="0.3"/>
  <pageSetup paperSize="9" scale="74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20"/>
  <sheetViews>
    <sheetView workbookViewId="0">
      <selection activeCell="E11" sqref="E11"/>
    </sheetView>
  </sheetViews>
  <sheetFormatPr defaultColWidth="17.28515625" defaultRowHeight="12.75" x14ac:dyDescent="0.25"/>
  <cols>
    <col min="1" max="1" width="29.42578125" style="1" customWidth="1"/>
    <col min="2" max="16384" width="17.28515625" style="1"/>
  </cols>
  <sheetData>
    <row r="1" spans="1:7" ht="15.75" x14ac:dyDescent="0.25">
      <c r="A1" s="63" t="s">
        <v>103</v>
      </c>
    </row>
    <row r="2" spans="1:7" x14ac:dyDescent="0.25">
      <c r="A2" s="8"/>
      <c r="B2" s="6"/>
      <c r="C2" s="6"/>
      <c r="D2" s="6"/>
      <c r="E2" s="40" t="s">
        <v>64</v>
      </c>
    </row>
    <row r="3" spans="1:7" ht="25.5" x14ac:dyDescent="0.25">
      <c r="A3" s="41"/>
      <c r="B3" s="12" t="s">
        <v>29</v>
      </c>
      <c r="C3" s="12" t="s">
        <v>30</v>
      </c>
      <c r="D3" s="12" t="s">
        <v>31</v>
      </c>
      <c r="E3" s="12" t="s">
        <v>0</v>
      </c>
    </row>
    <row r="4" spans="1:7" x14ac:dyDescent="0.25">
      <c r="A4" s="42" t="s">
        <v>39</v>
      </c>
      <c r="B4" s="13">
        <v>3924174</v>
      </c>
      <c r="C4" s="13">
        <v>-10263754</v>
      </c>
      <c r="D4" s="3">
        <v>-55071828</v>
      </c>
      <c r="E4" s="13">
        <f>SUM(B4:D4)</f>
        <v>-61411408</v>
      </c>
      <c r="F4" s="3"/>
      <c r="G4" s="3"/>
    </row>
    <row r="5" spans="1:7" ht="38.25" x14ac:dyDescent="0.25">
      <c r="A5" s="2" t="s">
        <v>65</v>
      </c>
      <c r="B5" s="13"/>
      <c r="C5" s="13">
        <v>2848023</v>
      </c>
      <c r="D5" s="3"/>
      <c r="E5" s="13">
        <f>B5+C5+D5</f>
        <v>2848023</v>
      </c>
      <c r="F5" s="3"/>
      <c r="G5" s="3"/>
    </row>
    <row r="6" spans="1:7" x14ac:dyDescent="0.25">
      <c r="A6" s="43" t="s">
        <v>66</v>
      </c>
      <c r="B6" s="3">
        <v>0</v>
      </c>
      <c r="C6" s="3"/>
      <c r="D6" s="3">
        <v>-6946900</v>
      </c>
      <c r="E6" s="13">
        <f>SUM(B6:D6)</f>
        <v>-6946900</v>
      </c>
      <c r="F6" s="3"/>
      <c r="G6" s="3"/>
    </row>
    <row r="7" spans="1:7" x14ac:dyDescent="0.25">
      <c r="A7" s="42" t="s">
        <v>69</v>
      </c>
      <c r="B7" s="5">
        <f>SUM(B4:B6)</f>
        <v>3924174</v>
      </c>
      <c r="C7" s="5">
        <v>-7415731</v>
      </c>
      <c r="D7" s="5">
        <f>SUM(D4:D6)</f>
        <v>-62018728</v>
      </c>
      <c r="E7" s="5">
        <f>SUM(E4:E6)</f>
        <v>-65510285</v>
      </c>
      <c r="F7" s="3"/>
      <c r="G7" s="3"/>
    </row>
    <row r="8" spans="1:7" ht="43.9" customHeight="1" x14ac:dyDescent="0.25">
      <c r="A8" s="2" t="s">
        <v>65</v>
      </c>
      <c r="B8" s="3">
        <v>0</v>
      </c>
      <c r="C8" s="3"/>
      <c r="D8" s="3">
        <v>0</v>
      </c>
      <c r="E8" s="13">
        <f>SUM(B8:D8)</f>
        <v>0</v>
      </c>
      <c r="F8" s="3"/>
      <c r="G8" s="3"/>
    </row>
    <row r="9" spans="1:7" ht="16.149999999999999" customHeight="1" x14ac:dyDescent="0.25">
      <c r="A9" s="43" t="s">
        <v>66</v>
      </c>
      <c r="B9" s="3">
        <v>0</v>
      </c>
      <c r="C9" s="3">
        <v>0</v>
      </c>
      <c r="D9" s="3">
        <v>-4860036</v>
      </c>
      <c r="E9" s="13">
        <f>SUM(B9:D9)</f>
        <v>-4860036</v>
      </c>
      <c r="F9" s="3"/>
      <c r="G9" s="3"/>
    </row>
    <row r="10" spans="1:7" x14ac:dyDescent="0.25">
      <c r="A10" s="62" t="s">
        <v>104</v>
      </c>
      <c r="B10" s="5">
        <f>SUM(B7:B9)</f>
        <v>3924174</v>
      </c>
      <c r="C10" s="5">
        <f>SUM(C7:C9)</f>
        <v>-7415731</v>
      </c>
      <c r="D10" s="5">
        <f>SUM(D7:D9)</f>
        <v>-66878764</v>
      </c>
      <c r="E10" s="13">
        <f>SUM(B10:D10)</f>
        <v>-70370321</v>
      </c>
      <c r="F10" s="3"/>
      <c r="G10" s="3"/>
    </row>
    <row r="11" spans="1:7" s="11" customFormat="1" x14ac:dyDescent="0.25">
      <c r="B11" s="4">
        <f>B10-Ф1!C38</f>
        <v>0</v>
      </c>
      <c r="C11" s="4">
        <f>C10-Ф1!C39</f>
        <v>0</v>
      </c>
      <c r="D11" s="4">
        <v>0</v>
      </c>
      <c r="E11" s="4">
        <f>E10-Ф1!C41</f>
        <v>1</v>
      </c>
      <c r="F11" s="4"/>
      <c r="G11" s="4"/>
    </row>
    <row r="12" spans="1:7" x14ac:dyDescent="0.25">
      <c r="B12" s="3"/>
      <c r="C12" s="3"/>
      <c r="D12" s="3"/>
      <c r="E12" s="3"/>
      <c r="F12" s="3"/>
      <c r="G12" s="3"/>
    </row>
    <row r="13" spans="1:7" x14ac:dyDescent="0.25">
      <c r="B13" s="3"/>
      <c r="C13" s="3"/>
      <c r="D13" s="19" t="s">
        <v>38</v>
      </c>
      <c r="E13" s="3"/>
      <c r="F13" s="3"/>
      <c r="G13" s="3"/>
    </row>
    <row r="14" spans="1:7" x14ac:dyDescent="0.25">
      <c r="B14" s="3"/>
      <c r="C14" s="3"/>
      <c r="D14" s="3"/>
      <c r="E14" s="3"/>
      <c r="F14" s="3"/>
      <c r="G14" s="3"/>
    </row>
    <row r="15" spans="1:7" x14ac:dyDescent="0.25">
      <c r="B15" s="3"/>
      <c r="C15" s="3"/>
      <c r="E15" s="3"/>
      <c r="F15" s="3"/>
      <c r="G15" s="3"/>
    </row>
    <row r="16" spans="1:7" x14ac:dyDescent="0.25">
      <c r="B16" s="3"/>
      <c r="C16" s="3"/>
      <c r="D16" s="3"/>
      <c r="E16" s="3"/>
      <c r="F16" s="3"/>
      <c r="G16" s="3"/>
    </row>
    <row r="17" spans="2:7" x14ac:dyDescent="0.25">
      <c r="B17" s="3"/>
      <c r="C17" s="3"/>
      <c r="E17" s="3"/>
      <c r="F17" s="3"/>
      <c r="G17" s="3"/>
    </row>
    <row r="18" spans="2:7" x14ac:dyDescent="0.25">
      <c r="B18" s="3"/>
      <c r="C18" s="3"/>
      <c r="D18" s="3"/>
      <c r="E18" s="3"/>
      <c r="F18" s="3"/>
      <c r="G18" s="3"/>
    </row>
    <row r="19" spans="2:7" x14ac:dyDescent="0.25">
      <c r="B19" s="3"/>
      <c r="C19" s="3"/>
      <c r="D19" s="3"/>
      <c r="E19" s="3"/>
      <c r="F19" s="3"/>
      <c r="G19" s="3"/>
    </row>
    <row r="20" spans="2:7" x14ac:dyDescent="0.25">
      <c r="B20" s="3"/>
      <c r="C20" s="3"/>
      <c r="D20" s="3"/>
      <c r="E20" s="3"/>
      <c r="F20" s="3"/>
      <c r="G20" s="3"/>
    </row>
  </sheetData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47"/>
  <sheetViews>
    <sheetView topLeftCell="A10" workbookViewId="0">
      <selection activeCell="B4" sqref="B4"/>
    </sheetView>
  </sheetViews>
  <sheetFormatPr defaultColWidth="17.7109375" defaultRowHeight="12.75" x14ac:dyDescent="0.25"/>
  <cols>
    <col min="1" max="1" width="47" style="19" customWidth="1"/>
    <col min="2" max="2" width="10.5703125" style="19" customWidth="1"/>
    <col min="3" max="3" width="19.140625" style="15" customWidth="1"/>
    <col min="4" max="4" width="18.85546875" style="15" customWidth="1"/>
    <col min="5" max="6" width="17.7109375" style="15"/>
    <col min="7" max="16384" width="17.7109375" style="19"/>
  </cols>
  <sheetData>
    <row r="1" spans="1:4" x14ac:dyDescent="0.25">
      <c r="A1" s="29" t="s">
        <v>105</v>
      </c>
    </row>
    <row r="2" spans="1:4" x14ac:dyDescent="0.25">
      <c r="A2" s="18"/>
      <c r="B2" s="18"/>
      <c r="C2" s="20"/>
      <c r="D2" s="21" t="s">
        <v>2</v>
      </c>
    </row>
    <row r="3" spans="1:4" x14ac:dyDescent="0.25">
      <c r="A3" s="27"/>
      <c r="B3" s="31" t="s">
        <v>35</v>
      </c>
      <c r="C3" s="60" t="s">
        <v>106</v>
      </c>
      <c r="D3" s="60" t="s">
        <v>68</v>
      </c>
    </row>
    <row r="4" spans="1:4" x14ac:dyDescent="0.25">
      <c r="A4" s="36" t="s">
        <v>71</v>
      </c>
      <c r="B4" s="29"/>
      <c r="C4" s="30"/>
      <c r="D4" s="30"/>
    </row>
    <row r="5" spans="1:4" ht="13.5" x14ac:dyDescent="0.25">
      <c r="A5" s="64" t="s">
        <v>72</v>
      </c>
      <c r="B5" s="9"/>
      <c r="C5" s="61">
        <v>304912</v>
      </c>
      <c r="D5" s="30">
        <v>1777427</v>
      </c>
    </row>
    <row r="6" spans="1:4" x14ac:dyDescent="0.25">
      <c r="A6" s="7" t="s">
        <v>73</v>
      </c>
      <c r="B6" s="9"/>
      <c r="C6" s="10">
        <v>499506</v>
      </c>
      <c r="D6" s="15">
        <v>1429800</v>
      </c>
    </row>
    <row r="7" spans="1:4" x14ac:dyDescent="0.25">
      <c r="A7" s="7" t="s">
        <v>74</v>
      </c>
      <c r="B7" s="14"/>
      <c r="C7" s="65" t="s">
        <v>70</v>
      </c>
      <c r="D7" s="15">
        <f ca="1">-D7</f>
        <v>0</v>
      </c>
    </row>
    <row r="8" spans="1:4" x14ac:dyDescent="0.25">
      <c r="A8" s="7" t="s">
        <v>75</v>
      </c>
      <c r="B8" s="14"/>
      <c r="C8" s="39">
        <v>158237</v>
      </c>
      <c r="D8" s="15">
        <v>346321</v>
      </c>
    </row>
    <row r="9" spans="1:4" x14ac:dyDescent="0.25">
      <c r="A9" s="7" t="s">
        <v>76</v>
      </c>
      <c r="B9" s="14"/>
      <c r="C9" s="39">
        <v>2049</v>
      </c>
      <c r="D9" s="15">
        <v>41</v>
      </c>
    </row>
    <row r="10" spans="1:4" x14ac:dyDescent="0.25">
      <c r="A10" s="7" t="s">
        <v>77</v>
      </c>
      <c r="B10" s="14"/>
      <c r="C10" s="65">
        <v>22</v>
      </c>
      <c r="D10" s="15">
        <v>1265</v>
      </c>
    </row>
    <row r="11" spans="1:4" ht="13.5" x14ac:dyDescent="0.25">
      <c r="A11" s="64" t="s">
        <v>78</v>
      </c>
      <c r="B11" s="14"/>
      <c r="C11" s="66">
        <v>-661023</v>
      </c>
      <c r="D11" s="30">
        <v>-1684453</v>
      </c>
    </row>
    <row r="12" spans="1:4" x14ac:dyDescent="0.25">
      <c r="A12" s="7" t="s">
        <v>79</v>
      </c>
      <c r="B12" s="14"/>
      <c r="C12" s="39">
        <v>86032</v>
      </c>
      <c r="D12" s="15">
        <v>-1068574</v>
      </c>
    </row>
    <row r="13" spans="1:4" ht="13.5" customHeight="1" x14ac:dyDescent="0.25">
      <c r="A13" s="7" t="s">
        <v>80</v>
      </c>
      <c r="B13" s="14"/>
      <c r="C13" s="39">
        <v>-43979</v>
      </c>
      <c r="D13" s="15">
        <v>-43979</v>
      </c>
    </row>
    <row r="14" spans="1:4" ht="16.5" customHeight="1" x14ac:dyDescent="0.25">
      <c r="A14" s="7" t="s">
        <v>81</v>
      </c>
      <c r="B14" s="14"/>
      <c r="C14" s="39">
        <v>-15</v>
      </c>
      <c r="D14" s="15">
        <v>-57957</v>
      </c>
    </row>
    <row r="15" spans="1:4" x14ac:dyDescent="0.25">
      <c r="A15" s="7" t="s">
        <v>82</v>
      </c>
      <c r="B15" s="14"/>
      <c r="C15" s="39">
        <v>-688478</v>
      </c>
      <c r="D15" s="15">
        <v>-509812</v>
      </c>
    </row>
    <row r="16" spans="1:4" x14ac:dyDescent="0.25">
      <c r="A16" s="7" t="s">
        <v>83</v>
      </c>
      <c r="B16" s="9"/>
      <c r="C16" s="10">
        <v>-2499</v>
      </c>
      <c r="D16" s="15">
        <v>-2612</v>
      </c>
    </row>
    <row r="17" spans="1:4" x14ac:dyDescent="0.25">
      <c r="A17" s="7" t="s">
        <v>84</v>
      </c>
      <c r="B17" s="9"/>
      <c r="C17" s="65">
        <v>-12084</v>
      </c>
      <c r="D17" s="65">
        <v>-1519</v>
      </c>
    </row>
    <row r="18" spans="1:4" ht="25.5" x14ac:dyDescent="0.25">
      <c r="A18" s="37" t="s">
        <v>85</v>
      </c>
      <c r="B18" s="9"/>
      <c r="C18" s="61">
        <v>-1209</v>
      </c>
      <c r="D18" s="30">
        <v>92974</v>
      </c>
    </row>
    <row r="19" spans="1:4" x14ac:dyDescent="0.25">
      <c r="A19" s="36" t="s">
        <v>86</v>
      </c>
      <c r="B19" s="9"/>
      <c r="C19" s="10"/>
    </row>
    <row r="20" spans="1:4" ht="13.5" x14ac:dyDescent="0.25">
      <c r="A20" s="64" t="s">
        <v>72</v>
      </c>
      <c r="B20" s="14"/>
      <c r="C20" s="65" t="s">
        <v>70</v>
      </c>
      <c r="D20" s="30">
        <v>11060</v>
      </c>
    </row>
    <row r="21" spans="1:4" x14ac:dyDescent="0.25">
      <c r="A21" s="7" t="s">
        <v>87</v>
      </c>
      <c r="B21" s="9"/>
      <c r="C21" s="65" t="s">
        <v>70</v>
      </c>
      <c r="D21" s="15">
        <v>11060</v>
      </c>
    </row>
    <row r="22" spans="1:4" ht="13.5" x14ac:dyDescent="0.25">
      <c r="A22" s="64" t="s">
        <v>78</v>
      </c>
      <c r="B22" s="14"/>
      <c r="C22" s="39"/>
    </row>
    <row r="23" spans="1:4" x14ac:dyDescent="0.25">
      <c r="A23" s="7" t="s">
        <v>88</v>
      </c>
      <c r="B23" s="14"/>
      <c r="C23" s="39"/>
    </row>
    <row r="24" spans="1:4" ht="25.5" x14ac:dyDescent="0.25">
      <c r="A24" s="37" t="s">
        <v>89</v>
      </c>
      <c r="B24" s="14"/>
      <c r="C24" s="28" t="s">
        <v>70</v>
      </c>
      <c r="D24" s="30">
        <v>11060</v>
      </c>
    </row>
    <row r="25" spans="1:4" x14ac:dyDescent="0.25">
      <c r="A25" s="36" t="s">
        <v>90</v>
      </c>
      <c r="B25" s="14"/>
      <c r="C25" s="66"/>
      <c r="D25" s="30"/>
    </row>
    <row r="26" spans="1:4" ht="13.5" x14ac:dyDescent="0.25">
      <c r="A26" s="64" t="s">
        <v>72</v>
      </c>
      <c r="B26" s="9"/>
      <c r="C26" s="28"/>
      <c r="D26" s="28"/>
    </row>
    <row r="27" spans="1:4" x14ac:dyDescent="0.25">
      <c r="A27" s="7" t="s">
        <v>91</v>
      </c>
      <c r="B27" s="9"/>
      <c r="C27" s="10"/>
    </row>
    <row r="28" spans="1:4" ht="13.5" x14ac:dyDescent="0.25">
      <c r="A28" s="64" t="s">
        <v>78</v>
      </c>
      <c r="B28" s="9"/>
      <c r="C28" s="28">
        <v>-4700</v>
      </c>
      <c r="D28" s="28">
        <v>-701</v>
      </c>
    </row>
    <row r="29" spans="1:4" x14ac:dyDescent="0.25">
      <c r="A29" s="7" t="s">
        <v>92</v>
      </c>
      <c r="B29" s="9"/>
      <c r="C29" s="10"/>
      <c r="D29" s="17" t="s">
        <v>70</v>
      </c>
    </row>
    <row r="30" spans="1:4" x14ac:dyDescent="0.25">
      <c r="A30" s="7" t="s">
        <v>93</v>
      </c>
      <c r="B30" s="29"/>
      <c r="C30" s="15">
        <v>-4700</v>
      </c>
      <c r="D30" s="15">
        <v>-701</v>
      </c>
    </row>
    <row r="31" spans="1:4" ht="25.5" x14ac:dyDescent="0.25">
      <c r="A31" s="37" t="s">
        <v>94</v>
      </c>
      <c r="B31" s="14"/>
      <c r="C31" s="66">
        <v>-4700</v>
      </c>
      <c r="D31" s="30">
        <v>-701</v>
      </c>
    </row>
    <row r="32" spans="1:4" x14ac:dyDescent="0.25">
      <c r="A32" s="7" t="s">
        <v>95</v>
      </c>
      <c r="B32" s="9"/>
      <c r="C32" s="10">
        <v>-7588</v>
      </c>
      <c r="D32" s="15">
        <v>-533</v>
      </c>
    </row>
    <row r="33" spans="1:4" ht="26.25" customHeight="1" x14ac:dyDescent="0.25">
      <c r="A33" s="37" t="s">
        <v>96</v>
      </c>
      <c r="B33" s="14"/>
      <c r="C33" s="66">
        <v>-13497</v>
      </c>
      <c r="D33" s="30">
        <v>102800</v>
      </c>
    </row>
    <row r="34" spans="1:4" x14ac:dyDescent="0.25">
      <c r="A34" s="37" t="s">
        <v>97</v>
      </c>
      <c r="B34" s="14"/>
      <c r="C34" s="66">
        <v>222110</v>
      </c>
      <c r="D34" s="30">
        <v>119310</v>
      </c>
    </row>
    <row r="35" spans="1:4" ht="15.6" customHeight="1" x14ac:dyDescent="0.25">
      <c r="A35" s="37" t="s">
        <v>98</v>
      </c>
      <c r="B35" s="9"/>
      <c r="C35" s="61">
        <v>208613</v>
      </c>
      <c r="D35" s="30">
        <v>222110</v>
      </c>
    </row>
    <row r="36" spans="1:4" x14ac:dyDescent="0.25">
      <c r="A36" s="24"/>
      <c r="B36" s="9"/>
      <c r="C36" s="28"/>
      <c r="D36" s="28"/>
    </row>
    <row r="37" spans="1:4" x14ac:dyDescent="0.25">
      <c r="A37" s="9"/>
      <c r="B37" s="9"/>
      <c r="C37" s="10"/>
    </row>
    <row r="38" spans="1:4" x14ac:dyDescent="0.25">
      <c r="A38" s="29"/>
      <c r="B38" s="29"/>
      <c r="C38" s="30"/>
    </row>
    <row r="39" spans="1:4" x14ac:dyDescent="0.25">
      <c r="A39" s="9"/>
      <c r="B39" s="14"/>
      <c r="C39" s="39"/>
    </row>
    <row r="40" spans="1:4" x14ac:dyDescent="0.25">
      <c r="A40" s="9"/>
      <c r="B40" s="14"/>
      <c r="C40" s="39"/>
    </row>
    <row r="41" spans="1:4" x14ac:dyDescent="0.25">
      <c r="A41" s="9"/>
      <c r="B41" s="14"/>
      <c r="C41" s="39"/>
    </row>
    <row r="42" spans="1:4" x14ac:dyDescent="0.25">
      <c r="A42" s="24"/>
      <c r="B42" s="9"/>
      <c r="C42" s="28"/>
      <c r="D42" s="28"/>
    </row>
    <row r="43" spans="1:4" x14ac:dyDescent="0.25">
      <c r="A43" s="9"/>
      <c r="B43" s="9"/>
      <c r="C43" s="28"/>
      <c r="D43" s="28"/>
    </row>
    <row r="44" spans="1:4" x14ac:dyDescent="0.25">
      <c r="A44" s="24"/>
      <c r="B44" s="14"/>
      <c r="C44" s="28"/>
      <c r="D44" s="30"/>
    </row>
    <row r="45" spans="1:4" x14ac:dyDescent="0.25">
      <c r="A45" s="9"/>
      <c r="B45" s="9"/>
      <c r="C45" s="10"/>
    </row>
    <row r="46" spans="1:4" x14ac:dyDescent="0.25">
      <c r="A46" s="24"/>
      <c r="B46" s="14"/>
      <c r="C46" s="28"/>
      <c r="D46" s="28"/>
    </row>
    <row r="47" spans="1:4" x14ac:dyDescent="0.25">
      <c r="C47" s="26"/>
      <c r="D47" s="26"/>
    </row>
  </sheetData>
  <pageMargins left="0.70866141732283472" right="0.70866141732283472" top="0.74803149606299213" bottom="0.74803149606299213" header="0.31496062992125984" footer="0.31496062992125984"/>
  <pageSetup paperSize="9" scale="9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4" sqref="F14:G1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Ф1</vt:lpstr>
      <vt:lpstr>Ф2</vt:lpstr>
      <vt:lpstr>Ф3</vt:lpstr>
      <vt:lpstr>Ф4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Almir1909</dc:creator>
  <cp:lastModifiedBy>Temp2</cp:lastModifiedBy>
  <cp:lastPrinted>2022-05-04T08:06:03Z</cp:lastPrinted>
  <dcterms:created xsi:type="dcterms:W3CDTF">2021-06-11T10:23:59Z</dcterms:created>
  <dcterms:modified xsi:type="dcterms:W3CDTF">2022-08-17T05:14:18Z</dcterms:modified>
</cp:coreProperties>
</file>