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29-1\обменник\Бухгалтерия\Трансформация 2017,2018.2019,2020,21,22\Трансформация 2023\"/>
    </mc:Choice>
  </mc:AlternateContent>
  <bookViews>
    <workbookView xWindow="0" yWindow="0" windowWidth="24000" windowHeight="10215" activeTab="3"/>
  </bookViews>
  <sheets>
    <sheet name="Ф1" sheetId="2" r:id="rId1"/>
    <sheet name="Ф2" sheetId="7" r:id="rId2"/>
    <sheet name="Ф3" sheetId="11" r:id="rId3"/>
    <sheet name="Ф4" sheetId="12" r:id="rId4"/>
  </sheets>
  <calcPr calcId="162913" calcMode="autoNoTable"/>
</workbook>
</file>

<file path=xl/calcChain.xml><?xml version="1.0" encoding="utf-8"?>
<calcChain xmlns="http://schemas.openxmlformats.org/spreadsheetml/2006/main">
  <c r="D8" i="11" l="1"/>
  <c r="E4" i="11" l="1"/>
  <c r="D7" i="7"/>
  <c r="D15" i="7" s="1"/>
  <c r="D17" i="7" s="1"/>
  <c r="D19" i="7" s="1"/>
  <c r="D41" i="2"/>
  <c r="D35" i="2"/>
  <c r="D28" i="2"/>
  <c r="D36" i="2" s="1"/>
  <c r="D42" i="2" s="1"/>
  <c r="D20" i="2"/>
  <c r="D13" i="2"/>
  <c r="D21" i="2" s="1"/>
  <c r="C13" i="2" l="1"/>
  <c r="C20" i="2"/>
  <c r="C41" i="2" l="1"/>
  <c r="E8" i="11"/>
  <c r="D6" i="11" l="1"/>
  <c r="D9" i="11" s="1"/>
  <c r="B6" i="11" l="1"/>
  <c r="B9" i="11" s="1"/>
  <c r="E5" i="11"/>
  <c r="B10" i="11" l="1"/>
  <c r="E6" i="11"/>
  <c r="F51" i="7"/>
  <c r="B51" i="7"/>
  <c r="C51" i="7"/>
  <c r="C7" i="7" l="1"/>
  <c r="C15" i="7" s="1"/>
  <c r="E7" i="11" l="1"/>
  <c r="C9" i="11"/>
  <c r="E9" i="11" s="1"/>
  <c r="C10" i="11" l="1"/>
  <c r="C35" i="2"/>
  <c r="C28" i="2"/>
  <c r="D44" i="2" l="1"/>
  <c r="C36" i="2"/>
  <c r="C42" i="2" l="1"/>
  <c r="C21" i="2" l="1"/>
  <c r="C44" i="2" s="1"/>
  <c r="C17" i="7"/>
  <c r="C19" i="7" s="1"/>
</calcChain>
</file>

<file path=xl/sharedStrings.xml><?xml version="1.0" encoding="utf-8"?>
<sst xmlns="http://schemas.openxmlformats.org/spreadsheetml/2006/main" count="156" uniqueCount="113">
  <si>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</si>
  <si>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</si>
  <si>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</si>
  <si>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</si>
  <si>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</si>
  <si>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</si>
  <si>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</si>
  <si>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</si>
  <si>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</si>
  <si>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</si>
  <si>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</si>
  <si>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</si>
  <si>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</si>
  <si>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</si>
  <si>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</si>
  <si>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</si>
  <si>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</si>
  <si>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</si>
  <si>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</si>
  <si>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</si>
  <si>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</si>
  <si>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</si>
  <si>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</si>
  <si>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</si>
  <si>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</si>
  <si>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</si>
  <si>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</si>
  <si>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</si>
  <si>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</si>
  <si>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</si>
  <si>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</si>
  <si>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</si>
  <si>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</si>
  <si>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</si>
  <si>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</si>
  <si>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</si>
  <si>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>Итого:</t>
  </si>
  <si>
    <t>ИТОГО ОБЯЗАТЕЛЬСТВА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</si>
  <si>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</si>
  <si>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</si>
  <si>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</si>
  <si>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</si>
  <si>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</si>
  <si>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</si>
  <si>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</si>
  <si>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</si>
  <si>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</si>
  <si>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</si>
  <si>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</si>
  <si>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</si>
  <si>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</si>
  <si>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</si>
  <si>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</si>
  <si>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</si>
  <si>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</si>
  <si>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</si>
  <si>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</si>
  <si>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</si>
  <si>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</si>
  <si>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</si>
  <si>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</si>
  <si>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</si>
  <si>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</si>
  <si>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</si>
  <si>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</si>
  <si>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>На 31 декабря 2021 года</t>
  </si>
  <si>
    <t>-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</si>
  <si>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</si>
  <si>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</si>
  <si>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реализация продукции  и оказание услуг </t>
  </si>
  <si>
    <t xml:space="preserve">авансы полученные </t>
  </si>
  <si>
    <t>возврат налога на добавленную стоимость из бюджета</t>
  </si>
  <si>
    <t>вознаграждения по банковским депозитам</t>
  </si>
  <si>
    <t>прочие поступления</t>
  </si>
  <si>
    <t xml:space="preserve">2. Выбытие денежных средств, всего </t>
  </si>
  <si>
    <t xml:space="preserve">платежи поставщикам за товары и услуги </t>
  </si>
  <si>
    <t>авансы выданные</t>
  </si>
  <si>
    <t xml:space="preserve">выплаты по заработной плате </t>
  </si>
  <si>
    <t xml:space="preserve">налоги и другие платежи в бюджет </t>
  </si>
  <si>
    <t>размещение средств на депозит</t>
  </si>
  <si>
    <t xml:space="preserve">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</si>
  <si>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</si>
  <si>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</si>
  <si>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реализация основных средств </t>
  </si>
  <si>
    <t xml:space="preserve">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</si>
  <si>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</si>
  <si>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</si>
  <si>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>поступление займа</t>
  </si>
  <si>
    <t>выплата основной суммы по займам</t>
  </si>
  <si>
    <t>выплата вознаграждения по займам</t>
  </si>
  <si>
    <t xml:space="preserve">3. Чистая сумма денежных средств от финансовой деятельности </t>
  </si>
  <si>
    <t>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</si>
  <si>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</si>
  <si>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</si>
  <si>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</si>
  <si>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>От имени руководства Компании:</t>
  </si>
  <si>
    <t>Мадижан А.Т.</t>
  </si>
  <si>
    <t>Генеральный директор</t>
  </si>
  <si>
    <t>Кизамбаева Р.У.</t>
  </si>
  <si>
    <t>Главный бухгалтер</t>
  </si>
  <si>
    <t xml:space="preserve">31.12.2022 год </t>
  </si>
  <si>
    <t xml:space="preserve"> 31.12.2022 год </t>
  </si>
  <si>
    <t>ОТЧЕТ О ФИНАНСОВОМ ПОЛОЖЕНИИ по состоянию на 31 марта 2023 года</t>
  </si>
  <si>
    <t xml:space="preserve"> 31 декабря 2022 года </t>
  </si>
  <si>
    <t>ОТЧЕТ О ПРИБЫЛИ ИЛИ  УБЫТКЕ  И  ПРОЧЕМ СОВОКУПНОМ ДОХОДЕ за квартал, закончившийся 31 марта 2023 года</t>
  </si>
  <si>
    <t>ОТЧЕТ ОБ ИЗМЕНЕНИЯХ В КАПИТАЛЕ за квартал, закончившийся 31 марта 2023 года.</t>
  </si>
  <si>
    <t>На 31 декабря 2022 года</t>
  </si>
  <si>
    <t>31 март 2023 года</t>
  </si>
  <si>
    <t>ОТЧЕТ О ДВИЖЕНИИ ДЕНЕЖНЫХ СРЕДСТВ за квартал закончившийся 31 марта 2023 года (прямой  метод)</t>
  </si>
  <si>
    <t xml:space="preserve"> 31.03.2023 год </t>
  </si>
  <si>
    <t xml:space="preserve"> 31 марта  2023 года </t>
  </si>
  <si>
    <t>31.03.2023 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</si>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</sst>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9"/>
  <sheetViews>
    <sheetView workbookViewId="0">
      <selection activeCell="C7" sqref="C7"/>
    </sheetView>
  </sheetViews>
  <sheetFormatPr defaultColWidth="16.7109375" defaultRowHeight="12.75" x14ac:dyDescent="0.25"/>
  <cols>
    <col min="1" max="1" width="45" style="18" customWidth="1"/>
    <col min="2" max="2" width="8.140625" style="18" customWidth="1"/>
    <col min="3" max="3" width="17.7109375" style="15" customWidth="1"/>
    <col min="4" max="4" width="19.28515625" style="15" customWidth="1"/>
    <col min="5" max="5" width="16.7109375" style="15"/>
    <col min="6" max="6" width="16.7109375" style="43"/>
    <col min="7" max="7" width="16.7109375" style="15"/>
    <col min="8" max="16384" width="16.7109375" style="18"/>
  </cols>
  <sheetData>
    <row r="1" spans="1:6" x14ac:dyDescent="0.25">
      <c r="A1" s="28" t="s">
        <v>1</v>
      </c>
    </row>
    <row r="2" spans="1:6" x14ac:dyDescent="0.2">
      <c r="A2" s="44" t="s">
        <v>102</v>
      </c>
    </row>
    <row r="3" spans="1:6" x14ac:dyDescent="0.25">
      <c r="A3" s="17"/>
      <c r="B3" s="17"/>
      <c r="C3" s="19"/>
      <c r="D3" s="20" t="s">
        <v>2</v>
      </c>
    </row>
    <row r="4" spans="1:6" ht="25.5" x14ac:dyDescent="0.25">
      <c r="A4" s="26"/>
      <c r="B4" s="45" t="s">
        <v>35</v>
      </c>
      <c r="C4" s="21" t="s">
        <v>110</v>
      </c>
      <c r="D4" s="21" t="s">
        <v>103</v>
      </c>
      <c r="F4" s="22"/>
    </row>
    <row r="5" spans="1:6" x14ac:dyDescent="0.25">
      <c r="A5" s="36" t="s">
        <v>3</v>
      </c>
      <c r="B5" s="26"/>
      <c r="C5" s="46"/>
    </row>
    <row r="6" spans="1:6" x14ac:dyDescent="0.25">
      <c r="A6" s="36" t="s">
        <v>4</v>
      </c>
      <c r="B6" s="26"/>
      <c r="C6" s="46"/>
    </row>
    <row r="7" spans="1:6" x14ac:dyDescent="0.25">
      <c r="A7" s="7" t="s">
        <v>5</v>
      </c>
      <c r="B7" s="47">
        <v>4</v>
      </c>
      <c r="C7" s="37">
        <v>43737.722999999998</v>
      </c>
      <c r="D7" s="37">
        <v>521.23575000000005</v>
      </c>
    </row>
    <row r="8" spans="1:6" x14ac:dyDescent="0.25">
      <c r="A8" s="7" t="s">
        <v>6</v>
      </c>
      <c r="B8" s="47">
        <v>5</v>
      </c>
      <c r="C8" s="37">
        <v>10524.888999999999</v>
      </c>
      <c r="D8" s="37">
        <v>10525.93715</v>
      </c>
    </row>
    <row r="9" spans="1:6" x14ac:dyDescent="0.25">
      <c r="A9" s="7" t="s">
        <v>7</v>
      </c>
      <c r="B9" s="47">
        <v>6</v>
      </c>
      <c r="C9" s="37">
        <v>212801.02900000001</v>
      </c>
      <c r="D9" s="37">
        <v>155717.53354999999</v>
      </c>
    </row>
    <row r="10" spans="1:6" x14ac:dyDescent="0.25">
      <c r="A10" s="7" t="s">
        <v>8</v>
      </c>
      <c r="B10" s="9"/>
      <c r="C10" s="10">
        <v>85593.07</v>
      </c>
      <c r="D10" s="10">
        <v>243830.04800000001</v>
      </c>
    </row>
    <row r="11" spans="1:6" x14ac:dyDescent="0.25">
      <c r="A11" s="9" t="s">
        <v>9</v>
      </c>
      <c r="B11" s="14">
        <v>7</v>
      </c>
      <c r="C11" s="38">
        <v>40002.805</v>
      </c>
      <c r="D11" s="38">
        <v>40367.111279999997</v>
      </c>
    </row>
    <row r="12" spans="1:6" x14ac:dyDescent="0.25">
      <c r="A12" s="9" t="s">
        <v>10</v>
      </c>
      <c r="B12" s="14">
        <v>8</v>
      </c>
      <c r="C12" s="38">
        <v>109612.808</v>
      </c>
      <c r="D12" s="38">
        <v>212859.41355999999</v>
      </c>
    </row>
    <row r="13" spans="1:6" x14ac:dyDescent="0.25">
      <c r="A13" s="23" t="s">
        <v>11</v>
      </c>
      <c r="B13" s="9"/>
      <c r="C13" s="27">
        <f>SUM(C7:C12)</f>
        <v>502272.32400000002</v>
      </c>
      <c r="D13" s="27">
        <f>SUM(D7:D12)</f>
        <v>663821.27928999998</v>
      </c>
    </row>
    <row r="14" spans="1:6" x14ac:dyDescent="0.25">
      <c r="A14" s="23" t="s">
        <v>12</v>
      </c>
      <c r="B14" s="9"/>
      <c r="C14" s="10"/>
      <c r="D14" s="10"/>
    </row>
    <row r="15" spans="1:6" x14ac:dyDescent="0.25">
      <c r="A15" s="9" t="s">
        <v>6</v>
      </c>
      <c r="B15" s="14">
        <v>5</v>
      </c>
      <c r="C15" s="38" t="s">
        <v>66</v>
      </c>
      <c r="D15" s="38" t="s">
        <v>66</v>
      </c>
    </row>
    <row r="16" spans="1:6" x14ac:dyDescent="0.25">
      <c r="A16" s="9" t="s">
        <v>13</v>
      </c>
      <c r="B16" s="14">
        <v>10</v>
      </c>
      <c r="C16" s="38">
        <v>11852277.99</v>
      </c>
      <c r="D16" s="38">
        <v>11912527.244999999</v>
      </c>
    </row>
    <row r="17" spans="1:4" x14ac:dyDescent="0.25">
      <c r="A17" s="9" t="s">
        <v>14</v>
      </c>
      <c r="B17" s="14">
        <v>11</v>
      </c>
      <c r="C17" s="38">
        <v>4276580</v>
      </c>
      <c r="D17" s="38">
        <v>4276580</v>
      </c>
    </row>
    <row r="18" spans="1:4" x14ac:dyDescent="0.25">
      <c r="A18" s="9" t="s">
        <v>8</v>
      </c>
      <c r="B18" s="9"/>
      <c r="C18" s="38">
        <v>312364.78000000003</v>
      </c>
      <c r="D18" s="38">
        <v>221858.42499999999</v>
      </c>
    </row>
    <row r="19" spans="1:4" x14ac:dyDescent="0.25">
      <c r="A19" s="9" t="s">
        <v>9</v>
      </c>
      <c r="B19" s="14">
        <v>7</v>
      </c>
      <c r="C19" s="38">
        <v>16874184.399999999</v>
      </c>
      <c r="D19" s="38">
        <v>16874184</v>
      </c>
    </row>
    <row r="20" spans="1:4" x14ac:dyDescent="0.25">
      <c r="A20" s="36" t="s">
        <v>15</v>
      </c>
      <c r="B20" s="9"/>
      <c r="C20" s="32">
        <f>SUM(C15:C19)</f>
        <v>33315407.169999998</v>
      </c>
      <c r="D20" s="32">
        <f>SUM(D15:D19)</f>
        <v>33285149.670000002</v>
      </c>
    </row>
    <row r="21" spans="1:4" x14ac:dyDescent="0.25">
      <c r="A21" s="36" t="s">
        <v>16</v>
      </c>
      <c r="B21" s="9"/>
      <c r="C21" s="32">
        <f>C13+C20</f>
        <v>33817679.493999995</v>
      </c>
      <c r="D21" s="32">
        <f>D13+D20</f>
        <v>33948970.94929</v>
      </c>
    </row>
    <row r="22" spans="1:4" x14ac:dyDescent="0.25">
      <c r="A22" s="36" t="s">
        <v>17</v>
      </c>
      <c r="B22" s="9"/>
      <c r="C22" s="10"/>
      <c r="D22" s="10"/>
    </row>
    <row r="23" spans="1:4" x14ac:dyDescent="0.25">
      <c r="A23" s="36" t="s">
        <v>18</v>
      </c>
      <c r="B23" s="9"/>
      <c r="C23" s="10"/>
      <c r="D23" s="10"/>
    </row>
    <row r="24" spans="1:4" x14ac:dyDescent="0.25">
      <c r="A24" s="7" t="s">
        <v>19</v>
      </c>
      <c r="B24" s="47">
        <v>12</v>
      </c>
      <c r="C24" s="10">
        <v>93169759.842999995</v>
      </c>
      <c r="D24" s="10">
        <v>92231617.108070001</v>
      </c>
    </row>
    <row r="25" spans="1:4" x14ac:dyDescent="0.25">
      <c r="A25" s="7" t="s">
        <v>20</v>
      </c>
      <c r="B25" s="47">
        <v>13</v>
      </c>
      <c r="C25" s="10">
        <v>1877481.4979999999</v>
      </c>
      <c r="D25" s="10">
        <v>1973767.5599799999</v>
      </c>
    </row>
    <row r="26" spans="1:4" x14ac:dyDescent="0.25">
      <c r="A26" s="7" t="s">
        <v>21</v>
      </c>
      <c r="B26" s="47">
        <v>14</v>
      </c>
      <c r="C26" s="10">
        <v>609.69299999999998</v>
      </c>
      <c r="D26" s="10">
        <v>609.69299999999998</v>
      </c>
    </row>
    <row r="27" spans="1:4" ht="25.5" x14ac:dyDescent="0.25">
      <c r="A27" s="7" t="s">
        <v>22</v>
      </c>
      <c r="B27" s="47">
        <v>15</v>
      </c>
      <c r="C27" s="37">
        <v>2551346.389</v>
      </c>
      <c r="D27" s="37">
        <v>2528526.1184</v>
      </c>
    </row>
    <row r="28" spans="1:4" x14ac:dyDescent="0.25">
      <c r="A28" s="36" t="s">
        <v>23</v>
      </c>
      <c r="B28" s="9"/>
      <c r="C28" s="32">
        <f>SUM(C24:C27)</f>
        <v>97599197.422999993</v>
      </c>
      <c r="D28" s="32">
        <f>SUM(D24:D27)</f>
        <v>96734520.479450017</v>
      </c>
    </row>
    <row r="29" spans="1:4" x14ac:dyDescent="0.25">
      <c r="A29" s="36" t="s">
        <v>24</v>
      </c>
      <c r="B29" s="9"/>
      <c r="C29" s="10"/>
      <c r="D29" s="10"/>
    </row>
    <row r="30" spans="1:4" x14ac:dyDescent="0.25">
      <c r="A30" s="7" t="s">
        <v>19</v>
      </c>
      <c r="B30" s="47">
        <v>12</v>
      </c>
      <c r="C30" s="10">
        <v>9115057.3670000006</v>
      </c>
      <c r="D30" s="10">
        <v>9373132.1759200003</v>
      </c>
    </row>
    <row r="31" spans="1:4" x14ac:dyDescent="0.25">
      <c r="A31" s="7" t="s">
        <v>20</v>
      </c>
      <c r="B31" s="47">
        <v>13</v>
      </c>
      <c r="C31" s="37">
        <v>632530.62199999997</v>
      </c>
      <c r="D31" s="37">
        <v>632531.34949000005</v>
      </c>
    </row>
    <row r="32" spans="1:4" ht="25.5" x14ac:dyDescent="0.25">
      <c r="A32" s="7" t="s">
        <v>25</v>
      </c>
      <c r="B32" s="47">
        <v>16</v>
      </c>
      <c r="C32" s="37">
        <v>375195.68099999998</v>
      </c>
      <c r="D32" s="37">
        <v>375195.68096999999</v>
      </c>
    </row>
    <row r="33" spans="1:4" x14ac:dyDescent="0.25">
      <c r="A33" s="7" t="s">
        <v>21</v>
      </c>
      <c r="B33" s="47">
        <v>14</v>
      </c>
      <c r="C33" s="37">
        <v>1364.6420000000001</v>
      </c>
      <c r="D33" s="37">
        <v>1364.6420000000001</v>
      </c>
    </row>
    <row r="34" spans="1:4" x14ac:dyDescent="0.25">
      <c r="A34" s="7" t="s">
        <v>26</v>
      </c>
      <c r="B34" s="47">
        <v>17</v>
      </c>
      <c r="C34" s="37">
        <v>305452.83799999999</v>
      </c>
      <c r="D34" s="37">
        <v>310801.59999999998</v>
      </c>
    </row>
    <row r="35" spans="1:4" x14ac:dyDescent="0.25">
      <c r="A35" s="36" t="s">
        <v>27</v>
      </c>
      <c r="B35" s="9"/>
      <c r="C35" s="32">
        <f>SUM(C30:C34)</f>
        <v>10429601.15</v>
      </c>
      <c r="D35" s="32">
        <f>SUM(D30:D34)</f>
        <v>10693025.448380001</v>
      </c>
    </row>
    <row r="36" spans="1:4" x14ac:dyDescent="0.25">
      <c r="A36" s="36" t="s">
        <v>37</v>
      </c>
      <c r="B36" s="23"/>
      <c r="C36" s="32">
        <f>C28+C35</f>
        <v>108028798.573</v>
      </c>
      <c r="D36" s="32">
        <f>D28+D35</f>
        <v>107427545.92783001</v>
      </c>
    </row>
    <row r="37" spans="1:4" x14ac:dyDescent="0.25">
      <c r="A37" s="36" t="s">
        <v>28</v>
      </c>
      <c r="B37" s="9"/>
      <c r="C37" s="10"/>
      <c r="D37" s="10"/>
    </row>
    <row r="38" spans="1:4" x14ac:dyDescent="0.25">
      <c r="A38" s="7" t="s">
        <v>29</v>
      </c>
      <c r="B38" s="47">
        <v>18</v>
      </c>
      <c r="C38" s="10">
        <v>3924174</v>
      </c>
      <c r="D38" s="10">
        <v>3924174</v>
      </c>
    </row>
    <row r="39" spans="1:4" x14ac:dyDescent="0.25">
      <c r="A39" s="7" t="s">
        <v>30</v>
      </c>
      <c r="B39" s="9"/>
      <c r="C39" s="10">
        <v>-7415731</v>
      </c>
      <c r="D39" s="10">
        <v>-7415731</v>
      </c>
    </row>
    <row r="40" spans="1:4" x14ac:dyDescent="0.25">
      <c r="A40" s="7" t="s">
        <v>31</v>
      </c>
      <c r="B40" s="9"/>
      <c r="C40" s="10">
        <v>-70719562.400999993</v>
      </c>
      <c r="D40" s="10">
        <v>-69987017.491410002</v>
      </c>
    </row>
    <row r="41" spans="1:4" x14ac:dyDescent="0.25">
      <c r="A41" s="36" t="s">
        <v>32</v>
      </c>
      <c r="B41" s="9"/>
      <c r="C41" s="32">
        <f>SUM(C38:C40)</f>
        <v>-74211119.400999993</v>
      </c>
      <c r="D41" s="32">
        <f>SUM(D38:D40)</f>
        <v>-73478574.491410002</v>
      </c>
    </row>
    <row r="42" spans="1:4" x14ac:dyDescent="0.25">
      <c r="A42" s="35" t="s">
        <v>33</v>
      </c>
      <c r="C42" s="24">
        <f>C36+C41</f>
        <v>33817679.172000006</v>
      </c>
      <c r="D42" s="24">
        <f>D36+D41</f>
        <v>33948971.436420009</v>
      </c>
    </row>
    <row r="43" spans="1:4" ht="24" customHeight="1" x14ac:dyDescent="0.25">
      <c r="A43" s="7" t="s">
        <v>34</v>
      </c>
      <c r="B43" s="47" t="s">
        <v>112</v>
      </c>
      <c r="C43" s="48">
        <v>742.11</v>
      </c>
      <c r="D43" s="48">
        <v>-703.72</v>
      </c>
    </row>
    <row r="44" spans="1:4" x14ac:dyDescent="0.25">
      <c r="C44" s="25">
        <f>C21-C42</f>
        <v>0.32199998944997787</v>
      </c>
      <c r="D44" s="25">
        <f>D21-D42</f>
        <v>-0.48713000863790512</v>
      </c>
    </row>
    <row r="46" spans="1:4" x14ac:dyDescent="0.25">
      <c r="A46" s="28" t="s">
        <v>95</v>
      </c>
      <c r="B46" s="28"/>
      <c r="C46" s="29"/>
    </row>
    <row r="47" spans="1:4" x14ac:dyDescent="0.25">
      <c r="A47" s="28"/>
      <c r="B47" s="28"/>
      <c r="C47" s="29"/>
    </row>
    <row r="48" spans="1:4" x14ac:dyDescent="0.25">
      <c r="A48" s="28" t="s">
        <v>96</v>
      </c>
      <c r="B48" s="28"/>
      <c r="C48" s="29" t="s">
        <v>98</v>
      </c>
    </row>
    <row r="49" spans="1:3" x14ac:dyDescent="0.25">
      <c r="A49" s="28" t="s">
        <v>97</v>
      </c>
      <c r="B49" s="28"/>
      <c r="C49" s="29" t="s">
        <v>99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zoomScaleNormal="100" workbookViewId="0">
      <selection activeCell="C15" sqref="C15"/>
    </sheetView>
  </sheetViews>
  <sheetFormatPr defaultColWidth="17.5703125" defaultRowHeight="12.75" x14ac:dyDescent="0.25"/>
  <cols>
    <col min="1" max="1" width="40.28515625" style="18" customWidth="1"/>
    <col min="2" max="2" width="9.85546875" style="18" customWidth="1"/>
    <col min="3" max="3" width="15.5703125" style="15" customWidth="1"/>
    <col min="4" max="4" width="16" style="15" customWidth="1"/>
    <col min="5" max="8" width="17.5703125" style="15"/>
    <col min="9" max="16384" width="17.5703125" style="18"/>
  </cols>
  <sheetData>
    <row r="1" spans="1:6" x14ac:dyDescent="0.25">
      <c r="A1" s="28" t="s">
        <v>1</v>
      </c>
    </row>
    <row r="2" spans="1:6" ht="13.5" x14ac:dyDescent="0.2">
      <c r="A2" s="49" t="s">
        <v>104</v>
      </c>
    </row>
    <row r="3" spans="1:6" x14ac:dyDescent="0.25">
      <c r="D3" s="20" t="s">
        <v>2</v>
      </c>
    </row>
    <row r="4" spans="1:6" x14ac:dyDescent="0.25">
      <c r="A4" s="50"/>
      <c r="B4" s="51" t="s">
        <v>35</v>
      </c>
      <c r="C4" s="64" t="s">
        <v>111</v>
      </c>
      <c r="D4" s="27" t="s">
        <v>100</v>
      </c>
    </row>
    <row r="5" spans="1:6" x14ac:dyDescent="0.25">
      <c r="A5" s="9" t="s">
        <v>39</v>
      </c>
      <c r="B5" s="52">
        <v>19</v>
      </c>
      <c r="C5" s="15">
        <v>50892.857100000001</v>
      </c>
      <c r="D5" s="15">
        <v>1256755.2257000001</v>
      </c>
    </row>
    <row r="6" spans="1:6" x14ac:dyDescent="0.25">
      <c r="A6" s="9" t="s">
        <v>40</v>
      </c>
      <c r="B6" s="52">
        <v>20</v>
      </c>
      <c r="C6" s="15">
        <v>-76827.809500000003</v>
      </c>
      <c r="D6" s="15">
        <v>-774859.18160000001</v>
      </c>
    </row>
    <row r="7" spans="1:6" x14ac:dyDescent="0.25">
      <c r="A7" s="23" t="s">
        <v>41</v>
      </c>
      <c r="B7" s="34"/>
      <c r="C7" s="31">
        <f>SUM(C5:C6)</f>
        <v>-25934.952400000002</v>
      </c>
      <c r="D7" s="31">
        <f>SUM(D5:D6)</f>
        <v>481896.04410000006</v>
      </c>
      <c r="F7" s="31"/>
    </row>
    <row r="8" spans="1:6" x14ac:dyDescent="0.25">
      <c r="A8" s="9" t="s">
        <v>42</v>
      </c>
      <c r="B8" s="52">
        <v>21</v>
      </c>
      <c r="C8" s="15">
        <v>-15704.230799999999</v>
      </c>
      <c r="D8" s="15">
        <v>-516416.74540000001</v>
      </c>
    </row>
    <row r="9" spans="1:6" ht="25.5" x14ac:dyDescent="0.25">
      <c r="A9" s="9" t="s">
        <v>43</v>
      </c>
      <c r="B9" s="52"/>
      <c r="C9" s="15">
        <v>0</v>
      </c>
      <c r="D9" s="15">
        <v>0</v>
      </c>
    </row>
    <row r="10" spans="1:6" x14ac:dyDescent="0.25">
      <c r="A10" s="9" t="s">
        <v>44</v>
      </c>
      <c r="B10" s="52">
        <v>22</v>
      </c>
      <c r="C10" s="15">
        <v>-18825.061300000001</v>
      </c>
      <c r="D10" s="15">
        <v>-163903.69219</v>
      </c>
    </row>
    <row r="11" spans="1:6" x14ac:dyDescent="0.25">
      <c r="A11" s="9" t="s">
        <v>45</v>
      </c>
      <c r="B11" s="52">
        <v>23</v>
      </c>
      <c r="C11" s="15">
        <v>0</v>
      </c>
      <c r="D11" s="15">
        <v>1506955.46</v>
      </c>
    </row>
    <row r="12" spans="1:6" x14ac:dyDescent="0.25">
      <c r="A12" s="9" t="s">
        <v>46</v>
      </c>
      <c r="B12" s="52">
        <v>24</v>
      </c>
      <c r="C12" s="15">
        <v>-1407240.0981000001</v>
      </c>
      <c r="D12" s="15">
        <v>-7751413.0382000003</v>
      </c>
    </row>
    <row r="13" spans="1:6" x14ac:dyDescent="0.25">
      <c r="A13" s="9" t="s">
        <v>47</v>
      </c>
      <c r="B13" s="52">
        <v>25</v>
      </c>
      <c r="C13" s="15">
        <v>738598.46200000006</v>
      </c>
      <c r="D13" s="15">
        <v>-1554715.0614</v>
      </c>
    </row>
    <row r="14" spans="1:6" x14ac:dyDescent="0.25">
      <c r="A14" s="9" t="s">
        <v>48</v>
      </c>
      <c r="B14" s="52">
        <v>26</v>
      </c>
      <c r="C14" s="15">
        <v>-3439</v>
      </c>
      <c r="D14" s="15">
        <v>30642.241000000002</v>
      </c>
    </row>
    <row r="15" spans="1:6" x14ac:dyDescent="0.25">
      <c r="A15" s="28" t="s">
        <v>49</v>
      </c>
      <c r="B15" s="34"/>
      <c r="C15" s="31">
        <f>SUM(C7:C14)</f>
        <v>-732544.88060000003</v>
      </c>
      <c r="D15" s="31">
        <f>SUM(D7:D14)</f>
        <v>-7966954.7920899997</v>
      </c>
      <c r="F15" s="31"/>
    </row>
    <row r="16" spans="1:6" x14ac:dyDescent="0.25">
      <c r="A16" s="9" t="s">
        <v>50</v>
      </c>
      <c r="B16" s="52">
        <v>29</v>
      </c>
      <c r="C16" s="15">
        <v>0</v>
      </c>
      <c r="D16" s="15">
        <v>-1334.0241000000001</v>
      </c>
    </row>
    <row r="17" spans="1:6" x14ac:dyDescent="0.25">
      <c r="A17" s="28" t="s">
        <v>51</v>
      </c>
      <c r="B17" s="34"/>
      <c r="C17" s="31">
        <f>SUM(C15:C16)</f>
        <v>-732544.88060000003</v>
      </c>
      <c r="D17" s="31">
        <f>SUM(D15:D16)</f>
        <v>-7968288.8161899997</v>
      </c>
      <c r="F17" s="31"/>
    </row>
    <row r="18" spans="1:6" x14ac:dyDescent="0.25">
      <c r="A18" s="9" t="s">
        <v>52</v>
      </c>
      <c r="B18" s="34"/>
      <c r="C18" s="15">
        <v>0</v>
      </c>
      <c r="D18" s="15">
        <v>0</v>
      </c>
    </row>
    <row r="19" spans="1:6" x14ac:dyDescent="0.25">
      <c r="A19" s="36" t="s">
        <v>53</v>
      </c>
      <c r="B19" s="34"/>
      <c r="C19" s="24">
        <f>SUM(C17:C18)</f>
        <v>-732544.88060000003</v>
      </c>
      <c r="D19" s="24">
        <f>SUM(D17:D18)</f>
        <v>-7968288.8161899997</v>
      </c>
      <c r="F19" s="24"/>
    </row>
    <row r="20" spans="1:6" x14ac:dyDescent="0.25">
      <c r="A20" s="36" t="s">
        <v>54</v>
      </c>
      <c r="B20" s="53"/>
    </row>
    <row r="21" spans="1:6" x14ac:dyDescent="0.25">
      <c r="A21" s="7" t="s">
        <v>38</v>
      </c>
      <c r="B21" s="54" t="s">
        <v>112</v>
      </c>
      <c r="C21" s="55">
        <v>7.33</v>
      </c>
      <c r="D21" s="55">
        <v>79.680000000000007</v>
      </c>
      <c r="F21" s="55"/>
    </row>
    <row r="23" spans="1:6" x14ac:dyDescent="0.25">
      <c r="C23" s="56">
        <v>0</v>
      </c>
    </row>
    <row r="24" spans="1:6" x14ac:dyDescent="0.25">
      <c r="A24" s="28" t="s">
        <v>95</v>
      </c>
      <c r="B24" s="28"/>
      <c r="C24" s="29"/>
    </row>
    <row r="25" spans="1:6" x14ac:dyDescent="0.25">
      <c r="A25" s="28"/>
      <c r="B25" s="28"/>
      <c r="C25" s="29"/>
    </row>
    <row r="26" spans="1:6" x14ac:dyDescent="0.25">
      <c r="A26" s="28" t="s">
        <v>96</v>
      </c>
      <c r="B26" s="28"/>
      <c r="C26" s="29" t="s">
        <v>98</v>
      </c>
    </row>
    <row r="27" spans="1:6" x14ac:dyDescent="0.25">
      <c r="A27" s="28" t="s">
        <v>97</v>
      </c>
      <c r="B27" s="28"/>
      <c r="C27" s="29" t="s">
        <v>99</v>
      </c>
    </row>
    <row r="42" spans="1:3" x14ac:dyDescent="0.25">
      <c r="A42" s="33"/>
    </row>
    <row r="43" spans="1:3" ht="25.5" x14ac:dyDescent="0.25">
      <c r="A43" s="9" t="s">
        <v>57</v>
      </c>
      <c r="B43" s="15"/>
      <c r="C43" s="16">
        <v>79658</v>
      </c>
    </row>
    <row r="44" spans="1:3" x14ac:dyDescent="0.25">
      <c r="A44" s="9" t="s">
        <v>56</v>
      </c>
      <c r="B44" s="15"/>
      <c r="C44" s="16">
        <v>21129</v>
      </c>
    </row>
    <row r="45" spans="1:3" x14ac:dyDescent="0.25">
      <c r="A45" s="9" t="s">
        <v>58</v>
      </c>
      <c r="B45" s="15"/>
      <c r="C45" s="16">
        <v>5373</v>
      </c>
    </row>
    <row r="46" spans="1:3" x14ac:dyDescent="0.25">
      <c r="A46" s="9" t="s">
        <v>55</v>
      </c>
      <c r="B46" s="15"/>
      <c r="C46" s="16">
        <v>6260</v>
      </c>
    </row>
    <row r="47" spans="1:3" ht="25.5" x14ac:dyDescent="0.25">
      <c r="A47" s="9" t="s">
        <v>59</v>
      </c>
      <c r="B47" s="15"/>
      <c r="C47" s="16">
        <v>1187</v>
      </c>
    </row>
    <row r="48" spans="1:3" x14ac:dyDescent="0.25">
      <c r="A48" s="9" t="s">
        <v>7</v>
      </c>
      <c r="B48" s="15"/>
      <c r="C48" s="16">
        <v>1187</v>
      </c>
    </row>
    <row r="49" spans="1:6" x14ac:dyDescent="0.25">
      <c r="A49" s="9" t="s">
        <v>60</v>
      </c>
      <c r="B49" s="15"/>
      <c r="C49" s="16">
        <v>7995</v>
      </c>
    </row>
    <row r="50" spans="1:6" x14ac:dyDescent="0.25">
      <c r="A50" s="9" t="s">
        <v>61</v>
      </c>
      <c r="B50" s="15"/>
      <c r="C50" s="16">
        <v>9178</v>
      </c>
    </row>
    <row r="51" spans="1:6" x14ac:dyDescent="0.25">
      <c r="A51" s="23" t="s">
        <v>36</v>
      </c>
      <c r="B51" s="32">
        <f>SUM(B43:B50)</f>
        <v>0</v>
      </c>
      <c r="C51" s="32">
        <f>SUM(C43:C50)</f>
        <v>131967</v>
      </c>
      <c r="F51" s="32">
        <f>SUM(F43:F50)</f>
        <v>0</v>
      </c>
    </row>
    <row r="52" spans="1:6" x14ac:dyDescent="0.25">
      <c r="B52" s="15"/>
    </row>
    <row r="53" spans="1:6" x14ac:dyDescent="0.25">
      <c r="B53" s="15"/>
    </row>
    <row r="54" spans="1:6" x14ac:dyDescent="0.25">
      <c r="B54" s="15"/>
    </row>
    <row r="55" spans="1:6" x14ac:dyDescent="0.25">
      <c r="B55" s="15"/>
    </row>
  </sheetData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9"/>
  <sheetViews>
    <sheetView workbookViewId="0">
      <selection activeCell="D9" sqref="D9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60" t="s">
        <v>105</v>
      </c>
    </row>
    <row r="2" spans="1:7" x14ac:dyDescent="0.25">
      <c r="A2" s="8"/>
      <c r="B2" s="6"/>
      <c r="C2" s="6"/>
      <c r="D2" s="6"/>
      <c r="E2" s="39" t="s">
        <v>62</v>
      </c>
    </row>
    <row r="3" spans="1:7" ht="25.5" x14ac:dyDescent="0.25">
      <c r="A3" s="40"/>
      <c r="B3" s="12" t="s">
        <v>29</v>
      </c>
      <c r="C3" s="12" t="s">
        <v>30</v>
      </c>
      <c r="D3" s="12" t="s">
        <v>31</v>
      </c>
      <c r="E3" s="12" t="s">
        <v>0</v>
      </c>
    </row>
    <row r="4" spans="1:7" x14ac:dyDescent="0.25">
      <c r="A4" s="41" t="s">
        <v>65</v>
      </c>
      <c r="B4" s="13">
        <v>3924174</v>
      </c>
      <c r="C4" s="13">
        <v>-7415731</v>
      </c>
      <c r="D4" s="3">
        <v>-62018728</v>
      </c>
      <c r="E4" s="13">
        <f>SUM(B4:D4)</f>
        <v>-65510285</v>
      </c>
      <c r="F4" s="3"/>
      <c r="G4" s="3"/>
    </row>
    <row r="5" spans="1:7" x14ac:dyDescent="0.25">
      <c r="A5" s="42" t="s">
        <v>64</v>
      </c>
      <c r="B5" s="3">
        <v>0</v>
      </c>
      <c r="C5" s="3"/>
      <c r="D5" s="3">
        <v>-7968289.15338</v>
      </c>
      <c r="E5" s="13">
        <f>SUM(B5:D5)</f>
        <v>-7968289.15338</v>
      </c>
      <c r="F5" s="3"/>
      <c r="G5" s="3"/>
    </row>
    <row r="6" spans="1:7" x14ac:dyDescent="0.25">
      <c r="A6" s="41" t="s">
        <v>106</v>
      </c>
      <c r="B6" s="5">
        <f>SUM(B4:B5)</f>
        <v>3924174</v>
      </c>
      <c r="C6" s="5">
        <v>-7415731</v>
      </c>
      <c r="D6" s="5">
        <f>SUM(D4:D5)</f>
        <v>-69987017.153380007</v>
      </c>
      <c r="E6" s="5">
        <f>SUM(E4:E5)</f>
        <v>-73478574.153380007</v>
      </c>
      <c r="F6" s="3"/>
      <c r="G6" s="3"/>
    </row>
    <row r="7" spans="1:7" ht="43.9" customHeight="1" x14ac:dyDescent="0.25">
      <c r="A7" s="2" t="s">
        <v>63</v>
      </c>
      <c r="B7" s="3">
        <v>0</v>
      </c>
      <c r="C7" s="3"/>
      <c r="D7" s="3">
        <v>0</v>
      </c>
      <c r="E7" s="13">
        <f>SUM(B7:D7)</f>
        <v>0</v>
      </c>
      <c r="F7" s="3"/>
      <c r="G7" s="3"/>
    </row>
    <row r="8" spans="1:7" ht="16.149999999999999" customHeight="1" x14ac:dyDescent="0.25">
      <c r="A8" s="42" t="s">
        <v>64</v>
      </c>
      <c r="B8" s="3">
        <v>0</v>
      </c>
      <c r="C8" s="3">
        <v>0</v>
      </c>
      <c r="D8" s="3">
        <f>Ф2!C17</f>
        <v>-732544.88060000003</v>
      </c>
      <c r="E8" s="13">
        <f>SUM(B8:D8)</f>
        <v>-732544.88060000003</v>
      </c>
      <c r="F8" s="3"/>
      <c r="G8" s="3"/>
    </row>
    <row r="9" spans="1:7" x14ac:dyDescent="0.25">
      <c r="A9" s="59" t="s">
        <v>107</v>
      </c>
      <c r="B9" s="5">
        <f>SUM(B6:B8)</f>
        <v>3924174</v>
      </c>
      <c r="C9" s="5">
        <f>SUM(C6:C8)</f>
        <v>-7415731</v>
      </c>
      <c r="D9" s="5">
        <f>SUM(D6:D8)</f>
        <v>-70719562.033980012</v>
      </c>
      <c r="E9" s="13">
        <f>SUM(B9:D9)</f>
        <v>-74211119.033980012</v>
      </c>
      <c r="F9" s="3"/>
      <c r="G9" s="3"/>
    </row>
    <row r="10" spans="1:7" s="11" customFormat="1" x14ac:dyDescent="0.25">
      <c r="B10" s="4">
        <f>B9-Ф1!C38</f>
        <v>0</v>
      </c>
      <c r="C10" s="4">
        <f>C9-Ф1!C39</f>
        <v>0</v>
      </c>
      <c r="D10" s="4">
        <v>0</v>
      </c>
      <c r="E10" s="4"/>
      <c r="F10" s="4"/>
      <c r="G10" s="4"/>
    </row>
    <row r="11" spans="1:7" x14ac:dyDescent="0.25">
      <c r="B11" s="3"/>
      <c r="C11" s="3"/>
      <c r="D11" s="3"/>
      <c r="E11" s="3"/>
      <c r="F11" s="3"/>
      <c r="G11" s="3"/>
    </row>
    <row r="12" spans="1:7" x14ac:dyDescent="0.25">
      <c r="A12" s="28" t="s">
        <v>95</v>
      </c>
      <c r="B12" s="28"/>
      <c r="C12" s="29"/>
      <c r="D12" s="18"/>
      <c r="E12" s="3"/>
      <c r="F12" s="3"/>
      <c r="G12" s="3"/>
    </row>
    <row r="13" spans="1:7" x14ac:dyDescent="0.25">
      <c r="A13" s="28"/>
      <c r="B13" s="28"/>
      <c r="C13" s="29"/>
      <c r="D13" s="3"/>
      <c r="E13" s="3"/>
      <c r="F13" s="3"/>
      <c r="G13" s="3"/>
    </row>
    <row r="14" spans="1:7" x14ac:dyDescent="0.25">
      <c r="A14" s="28" t="s">
        <v>96</v>
      </c>
      <c r="B14" s="28"/>
      <c r="C14" s="29" t="s">
        <v>98</v>
      </c>
      <c r="E14" s="3"/>
      <c r="F14" s="3"/>
      <c r="G14" s="3"/>
    </row>
    <row r="15" spans="1:7" x14ac:dyDescent="0.25">
      <c r="A15" s="28" t="s">
        <v>97</v>
      </c>
      <c r="B15" s="28"/>
      <c r="C15" s="29" t="s">
        <v>99</v>
      </c>
      <c r="D15" s="3"/>
      <c r="E15" s="3"/>
      <c r="F15" s="3"/>
      <c r="G15" s="3"/>
    </row>
    <row r="16" spans="1:7" x14ac:dyDescent="0.25">
      <c r="B16" s="3"/>
      <c r="C16" s="3"/>
      <c r="E16" s="3"/>
      <c r="F16" s="3"/>
      <c r="G16" s="3"/>
    </row>
    <row r="17" spans="2:7" x14ac:dyDescent="0.25">
      <c r="B17" s="3"/>
      <c r="C17" s="3"/>
      <c r="D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tabSelected="1" workbookViewId="0">
      <selection activeCell="C34" sqref="C34"/>
    </sheetView>
  </sheetViews>
  <sheetFormatPr defaultColWidth="17.7109375" defaultRowHeight="12.75" x14ac:dyDescent="0.25"/>
  <cols>
    <col min="1" max="1" width="47" style="18" customWidth="1"/>
    <col min="2" max="2" width="10.5703125" style="18" customWidth="1"/>
    <col min="3" max="3" width="19.140625" style="15" customWidth="1"/>
    <col min="4" max="4" width="18.85546875" style="15" customWidth="1"/>
    <col min="5" max="6" width="17.7109375" style="15"/>
    <col min="7" max="16384" width="17.7109375" style="18"/>
  </cols>
  <sheetData>
    <row r="1" spans="1:4" x14ac:dyDescent="0.25">
      <c r="A1" s="28" t="s">
        <v>108</v>
      </c>
    </row>
    <row r="2" spans="1:4" x14ac:dyDescent="0.25">
      <c r="A2" s="17"/>
      <c r="B2" s="17"/>
      <c r="C2" s="19"/>
      <c r="D2" s="20" t="s">
        <v>2</v>
      </c>
    </row>
    <row r="3" spans="1:4" x14ac:dyDescent="0.25">
      <c r="A3" s="26"/>
      <c r="B3" s="30" t="s">
        <v>35</v>
      </c>
      <c r="C3" s="57" t="s">
        <v>109</v>
      </c>
      <c r="D3" s="57" t="s">
        <v>101</v>
      </c>
    </row>
    <row r="4" spans="1:4" x14ac:dyDescent="0.25">
      <c r="A4" s="35" t="s">
        <v>67</v>
      </c>
      <c r="B4" s="28"/>
      <c r="C4" s="29"/>
      <c r="D4" s="29"/>
    </row>
    <row r="5" spans="1:4" ht="13.5" x14ac:dyDescent="0.25">
      <c r="A5" s="61" t="s">
        <v>68</v>
      </c>
      <c r="B5" s="9"/>
      <c r="C5" s="58">
        <v>43183</v>
      </c>
      <c r="D5" s="58">
        <v>1283811</v>
      </c>
    </row>
    <row r="6" spans="1:4" x14ac:dyDescent="0.25">
      <c r="A6" s="7" t="s">
        <v>69</v>
      </c>
      <c r="B6" s="9"/>
      <c r="C6" s="10">
        <v>0</v>
      </c>
      <c r="D6" s="10">
        <v>1032390</v>
      </c>
    </row>
    <row r="7" spans="1:4" x14ac:dyDescent="0.25">
      <c r="A7" s="7" t="s">
        <v>70</v>
      </c>
      <c r="B7" s="14"/>
      <c r="C7" s="62" t="s">
        <v>66</v>
      </c>
      <c r="D7" s="62" t="s">
        <v>66</v>
      </c>
    </row>
    <row r="8" spans="1:4" x14ac:dyDescent="0.25">
      <c r="A8" s="7" t="s">
        <v>71</v>
      </c>
      <c r="B8" s="14"/>
      <c r="C8" s="38">
        <v>42797</v>
      </c>
      <c r="D8" s="38">
        <v>243830</v>
      </c>
    </row>
    <row r="9" spans="1:4" x14ac:dyDescent="0.25">
      <c r="A9" s="7" t="s">
        <v>72</v>
      </c>
      <c r="B9" s="14"/>
      <c r="C9" s="38">
        <v>364</v>
      </c>
      <c r="D9" s="38">
        <v>7569</v>
      </c>
    </row>
    <row r="10" spans="1:4" x14ac:dyDescent="0.25">
      <c r="A10" s="7" t="s">
        <v>73</v>
      </c>
      <c r="B10" s="14"/>
      <c r="C10" s="62">
        <v>22</v>
      </c>
      <c r="D10" s="62">
        <v>22</v>
      </c>
    </row>
    <row r="11" spans="1:4" ht="13.5" x14ac:dyDescent="0.25">
      <c r="A11" s="61" t="s">
        <v>74</v>
      </c>
      <c r="B11" s="14"/>
      <c r="C11" s="63">
        <v>-2729</v>
      </c>
      <c r="D11" s="63">
        <v>-1503174</v>
      </c>
    </row>
    <row r="12" spans="1:4" x14ac:dyDescent="0.25">
      <c r="A12" s="7" t="s">
        <v>75</v>
      </c>
      <c r="B12" s="14"/>
      <c r="C12" s="38">
        <v>152338</v>
      </c>
      <c r="D12" s="38">
        <v>-3020</v>
      </c>
    </row>
    <row r="13" spans="1:4" ht="13.5" customHeight="1" x14ac:dyDescent="0.25">
      <c r="A13" s="7" t="s">
        <v>76</v>
      </c>
      <c r="B13" s="14"/>
      <c r="C13" s="38">
        <v>-43979</v>
      </c>
      <c r="D13" s="38">
        <v>-43979</v>
      </c>
    </row>
    <row r="14" spans="1:4" ht="16.5" customHeight="1" x14ac:dyDescent="0.25">
      <c r="A14" s="7" t="s">
        <v>77</v>
      </c>
      <c r="B14" s="14"/>
      <c r="C14" s="38">
        <v>0</v>
      </c>
      <c r="D14" s="38">
        <v>-15</v>
      </c>
    </row>
    <row r="15" spans="1:4" x14ac:dyDescent="0.25">
      <c r="A15" s="7" t="s">
        <v>78</v>
      </c>
      <c r="B15" s="14"/>
      <c r="C15" s="38">
        <v>-110920</v>
      </c>
      <c r="D15" s="38">
        <v>-1402612</v>
      </c>
    </row>
    <row r="16" spans="1:4" x14ac:dyDescent="0.25">
      <c r="A16" s="7" t="s">
        <v>79</v>
      </c>
      <c r="B16" s="9"/>
      <c r="C16" s="10">
        <v>0</v>
      </c>
      <c r="D16" s="10">
        <v>-2889</v>
      </c>
    </row>
    <row r="17" spans="1:4" x14ac:dyDescent="0.25">
      <c r="A17" s="7" t="s">
        <v>80</v>
      </c>
      <c r="B17" s="9"/>
      <c r="C17" s="62">
        <v>-168</v>
      </c>
      <c r="D17" s="62">
        <v>-50659</v>
      </c>
    </row>
    <row r="18" spans="1:4" ht="25.5" x14ac:dyDescent="0.25">
      <c r="A18" s="36" t="s">
        <v>81</v>
      </c>
      <c r="B18" s="9"/>
      <c r="C18" s="58">
        <v>40454</v>
      </c>
      <c r="D18" s="58">
        <v>-219363</v>
      </c>
    </row>
    <row r="19" spans="1:4" x14ac:dyDescent="0.25">
      <c r="A19" s="35" t="s">
        <v>82</v>
      </c>
      <c r="B19" s="9"/>
      <c r="C19" s="10"/>
      <c r="D19" s="10"/>
    </row>
    <row r="20" spans="1:4" ht="13.5" x14ac:dyDescent="0.25">
      <c r="A20" s="61" t="s">
        <v>68</v>
      </c>
      <c r="B20" s="14"/>
      <c r="C20" s="62" t="s">
        <v>66</v>
      </c>
      <c r="D20" s="62" t="s">
        <v>66</v>
      </c>
    </row>
    <row r="21" spans="1:4" x14ac:dyDescent="0.25">
      <c r="A21" s="7" t="s">
        <v>83</v>
      </c>
      <c r="B21" s="9"/>
      <c r="C21" s="62" t="s">
        <v>66</v>
      </c>
      <c r="D21" s="62" t="s">
        <v>66</v>
      </c>
    </row>
    <row r="22" spans="1:4" ht="13.5" x14ac:dyDescent="0.25">
      <c r="A22" s="61" t="s">
        <v>74</v>
      </c>
      <c r="B22" s="14"/>
      <c r="C22" s="38"/>
      <c r="D22" s="38"/>
    </row>
    <row r="23" spans="1:4" x14ac:dyDescent="0.25">
      <c r="A23" s="7" t="s">
        <v>84</v>
      </c>
      <c r="B23" s="14"/>
      <c r="C23" s="38">
        <v>0</v>
      </c>
      <c r="D23" s="38">
        <v>0</v>
      </c>
    </row>
    <row r="24" spans="1:4" ht="25.5" x14ac:dyDescent="0.25">
      <c r="A24" s="36" t="s">
        <v>85</v>
      </c>
      <c r="B24" s="14"/>
      <c r="C24" s="27">
        <v>0</v>
      </c>
      <c r="D24" s="27">
        <v>0</v>
      </c>
    </row>
    <row r="25" spans="1:4" x14ac:dyDescent="0.25">
      <c r="A25" s="35" t="s">
        <v>86</v>
      </c>
      <c r="B25" s="14"/>
      <c r="C25" s="63"/>
      <c r="D25" s="63"/>
    </row>
    <row r="26" spans="1:4" ht="13.5" x14ac:dyDescent="0.25">
      <c r="A26" s="61" t="s">
        <v>68</v>
      </c>
      <c r="B26" s="9"/>
      <c r="C26" s="27"/>
      <c r="D26" s="27"/>
    </row>
    <row r="27" spans="1:4" x14ac:dyDescent="0.25">
      <c r="A27" s="7" t="s">
        <v>87</v>
      </c>
      <c r="B27" s="9"/>
      <c r="C27" s="10"/>
      <c r="D27" s="10"/>
    </row>
    <row r="28" spans="1:4" ht="13.5" x14ac:dyDescent="0.25">
      <c r="A28" s="61" t="s">
        <v>74</v>
      </c>
      <c r="B28" s="9"/>
      <c r="C28" s="27">
        <v>0</v>
      </c>
      <c r="D28" s="27">
        <v>-4700</v>
      </c>
    </row>
    <row r="29" spans="1:4" x14ac:dyDescent="0.25">
      <c r="A29" s="7" t="s">
        <v>88</v>
      </c>
      <c r="B29" s="9"/>
      <c r="C29" s="10">
        <v>0</v>
      </c>
      <c r="D29" s="10"/>
    </row>
    <row r="30" spans="1:4" x14ac:dyDescent="0.25">
      <c r="A30" s="7" t="s">
        <v>89</v>
      </c>
      <c r="B30" s="28"/>
      <c r="C30" s="15">
        <v>0</v>
      </c>
      <c r="D30" s="15">
        <v>-4700</v>
      </c>
    </row>
    <row r="31" spans="1:4" ht="25.5" x14ac:dyDescent="0.25">
      <c r="A31" s="36" t="s">
        <v>90</v>
      </c>
      <c r="B31" s="14"/>
      <c r="C31" s="63">
        <v>0</v>
      </c>
      <c r="D31" s="63">
        <v>-4700</v>
      </c>
    </row>
    <row r="32" spans="1:4" x14ac:dyDescent="0.25">
      <c r="A32" s="7" t="s">
        <v>91</v>
      </c>
      <c r="B32" s="9"/>
      <c r="C32" s="10">
        <v>2763</v>
      </c>
      <c r="D32" s="10">
        <v>2474</v>
      </c>
    </row>
    <row r="33" spans="1:4" ht="26.25" customHeight="1" x14ac:dyDescent="0.25">
      <c r="A33" s="36" t="s">
        <v>92</v>
      </c>
      <c r="B33" s="14"/>
      <c r="C33" s="63">
        <v>43217</v>
      </c>
      <c r="D33" s="63">
        <v>-221589</v>
      </c>
    </row>
    <row r="34" spans="1:4" x14ac:dyDescent="0.25">
      <c r="A34" s="36" t="s">
        <v>93</v>
      </c>
      <c r="B34" s="14"/>
      <c r="C34" s="63">
        <v>521</v>
      </c>
      <c r="D34" s="63">
        <v>222110</v>
      </c>
    </row>
    <row r="35" spans="1:4" ht="15.6" customHeight="1" x14ac:dyDescent="0.25">
      <c r="A35" s="36" t="s">
        <v>94</v>
      </c>
      <c r="B35" s="9"/>
      <c r="C35" s="58">
        <v>43738</v>
      </c>
      <c r="D35" s="58">
        <v>521</v>
      </c>
    </row>
    <row r="36" spans="1:4" x14ac:dyDescent="0.25">
      <c r="A36" s="23"/>
      <c r="B36" s="9"/>
      <c r="C36" s="27"/>
      <c r="D36" s="27"/>
    </row>
    <row r="37" spans="1:4" x14ac:dyDescent="0.25">
      <c r="A37" s="9"/>
      <c r="B37" s="9"/>
      <c r="C37" s="10"/>
    </row>
    <row r="38" spans="1:4" x14ac:dyDescent="0.25">
      <c r="A38" s="28" t="s">
        <v>95</v>
      </c>
      <c r="B38" s="28"/>
      <c r="C38" s="29"/>
    </row>
    <row r="39" spans="1:4" x14ac:dyDescent="0.25">
      <c r="A39" s="28"/>
      <c r="B39" s="28"/>
      <c r="C39" s="29"/>
    </row>
    <row r="40" spans="1:4" x14ac:dyDescent="0.25">
      <c r="A40" s="28" t="s">
        <v>96</v>
      </c>
      <c r="B40" s="28"/>
      <c r="C40" s="29" t="s">
        <v>98</v>
      </c>
    </row>
    <row r="41" spans="1:4" x14ac:dyDescent="0.25">
      <c r="A41" s="28" t="s">
        <v>97</v>
      </c>
      <c r="B41" s="28"/>
      <c r="C41" s="29" t="s">
        <v>99</v>
      </c>
    </row>
    <row r="42" spans="1:4" x14ac:dyDescent="0.25">
      <c r="A42" s="23"/>
      <c r="B42" s="9"/>
      <c r="C42" s="27"/>
      <c r="D42" s="27"/>
    </row>
    <row r="43" spans="1:4" x14ac:dyDescent="0.25">
      <c r="A43" s="9"/>
      <c r="B43" s="9"/>
      <c r="C43" s="27"/>
      <c r="D43" s="27"/>
    </row>
    <row r="44" spans="1:4" x14ac:dyDescent="0.25">
      <c r="A44" s="23"/>
      <c r="B44" s="14"/>
      <c r="C44" s="27"/>
      <c r="D44" s="29"/>
    </row>
    <row r="45" spans="1:4" x14ac:dyDescent="0.25">
      <c r="A45" s="9"/>
      <c r="B45" s="9"/>
      <c r="C45" s="10"/>
    </row>
    <row r="46" spans="1:4" x14ac:dyDescent="0.25">
      <c r="A46" s="23"/>
      <c r="B46" s="14"/>
      <c r="C46" s="27"/>
      <c r="D46" s="27"/>
    </row>
    <row r="47" spans="1:4" x14ac:dyDescent="0.25">
      <c r="C47" s="25"/>
      <c r="D47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User</cp:lastModifiedBy>
  <cp:lastPrinted>2022-05-04T08:06:03Z</cp:lastPrinted>
  <dcterms:created xsi:type="dcterms:W3CDTF">2021-06-11T10:23:59Z</dcterms:created>
  <dcterms:modified xsi:type="dcterms:W3CDTF">2023-05-15T06:13:38Z</dcterms:modified>
</cp:coreProperties>
</file>