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\Desktop\Documents\Downloads\"/>
    </mc:Choice>
  </mc:AlternateContent>
  <bookViews>
    <workbookView xWindow="0" yWindow="0" windowWidth="25200" windowHeight="11775" activeTab="1"/>
  </bookViews>
  <sheets>
    <sheet name="Ф1" sheetId="2" r:id="rId1"/>
    <sheet name="Ф2" sheetId="7" r:id="rId2"/>
    <sheet name="Ф3" sheetId="11" r:id="rId3"/>
    <sheet name="Ф4" sheetId="12" r:id="rId4"/>
    <sheet name="Лист1" sheetId="13" r:id="rId5"/>
  </sheets>
  <calcPr calcId="152511"/>
</workbook>
</file>

<file path=xl/calcChain.xml><?xml version="1.0" encoding="utf-8"?>
<calcChain xmlns="http://schemas.openxmlformats.org/spreadsheetml/2006/main">
  <c r="E9" i="11" l="1"/>
  <c r="E5" i="11"/>
  <c r="D13" i="2" l="1"/>
  <c r="D20" i="2"/>
  <c r="D28" i="2"/>
  <c r="D35" i="2"/>
  <c r="D41" i="2"/>
  <c r="D21" i="2" l="1"/>
  <c r="D36" i="2"/>
  <c r="D42" i="2" s="1"/>
  <c r="D7" i="11" l="1"/>
  <c r="D10" i="11" s="1"/>
  <c r="C41" i="2" l="1"/>
  <c r="E4" i="11" l="1"/>
  <c r="B7" i="11"/>
  <c r="B10" i="11" s="1"/>
  <c r="E6" i="11"/>
  <c r="B11" i="11" l="1"/>
  <c r="E7" i="11"/>
  <c r="F51" i="7"/>
  <c r="B51" i="7"/>
  <c r="C51" i="7"/>
  <c r="D7" i="7"/>
  <c r="D15" i="7" s="1"/>
  <c r="D17" i="7" l="1"/>
  <c r="D19" i="7" s="1"/>
  <c r="C7" i="7"/>
  <c r="E8" i="11" l="1"/>
  <c r="C10" i="11"/>
  <c r="E10" i="11" s="1"/>
  <c r="E11" i="11" s="1"/>
  <c r="C11" i="11" l="1"/>
  <c r="C35" i="2"/>
  <c r="C28" i="2"/>
  <c r="C20" i="2"/>
  <c r="D44" i="2" l="1"/>
  <c r="C36" i="2"/>
  <c r="C42" i="2" l="1"/>
  <c r="C13" i="2" l="1"/>
  <c r="C21" i="2" s="1"/>
  <c r="C44" i="2" s="1"/>
  <c r="C17" i="7"/>
  <c r="C19" i="7" s="1"/>
  <c r="C11" i="7" l="1"/>
  <c r="D7" i="12"/>
</calcChain>
</file>

<file path=xl/sharedStrings.xml><?xml version="1.0" encoding="utf-8"?>
<sst xmlns="http://schemas.openxmlformats.org/spreadsheetml/2006/main" count="137" uniqueCount="108">
  <si>
    <t>Итого</t>
  </si>
  <si>
    <t>АО «УШКУЮ»</t>
  </si>
  <si>
    <t xml:space="preserve"> (тыс. тенге) </t>
  </si>
  <si>
    <t>АКТИВЫ</t>
  </si>
  <si>
    <t>ТЕКУЩИЕ АКТИВЫ</t>
  </si>
  <si>
    <t>Денежные средства и их эквиваленты</t>
  </si>
  <si>
    <t>Дебиторская задолженность</t>
  </si>
  <si>
    <t>Товарно-материальные запасы</t>
  </si>
  <si>
    <t>НДС к возмещению</t>
  </si>
  <si>
    <t>Займы выданные</t>
  </si>
  <si>
    <t>Прочие текущие активы</t>
  </si>
  <si>
    <t>Итого текущие активы</t>
  </si>
  <si>
    <t>ДОЛГОСРОЧНЫЕ АКТИВЫ</t>
  </si>
  <si>
    <t>Основные средства</t>
  </si>
  <si>
    <t>Незавершенное строительство</t>
  </si>
  <si>
    <t>Итого долгосрочные активы</t>
  </si>
  <si>
    <t>ИТОГО АКТИВЫ</t>
  </si>
  <si>
    <t>ОБЯЗАТЕЛЬСТВА И КАПИТАЛ</t>
  </si>
  <si>
    <t>ТЕКУЩИЕ ОБЯЗАТЕЛЬСТВА</t>
  </si>
  <si>
    <t>Займы</t>
  </si>
  <si>
    <t>Торговая кредиторская задолженность</t>
  </si>
  <si>
    <t>Обязательства по аренде</t>
  </si>
  <si>
    <t>Прочая кредиторская задолженность и начисленные обязательства</t>
  </si>
  <si>
    <t>Итого текущие обязательства</t>
  </si>
  <si>
    <t>ДОЛГОСРОЧНЫЕ ОБЯЗАТЕЛЬСТВА</t>
  </si>
  <si>
    <t>Обязательство по ликвидации активов и восстановлению месторождения</t>
  </si>
  <si>
    <t>Прочие долгосрочные финансовые обязательства</t>
  </si>
  <si>
    <t>Итого долгосрочные обязательства</t>
  </si>
  <si>
    <t>КАПИТАЛ</t>
  </si>
  <si>
    <t>Акционерный капитал</t>
  </si>
  <si>
    <t>Дополнительный капитал</t>
  </si>
  <si>
    <t>Накопленный убыток</t>
  </si>
  <si>
    <t>Итого дефицит капитала</t>
  </si>
  <si>
    <t>ИТОГО ОБЯЗАТЕЛЬСТВА И КАПИТАЛ</t>
  </si>
  <si>
    <t>Балансовая стоимость одной простой акции (тыс. тенге)</t>
  </si>
  <si>
    <t>Прим.</t>
  </si>
  <si>
    <t>Итого:</t>
  </si>
  <si>
    <t>ИТОГО ОБЯЗАТЕЛЬСТВА</t>
  </si>
  <si>
    <t xml:space="preserve"> </t>
  </si>
  <si>
    <t>На 31 декабря 2020 года</t>
  </si>
  <si>
    <t>Базовый убыток на акцию (тыс. тенге)</t>
  </si>
  <si>
    <t>Выручка</t>
  </si>
  <si>
    <t>Себестоимость реализованной нефти</t>
  </si>
  <si>
    <t>Валовый убыток</t>
  </si>
  <si>
    <t>Расходы по реализации</t>
  </si>
  <si>
    <t>Расходы по корректировке стоимости готовой продукции до чистой стоимости реализации</t>
  </si>
  <si>
    <t>Административные расходы</t>
  </si>
  <si>
    <t>Финансовые доходы</t>
  </si>
  <si>
    <t>Финансовые расходы</t>
  </si>
  <si>
    <t>Доход/(убыток) от курсовой разницы, нетто</t>
  </si>
  <si>
    <t>Прочие доходы (расходы), нетто</t>
  </si>
  <si>
    <t>УБЫТОК  ДО НАЛОГООБЛОЖЕНИЯ</t>
  </si>
  <si>
    <t>Расходы по налогу на прибыль</t>
  </si>
  <si>
    <t>УБЫТОК ЗА ГОД</t>
  </si>
  <si>
    <t>Прочий совокупный доход за год</t>
  </si>
  <si>
    <t>ИТОГО СОВОКУПНЫЙ  УБЫТОК  ЗА ГОД</t>
  </si>
  <si>
    <t>Убыток на акцию</t>
  </si>
  <si>
    <t>Износ и амортизация</t>
  </si>
  <si>
    <t>Услуги сторонних организаций</t>
  </si>
  <si>
    <t>Заработная плата и соответствующие начисления</t>
  </si>
  <si>
    <t>Резерв по отпускам</t>
  </si>
  <si>
    <t>Командировочные и представительские расходы</t>
  </si>
  <si>
    <t>Налоги и прочие платежи в бюджет</t>
  </si>
  <si>
    <t>Прочее</t>
  </si>
  <si>
    <t>(тыс. тенге)</t>
  </si>
  <si>
    <t xml:space="preserve">Доход от признания займов, полученных от собственников, по справедливой стоимости </t>
  </si>
  <si>
    <t>Совокупный убыток за год</t>
  </si>
  <si>
    <t xml:space="preserve"> 31 декабря 2021 года </t>
  </si>
  <si>
    <t xml:space="preserve"> 31.12.2021 год </t>
  </si>
  <si>
    <t xml:space="preserve"> 31.03.2022 год </t>
  </si>
  <si>
    <t>ОТЧЕТ О ФИНАНСОВОМ ПОЛОЖЕНИИ по состоянию на 31 марта  2022 года</t>
  </si>
  <si>
    <t xml:space="preserve"> 31  марта  2022 года </t>
  </si>
  <si>
    <t>ОТЧЕТ О ПРИБЫЛИ ИЛИ  УБЫТКЕ  И  ПРОЧЕМ СОВОКУПНОМ ДОХОДЕ за год, закончившийся 31 марта  2022 года</t>
  </si>
  <si>
    <t xml:space="preserve">31.03.2022 год </t>
  </si>
  <si>
    <t>ОТЧЕТ ОБ ИЗМЕНЕНИЯХ В КАПИТАЛЕ за квартал, закончившийся 31 марта  2022 года.</t>
  </si>
  <si>
    <t>На 31 декабря 2021 года</t>
  </si>
  <si>
    <t>31 марта   2022 года</t>
  </si>
  <si>
    <t>-</t>
  </si>
  <si>
    <t xml:space="preserve">I. Движение денежных средств от операционной деятельности </t>
  </si>
  <si>
    <t xml:space="preserve">1. Поступление денежных средств, всего </t>
  </si>
  <si>
    <t xml:space="preserve">реализация продукции  и оказание услуг </t>
  </si>
  <si>
    <t xml:space="preserve">авансы полученные </t>
  </si>
  <si>
    <t>возврат налога на добавленную стоимость из бюджета</t>
  </si>
  <si>
    <t>вознаграждения по банковским депозитам</t>
  </si>
  <si>
    <t>прочие поступления</t>
  </si>
  <si>
    <t xml:space="preserve">2. Выбытие денежных средств, всего </t>
  </si>
  <si>
    <t xml:space="preserve">платежи поставщикам за товары и услуги </t>
  </si>
  <si>
    <t>авансы выданные</t>
  </si>
  <si>
    <t xml:space="preserve">выплаты по заработной плате </t>
  </si>
  <si>
    <t xml:space="preserve">налоги и другие платежи в бюджет </t>
  </si>
  <si>
    <t>размещение средств на депозит</t>
  </si>
  <si>
    <t xml:space="preserve">прочие выплаты </t>
  </si>
  <si>
    <t xml:space="preserve">3. Чистая сумма денежных средств от операционной деятельности  </t>
  </si>
  <si>
    <t>II. Движение денежных средств от инвестиционной деятельности</t>
  </si>
  <si>
    <t xml:space="preserve">реализация основных средств </t>
  </si>
  <si>
    <t xml:space="preserve">приобретение основных средств </t>
  </si>
  <si>
    <t xml:space="preserve">3. Чистая сумма денежных средств от инвестиционной деятельности  </t>
  </si>
  <si>
    <t>III. Движение денежных средств от финансовой деятельности</t>
  </si>
  <si>
    <t>поступление займа</t>
  </si>
  <si>
    <t>выплата основной суммы по займам</t>
  </si>
  <si>
    <t>выплата вознаграждения по займам</t>
  </si>
  <si>
    <t xml:space="preserve">3. Чистая сумма денежных средств от финансовой деятельности </t>
  </si>
  <si>
    <t>Влияние изменения курса валют</t>
  </si>
  <si>
    <t xml:space="preserve">Итого: Увеличение +/- уменьшение денежных средств </t>
  </si>
  <si>
    <t xml:space="preserve">Денежные средства на начало отчетного периода  </t>
  </si>
  <si>
    <t xml:space="preserve">Денежные средства на конец отчетного периода  </t>
  </si>
  <si>
    <t>ОТЧЕТ О ДВИЖЕНИИ ДЕНЕЖНЫХ СРЕДСТВ за год, закончившийся 31 марта  2022 года (прямой  метод)</t>
  </si>
  <si>
    <t>Банковские вклады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</si>
</sst>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(* #,##0.00_);_(* \(#,##0.00\);_(* &quot;-&quot;??_);_(@_)"/>
    <numFmt numFmtId="166" formatCode="_(* #,##0.0_);_(* \(#,##0.0\);_(* &quot;-&quot;??_);_(@_)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top"/>
    </xf>
    <xf numFmtId="0" fontId="4" fillId="0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top"/>
    </xf>
    <xf numFmtId="164" fontId="4" fillId="0" borderId="0" xfId="0" applyNumberFormat="1" applyFont="1" applyFill="1" applyAlignment="1">
      <alignment horizontal="right" vertical="top"/>
    </xf>
    <xf numFmtId="164" fontId="5" fillId="0" borderId="0" xfId="0" applyNumberFormat="1" applyFont="1" applyFill="1" applyAlignment="1">
      <alignment horizontal="center" vertical="top" wrapText="1"/>
    </xf>
    <xf numFmtId="164" fontId="6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horizontal="right" vertical="center"/>
    </xf>
    <xf numFmtId="164" fontId="7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top" wrapText="1"/>
    </xf>
    <xf numFmtId="164" fontId="3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top" wrapText="1"/>
    </xf>
    <xf numFmtId="164" fontId="3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top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11" fillId="0" borderId="0" xfId="0" applyNumberFormat="1" applyFont="1" applyFill="1" applyAlignment="1">
      <alignment vertical="center"/>
    </xf>
    <xf numFmtId="0" fontId="3" fillId="0" borderId="0" xfId="0" applyFont="1" applyFill="1"/>
    <xf numFmtId="0" fontId="5" fillId="0" borderId="0" xfId="0" applyFont="1" applyFill="1" applyAlignment="1">
      <alignment horizontal="center" vertical="top"/>
    </xf>
    <xf numFmtId="164" fontId="2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 wrapText="1"/>
    </xf>
    <xf numFmtId="0" fontId="8" fillId="0" borderId="0" xfId="0" applyFont="1" applyFill="1"/>
    <xf numFmtId="0" fontId="1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65" fontId="2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right" vertical="center"/>
    </xf>
    <xf numFmtId="166" fontId="7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horizontal="right" vertical="top" wrapText="1"/>
    </xf>
    <xf numFmtId="164" fontId="3" fillId="0" borderId="0" xfId="0" applyNumberFormat="1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44"/>
  <sheetViews>
    <sheetView topLeftCell="A9" workbookViewId="0">
      <selection activeCell="B43" sqref="B43"/>
    </sheetView>
  </sheetViews>
  <sheetFormatPr defaultColWidth="16.7109375" defaultRowHeight="12.75" x14ac:dyDescent="0.25"/>
  <cols>
    <col min="1" max="1" width="45" style="20" customWidth="1"/>
    <col min="2" max="2" width="8.140625" style="20" customWidth="1"/>
    <col min="3" max="3" width="17.7109375" style="16" customWidth="1"/>
    <col min="4" max="4" width="19.28515625" style="16" customWidth="1"/>
    <col min="5" max="5" width="16.7109375" style="16"/>
    <col min="6" max="6" width="16.7109375" style="45"/>
    <col min="7" max="7" width="16.7109375" style="16"/>
    <col min="8" max="16384" width="16.7109375" style="20"/>
  </cols>
  <sheetData>
    <row r="1" spans="1:6" x14ac:dyDescent="0.25">
      <c r="A1" s="30" t="s">
        <v>1</v>
      </c>
    </row>
    <row r="2" spans="1:6" x14ac:dyDescent="0.2">
      <c r="A2" s="46" t="s">
        <v>70</v>
      </c>
    </row>
    <row r="3" spans="1:6" x14ac:dyDescent="0.25">
      <c r="A3" s="19"/>
      <c r="B3" s="19"/>
      <c r="C3" s="21"/>
      <c r="D3" s="22" t="s">
        <v>2</v>
      </c>
    </row>
    <row r="4" spans="1:6" ht="25.5" x14ac:dyDescent="0.25">
      <c r="A4" s="28"/>
      <c r="B4" s="47" t="s">
        <v>35</v>
      </c>
      <c r="C4" s="23" t="s">
        <v>71</v>
      </c>
      <c r="D4" s="23" t="s">
        <v>67</v>
      </c>
      <c r="F4" s="24"/>
    </row>
    <row r="5" spans="1:6" x14ac:dyDescent="0.25">
      <c r="A5" s="38" t="s">
        <v>3</v>
      </c>
      <c r="B5" s="28"/>
      <c r="C5" s="48"/>
    </row>
    <row r="6" spans="1:6" x14ac:dyDescent="0.25">
      <c r="A6" s="38" t="s">
        <v>4</v>
      </c>
      <c r="B6" s="28"/>
      <c r="C6" s="48"/>
    </row>
    <row r="7" spans="1:6" x14ac:dyDescent="0.25">
      <c r="A7" s="8" t="s">
        <v>5</v>
      </c>
      <c r="B7" s="49">
        <v>4</v>
      </c>
      <c r="C7" s="39">
        <v>187540</v>
      </c>
      <c r="D7" s="16">
        <v>222110</v>
      </c>
    </row>
    <row r="8" spans="1:6" x14ac:dyDescent="0.25">
      <c r="A8" s="8" t="s">
        <v>6</v>
      </c>
      <c r="B8" s="49">
        <v>5</v>
      </c>
      <c r="C8" s="39">
        <v>214013</v>
      </c>
      <c r="D8" s="16">
        <v>152165</v>
      </c>
    </row>
    <row r="9" spans="1:6" x14ac:dyDescent="0.25">
      <c r="A9" s="8" t="s">
        <v>7</v>
      </c>
      <c r="B9" s="49">
        <v>6</v>
      </c>
      <c r="C9" s="39">
        <v>294655</v>
      </c>
      <c r="D9" s="16">
        <v>188121</v>
      </c>
    </row>
    <row r="10" spans="1:6" x14ac:dyDescent="0.25">
      <c r="A10" s="8" t="s">
        <v>8</v>
      </c>
      <c r="B10" s="10"/>
      <c r="C10" s="11">
        <v>243430</v>
      </c>
      <c r="D10" s="16">
        <v>612341</v>
      </c>
    </row>
    <row r="11" spans="1:6" x14ac:dyDescent="0.25">
      <c r="A11" s="10" t="s">
        <v>9</v>
      </c>
      <c r="B11" s="15">
        <v>7</v>
      </c>
      <c r="C11" s="40">
        <v>54742</v>
      </c>
      <c r="D11" s="16">
        <v>54748</v>
      </c>
    </row>
    <row r="12" spans="1:6" x14ac:dyDescent="0.25">
      <c r="A12" s="10" t="s">
        <v>10</v>
      </c>
      <c r="B12" s="15">
        <v>8</v>
      </c>
      <c r="C12" s="40">
        <v>216623</v>
      </c>
      <c r="D12" s="16">
        <v>141494</v>
      </c>
    </row>
    <row r="13" spans="1:6" x14ac:dyDescent="0.25">
      <c r="A13" s="25" t="s">
        <v>11</v>
      </c>
      <c r="B13" s="10"/>
      <c r="C13" s="29">
        <f>SUM(C7:C12)</f>
        <v>1211003</v>
      </c>
      <c r="D13" s="29">
        <f>SUM(D7:D12)</f>
        <v>1370979</v>
      </c>
    </row>
    <row r="14" spans="1:6" x14ac:dyDescent="0.25">
      <c r="A14" s="25" t="s">
        <v>12</v>
      </c>
      <c r="B14" s="10"/>
      <c r="C14" s="11"/>
    </row>
    <row r="15" spans="1:6" x14ac:dyDescent="0.25">
      <c r="A15" s="10" t="s">
        <v>107</v>
      </c>
      <c r="B15" s="15">
        <v>9</v>
      </c>
      <c r="C15" s="40" t="s">
        <v>77</v>
      </c>
      <c r="D15" s="16">
        <v>2612</v>
      </c>
    </row>
    <row r="16" spans="1:6" x14ac:dyDescent="0.25">
      <c r="A16" s="10" t="s">
        <v>13</v>
      </c>
      <c r="B16" s="15">
        <v>10</v>
      </c>
      <c r="C16" s="40">
        <v>12079593</v>
      </c>
      <c r="D16" s="16">
        <v>12139226</v>
      </c>
    </row>
    <row r="17" spans="1:4" x14ac:dyDescent="0.25">
      <c r="A17" s="10" t="s">
        <v>14</v>
      </c>
      <c r="B17" s="15">
        <v>11</v>
      </c>
      <c r="C17" s="40">
        <v>4276580</v>
      </c>
      <c r="D17" s="16">
        <v>4276580</v>
      </c>
    </row>
    <row r="18" spans="1:4" x14ac:dyDescent="0.25">
      <c r="A18" s="10" t="s">
        <v>8</v>
      </c>
      <c r="B18" s="10"/>
      <c r="C18" s="40">
        <v>340222</v>
      </c>
      <c r="D18" s="16">
        <v>75109</v>
      </c>
    </row>
    <row r="19" spans="1:4" x14ac:dyDescent="0.25">
      <c r="A19" s="10" t="s">
        <v>9</v>
      </c>
      <c r="B19" s="15">
        <v>12</v>
      </c>
      <c r="C19" s="40">
        <v>15376132</v>
      </c>
      <c r="D19" s="16">
        <v>15376132</v>
      </c>
    </row>
    <row r="20" spans="1:4" x14ac:dyDescent="0.25">
      <c r="A20" s="38" t="s">
        <v>15</v>
      </c>
      <c r="B20" s="10"/>
      <c r="C20" s="34">
        <f>SUM(C15:C19)</f>
        <v>32072527</v>
      </c>
      <c r="D20" s="34">
        <f>SUM(D15:D19)</f>
        <v>31869659</v>
      </c>
    </row>
    <row r="21" spans="1:4" x14ac:dyDescent="0.25">
      <c r="A21" s="38" t="s">
        <v>16</v>
      </c>
      <c r="B21" s="10"/>
      <c r="C21" s="34">
        <f>C13+C20</f>
        <v>33283530</v>
      </c>
      <c r="D21" s="34">
        <f>D13+D20</f>
        <v>33240638</v>
      </c>
    </row>
    <row r="22" spans="1:4" x14ac:dyDescent="0.25">
      <c r="A22" s="38" t="s">
        <v>17</v>
      </c>
      <c r="B22" s="10"/>
      <c r="C22" s="11"/>
    </row>
    <row r="23" spans="1:4" x14ac:dyDescent="0.25">
      <c r="A23" s="38" t="s">
        <v>18</v>
      </c>
      <c r="B23" s="10"/>
      <c r="C23" s="11"/>
    </row>
    <row r="24" spans="1:4" x14ac:dyDescent="0.25">
      <c r="A24" s="8" t="s">
        <v>19</v>
      </c>
      <c r="B24" s="49">
        <v>12</v>
      </c>
      <c r="C24" s="11">
        <v>87827873</v>
      </c>
      <c r="D24" s="16">
        <v>85481045</v>
      </c>
    </row>
    <row r="25" spans="1:4" x14ac:dyDescent="0.25">
      <c r="A25" s="8" t="s">
        <v>20</v>
      </c>
      <c r="B25" s="49">
        <v>13</v>
      </c>
      <c r="C25" s="11">
        <v>2238154</v>
      </c>
      <c r="D25" s="16">
        <v>2296065</v>
      </c>
    </row>
    <row r="26" spans="1:4" x14ac:dyDescent="0.25">
      <c r="A26" s="8" t="s">
        <v>21</v>
      </c>
      <c r="B26" s="49">
        <v>14</v>
      </c>
      <c r="C26" s="11">
        <v>773</v>
      </c>
      <c r="D26" s="16">
        <v>1693</v>
      </c>
    </row>
    <row r="27" spans="1:4" ht="25.5" x14ac:dyDescent="0.25">
      <c r="A27" s="8" t="s">
        <v>22</v>
      </c>
      <c r="B27" s="49">
        <v>15</v>
      </c>
      <c r="C27" s="39">
        <v>2298159</v>
      </c>
      <c r="D27" s="16">
        <v>2203428</v>
      </c>
    </row>
    <row r="28" spans="1:4" x14ac:dyDescent="0.25">
      <c r="A28" s="38" t="s">
        <v>23</v>
      </c>
      <c r="B28" s="10"/>
      <c r="C28" s="34">
        <f>SUM(C24:C27)</f>
        <v>92364959</v>
      </c>
      <c r="D28" s="34">
        <f>SUM(D24:D27)</f>
        <v>89982231</v>
      </c>
    </row>
    <row r="29" spans="1:4" x14ac:dyDescent="0.25">
      <c r="A29" s="38" t="s">
        <v>24</v>
      </c>
      <c r="B29" s="10"/>
      <c r="C29" s="11"/>
    </row>
    <row r="30" spans="1:4" x14ac:dyDescent="0.25">
      <c r="A30" s="8" t="s">
        <v>19</v>
      </c>
      <c r="B30" s="49">
        <v>12</v>
      </c>
      <c r="C30" s="11">
        <v>7718056</v>
      </c>
      <c r="D30" s="16">
        <v>7279438</v>
      </c>
    </row>
    <row r="31" spans="1:4" x14ac:dyDescent="0.25">
      <c r="A31" s="8" t="s">
        <v>20</v>
      </c>
      <c r="B31" s="49">
        <v>13</v>
      </c>
      <c r="C31" s="39">
        <v>546838</v>
      </c>
      <c r="D31" s="16">
        <v>538104</v>
      </c>
    </row>
    <row r="32" spans="1:4" ht="25.5" x14ac:dyDescent="0.25">
      <c r="A32" s="8" t="s">
        <v>25</v>
      </c>
      <c r="B32" s="49">
        <v>16</v>
      </c>
      <c r="C32" s="39">
        <v>375196</v>
      </c>
      <c r="D32" s="16">
        <v>375196</v>
      </c>
    </row>
    <row r="33" spans="1:4" x14ac:dyDescent="0.25">
      <c r="A33" s="8" t="s">
        <v>21</v>
      </c>
      <c r="B33" s="49">
        <v>14</v>
      </c>
      <c r="C33" s="39">
        <v>1365</v>
      </c>
      <c r="D33" s="16">
        <v>1365</v>
      </c>
    </row>
    <row r="34" spans="1:4" x14ac:dyDescent="0.25">
      <c r="A34" s="8" t="s">
        <v>26</v>
      </c>
      <c r="B34" s="49">
        <v>17</v>
      </c>
      <c r="C34" s="39">
        <v>595703</v>
      </c>
      <c r="D34" s="16">
        <v>574589</v>
      </c>
    </row>
    <row r="35" spans="1:4" x14ac:dyDescent="0.25">
      <c r="A35" s="38" t="s">
        <v>27</v>
      </c>
      <c r="B35" s="10"/>
      <c r="C35" s="34">
        <f>SUM(C30:C34)</f>
        <v>9237158</v>
      </c>
      <c r="D35" s="34">
        <f>SUM(D30:D34)</f>
        <v>8768692</v>
      </c>
    </row>
    <row r="36" spans="1:4" x14ac:dyDescent="0.25">
      <c r="A36" s="38" t="s">
        <v>37</v>
      </c>
      <c r="B36" s="25"/>
      <c r="C36" s="34">
        <f>C28+C35</f>
        <v>101602117</v>
      </c>
      <c r="D36" s="34">
        <f>D28+D35</f>
        <v>98750923</v>
      </c>
    </row>
    <row r="37" spans="1:4" x14ac:dyDescent="0.25">
      <c r="A37" s="38" t="s">
        <v>28</v>
      </c>
      <c r="B37" s="10"/>
      <c r="C37" s="11"/>
    </row>
    <row r="38" spans="1:4" x14ac:dyDescent="0.25">
      <c r="A38" s="8" t="s">
        <v>29</v>
      </c>
      <c r="B38" s="49">
        <v>18</v>
      </c>
      <c r="C38" s="11">
        <v>3924174</v>
      </c>
      <c r="D38" s="16">
        <v>3924174</v>
      </c>
    </row>
    <row r="39" spans="1:4" x14ac:dyDescent="0.25">
      <c r="A39" s="8" t="s">
        <v>30</v>
      </c>
      <c r="B39" s="10"/>
      <c r="C39" s="11">
        <v>-7415731</v>
      </c>
      <c r="D39" s="16">
        <v>-7415731</v>
      </c>
    </row>
    <row r="40" spans="1:4" x14ac:dyDescent="0.25">
      <c r="A40" s="8" t="s">
        <v>31</v>
      </c>
      <c r="B40" s="10"/>
      <c r="C40" s="11">
        <v>-64827030</v>
      </c>
      <c r="D40" s="16">
        <v>-62018728</v>
      </c>
    </row>
    <row r="41" spans="1:4" x14ac:dyDescent="0.25">
      <c r="A41" s="38" t="s">
        <v>32</v>
      </c>
      <c r="B41" s="10"/>
      <c r="C41" s="34">
        <f>SUM(C38:C40)</f>
        <v>-68318587</v>
      </c>
      <c r="D41" s="34">
        <f>SUM(D38:D40)</f>
        <v>-65510285</v>
      </c>
    </row>
    <row r="42" spans="1:4" x14ac:dyDescent="0.25">
      <c r="A42" s="37" t="s">
        <v>33</v>
      </c>
      <c r="C42" s="26">
        <f>C36+C41</f>
        <v>33283530</v>
      </c>
      <c r="D42" s="26">
        <f>D36+D41</f>
        <v>33240638</v>
      </c>
    </row>
    <row r="43" spans="1:4" ht="24" customHeight="1" x14ac:dyDescent="0.25">
      <c r="A43" s="8" t="s">
        <v>34</v>
      </c>
      <c r="B43" s="49" t="s">
        <v>38</v>
      </c>
      <c r="C43" s="50">
        <v>-683.2</v>
      </c>
      <c r="D43" s="4">
        <v>-655.11</v>
      </c>
    </row>
    <row r="44" spans="1:4" x14ac:dyDescent="0.25">
      <c r="C44" s="27">
        <f>C21-C42</f>
        <v>0</v>
      </c>
      <c r="D44" s="27">
        <f>D21-D42</f>
        <v>0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5"/>
  <sheetViews>
    <sheetView tabSelected="1" zoomScaleNormal="100" workbookViewId="0">
      <selection activeCell="B15" sqref="B15"/>
    </sheetView>
  </sheetViews>
  <sheetFormatPr defaultColWidth="17.5703125" defaultRowHeight="12.75" x14ac:dyDescent="0.25"/>
  <cols>
    <col min="1" max="1" width="40.28515625" style="20" customWidth="1"/>
    <col min="2" max="2" width="9.85546875" style="20" customWidth="1"/>
    <col min="3" max="3" width="15.5703125" style="16" customWidth="1"/>
    <col min="4" max="4" width="16" style="16" customWidth="1"/>
    <col min="5" max="8" width="17.5703125" style="16"/>
    <col min="9" max="16384" width="17.5703125" style="20"/>
  </cols>
  <sheetData>
    <row r="1" spans="1:4" x14ac:dyDescent="0.25">
      <c r="A1" s="30" t="s">
        <v>1</v>
      </c>
    </row>
    <row r="2" spans="1:4" ht="13.5" x14ac:dyDescent="0.2">
      <c r="A2" s="51" t="s">
        <v>72</v>
      </c>
    </row>
    <row r="3" spans="1:4" x14ac:dyDescent="0.25">
      <c r="D3" s="22" t="s">
        <v>2</v>
      </c>
    </row>
    <row r="4" spans="1:4" x14ac:dyDescent="0.25">
      <c r="A4" s="52"/>
      <c r="B4" s="53" t="s">
        <v>35</v>
      </c>
      <c r="C4" s="29" t="s">
        <v>73</v>
      </c>
      <c r="D4" s="29" t="s">
        <v>68</v>
      </c>
    </row>
    <row r="5" spans="1:4" x14ac:dyDescent="0.25">
      <c r="A5" s="10" t="s">
        <v>41</v>
      </c>
      <c r="B5" s="54">
        <v>19</v>
      </c>
      <c r="C5" s="16">
        <v>275810</v>
      </c>
      <c r="D5" s="18">
        <v>1485899</v>
      </c>
    </row>
    <row r="6" spans="1:4" x14ac:dyDescent="0.25">
      <c r="A6" s="10" t="s">
        <v>42</v>
      </c>
      <c r="B6" s="54">
        <v>20</v>
      </c>
      <c r="C6" s="16">
        <v>-118860</v>
      </c>
      <c r="D6" s="18">
        <v>-803230</v>
      </c>
    </row>
    <row r="7" spans="1:4" x14ac:dyDescent="0.25">
      <c r="A7" s="25" t="s">
        <v>43</v>
      </c>
      <c r="B7" s="36"/>
      <c r="C7" s="33">
        <f>SUM(C5:C6)</f>
        <v>156950</v>
      </c>
      <c r="D7" s="33">
        <f>SUM(D5:D6)</f>
        <v>682669</v>
      </c>
    </row>
    <row r="8" spans="1:4" x14ac:dyDescent="0.25">
      <c r="A8" s="10" t="s">
        <v>44</v>
      </c>
      <c r="B8" s="54">
        <v>21</v>
      </c>
      <c r="C8" s="16">
        <v>-81990</v>
      </c>
      <c r="D8" s="18">
        <v>-549407</v>
      </c>
    </row>
    <row r="9" spans="1:4" ht="25.5" x14ac:dyDescent="0.25">
      <c r="A9" s="10" t="s">
        <v>45</v>
      </c>
      <c r="B9" s="54" t="s">
        <v>38</v>
      </c>
      <c r="C9" s="16">
        <v>0</v>
      </c>
      <c r="D9" s="18">
        <v>0</v>
      </c>
    </row>
    <row r="10" spans="1:4" x14ac:dyDescent="0.25">
      <c r="A10" s="10" t="s">
        <v>46</v>
      </c>
      <c r="B10" s="54">
        <v>22</v>
      </c>
      <c r="C10" s="16">
        <v>-28878</v>
      </c>
      <c r="D10" s="18">
        <v>-87347</v>
      </c>
    </row>
    <row r="11" spans="1:4" x14ac:dyDescent="0.25">
      <c r="A11" s="10" t="s">
        <v>47</v>
      </c>
      <c r="B11" s="54">
        <v>23</v>
      </c>
      <c r="C11" s="16">
        <f ca="1">-C11</f>
        <v>0</v>
      </c>
      <c r="D11" s="18">
        <v>1397069</v>
      </c>
    </row>
    <row r="12" spans="1:4" x14ac:dyDescent="0.25">
      <c r="A12" s="10" t="s">
        <v>48</v>
      </c>
      <c r="B12" s="54">
        <v>24</v>
      </c>
      <c r="C12" s="16">
        <v>-1435257</v>
      </c>
      <c r="D12" s="18">
        <v>-7880185</v>
      </c>
    </row>
    <row r="13" spans="1:4" x14ac:dyDescent="0.25">
      <c r="A13" s="10" t="s">
        <v>49</v>
      </c>
      <c r="B13" s="54">
        <v>25</v>
      </c>
      <c r="C13" s="16">
        <v>-1415087</v>
      </c>
      <c r="D13" s="18">
        <v>-633518</v>
      </c>
    </row>
    <row r="14" spans="1:4" x14ac:dyDescent="0.25">
      <c r="A14" s="10" t="s">
        <v>50</v>
      </c>
      <c r="B14" s="54">
        <v>26</v>
      </c>
      <c r="C14" s="16">
        <v>-4040</v>
      </c>
      <c r="D14" s="18">
        <v>123826</v>
      </c>
    </row>
    <row r="15" spans="1:4" x14ac:dyDescent="0.25">
      <c r="A15" s="30" t="s">
        <v>51</v>
      </c>
      <c r="B15" s="36"/>
      <c r="C15" s="33">
        <v>-2808302</v>
      </c>
      <c r="D15" s="33">
        <f>SUM(D7:D14)</f>
        <v>-6946893</v>
      </c>
    </row>
    <row r="16" spans="1:4" x14ac:dyDescent="0.25">
      <c r="A16" s="10" t="s">
        <v>52</v>
      </c>
      <c r="B16" s="54"/>
      <c r="C16" s="16">
        <v>0</v>
      </c>
      <c r="D16" s="18">
        <v>-7</v>
      </c>
    </row>
    <row r="17" spans="1:4" x14ac:dyDescent="0.25">
      <c r="A17" s="30" t="s">
        <v>53</v>
      </c>
      <c r="B17" s="36"/>
      <c r="C17" s="33">
        <f>SUM(C15:C16)</f>
        <v>-2808302</v>
      </c>
      <c r="D17" s="33">
        <f>SUM(D15:D16)</f>
        <v>-6946900</v>
      </c>
    </row>
    <row r="18" spans="1:4" x14ac:dyDescent="0.25">
      <c r="A18" s="10" t="s">
        <v>54</v>
      </c>
      <c r="B18" s="36"/>
      <c r="C18" s="16">
        <v>0</v>
      </c>
      <c r="D18" s="33">
        <v>0</v>
      </c>
    </row>
    <row r="19" spans="1:4" x14ac:dyDescent="0.25">
      <c r="A19" s="38" t="s">
        <v>55</v>
      </c>
      <c r="B19" s="36"/>
      <c r="C19" s="26">
        <f>SUM(C17:C18)</f>
        <v>-2808302</v>
      </c>
      <c r="D19" s="26">
        <f>SUM(D17:D18)</f>
        <v>-6946900</v>
      </c>
    </row>
    <row r="20" spans="1:4" x14ac:dyDescent="0.25">
      <c r="A20" s="38" t="s">
        <v>56</v>
      </c>
      <c r="B20" s="55"/>
      <c r="D20" s="56"/>
    </row>
    <row r="21" spans="1:4" x14ac:dyDescent="0.25">
      <c r="A21" s="8" t="s">
        <v>40</v>
      </c>
      <c r="B21" s="57"/>
      <c r="C21" s="58">
        <v>-28.08</v>
      </c>
      <c r="D21" s="59">
        <v>-69.47</v>
      </c>
    </row>
    <row r="23" spans="1:4" x14ac:dyDescent="0.25">
      <c r="C23" s="60">
        <v>0</v>
      </c>
    </row>
    <row r="42" spans="1:3" x14ac:dyDescent="0.25">
      <c r="A42" s="35"/>
    </row>
    <row r="43" spans="1:3" ht="25.5" x14ac:dyDescent="0.25">
      <c r="A43" s="10" t="s">
        <v>59</v>
      </c>
      <c r="B43" s="16"/>
      <c r="C43" s="17">
        <v>79658</v>
      </c>
    </row>
    <row r="44" spans="1:3" x14ac:dyDescent="0.25">
      <c r="A44" s="10" t="s">
        <v>58</v>
      </c>
      <c r="B44" s="16"/>
      <c r="C44" s="17">
        <v>21129</v>
      </c>
    </row>
    <row r="45" spans="1:3" x14ac:dyDescent="0.25">
      <c r="A45" s="10" t="s">
        <v>60</v>
      </c>
      <c r="B45" s="16"/>
      <c r="C45" s="17">
        <v>5373</v>
      </c>
    </row>
    <row r="46" spans="1:3" x14ac:dyDescent="0.25">
      <c r="A46" s="10" t="s">
        <v>57</v>
      </c>
      <c r="B46" s="16"/>
      <c r="C46" s="17">
        <v>6260</v>
      </c>
    </row>
    <row r="47" spans="1:3" ht="25.5" x14ac:dyDescent="0.25">
      <c r="A47" s="10" t="s">
        <v>61</v>
      </c>
      <c r="B47" s="16"/>
      <c r="C47" s="17">
        <v>1187</v>
      </c>
    </row>
    <row r="48" spans="1:3" x14ac:dyDescent="0.25">
      <c r="A48" s="10" t="s">
        <v>7</v>
      </c>
      <c r="B48" s="16"/>
      <c r="C48" s="17">
        <v>1187</v>
      </c>
    </row>
    <row r="49" spans="1:6" x14ac:dyDescent="0.25">
      <c r="A49" s="10" t="s">
        <v>62</v>
      </c>
      <c r="B49" s="16"/>
      <c r="C49" s="17">
        <v>7995</v>
      </c>
    </row>
    <row r="50" spans="1:6" x14ac:dyDescent="0.25">
      <c r="A50" s="10" t="s">
        <v>63</v>
      </c>
      <c r="B50" s="16"/>
      <c r="C50" s="17">
        <v>9178</v>
      </c>
    </row>
    <row r="51" spans="1:6" x14ac:dyDescent="0.25">
      <c r="A51" s="25" t="s">
        <v>36</v>
      </c>
      <c r="B51" s="34">
        <f>SUM(B43:B50)</f>
        <v>0</v>
      </c>
      <c r="C51" s="34">
        <f>SUM(C43:C50)</f>
        <v>131967</v>
      </c>
      <c r="F51" s="34">
        <f>SUM(F43:F50)</f>
        <v>0</v>
      </c>
    </row>
    <row r="52" spans="1:6" x14ac:dyDescent="0.25">
      <c r="B52" s="16"/>
    </row>
    <row r="53" spans="1:6" x14ac:dyDescent="0.25">
      <c r="B53" s="16"/>
    </row>
    <row r="54" spans="1:6" x14ac:dyDescent="0.25">
      <c r="B54" s="16"/>
    </row>
    <row r="55" spans="1:6" x14ac:dyDescent="0.25">
      <c r="B55" s="16"/>
    </row>
  </sheetData>
  <pageMargins left="0.7" right="0.7" top="0.75" bottom="0.75" header="0.3" footer="0.3"/>
  <pageSetup paperSize="9" scale="7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0"/>
  <sheetViews>
    <sheetView workbookViewId="0">
      <selection activeCell="E10" sqref="E10"/>
    </sheetView>
  </sheetViews>
  <sheetFormatPr defaultColWidth="17.28515625" defaultRowHeight="12.75" x14ac:dyDescent="0.25"/>
  <cols>
    <col min="1" max="1" width="29.42578125" style="1" customWidth="1"/>
    <col min="2" max="16384" width="17.28515625" style="1"/>
  </cols>
  <sheetData>
    <row r="1" spans="1:7" ht="15.75" x14ac:dyDescent="0.25">
      <c r="A1" s="64" t="s">
        <v>74</v>
      </c>
    </row>
    <row r="2" spans="1:7" x14ac:dyDescent="0.25">
      <c r="A2" s="9"/>
      <c r="B2" s="7"/>
      <c r="C2" s="7"/>
      <c r="D2" s="7"/>
      <c r="E2" s="41" t="s">
        <v>64</v>
      </c>
    </row>
    <row r="3" spans="1:7" ht="25.5" x14ac:dyDescent="0.25">
      <c r="A3" s="42"/>
      <c r="B3" s="13" t="s">
        <v>29</v>
      </c>
      <c r="C3" s="13" t="s">
        <v>30</v>
      </c>
      <c r="D3" s="13" t="s">
        <v>31</v>
      </c>
      <c r="E3" s="13" t="s">
        <v>0</v>
      </c>
    </row>
    <row r="4" spans="1:7" x14ac:dyDescent="0.25">
      <c r="A4" s="43" t="s">
        <v>39</v>
      </c>
      <c r="B4" s="14">
        <v>3924174</v>
      </c>
      <c r="C4" s="14">
        <v>-10263754</v>
      </c>
      <c r="D4" s="3">
        <v>-55071828</v>
      </c>
      <c r="E4" s="14">
        <f>SUM(B4:D4)</f>
        <v>-61411408</v>
      </c>
      <c r="F4" s="3"/>
      <c r="G4" s="3"/>
    </row>
    <row r="5" spans="1:7" ht="38.25" x14ac:dyDescent="0.25">
      <c r="A5" s="2" t="s">
        <v>65</v>
      </c>
      <c r="B5" s="14"/>
      <c r="C5" s="14">
        <v>2848023</v>
      </c>
      <c r="D5" s="3"/>
      <c r="E5" s="14">
        <f>B5+C5+D5</f>
        <v>2848023</v>
      </c>
      <c r="F5" s="3"/>
      <c r="G5" s="3"/>
    </row>
    <row r="6" spans="1:7" x14ac:dyDescent="0.25">
      <c r="A6" s="44" t="s">
        <v>66</v>
      </c>
      <c r="B6" s="3">
        <v>0</v>
      </c>
      <c r="C6" s="3"/>
      <c r="D6" s="3">
        <v>-6946900</v>
      </c>
      <c r="E6" s="14">
        <f>SUM(B6:D6)</f>
        <v>-6946900</v>
      </c>
      <c r="F6" s="3"/>
      <c r="G6" s="3"/>
    </row>
    <row r="7" spans="1:7" x14ac:dyDescent="0.25">
      <c r="A7" s="43" t="s">
        <v>75</v>
      </c>
      <c r="B7" s="6">
        <f>SUM(B4:B6)</f>
        <v>3924174</v>
      </c>
      <c r="C7" s="6">
        <v>-7415731</v>
      </c>
      <c r="D7" s="6">
        <f>SUM(D4:D6)</f>
        <v>-62018728</v>
      </c>
      <c r="E7" s="6">
        <f>SUM(E4:E6)</f>
        <v>-65510285</v>
      </c>
      <c r="F7" s="3"/>
      <c r="G7" s="3"/>
    </row>
    <row r="8" spans="1:7" ht="43.9" customHeight="1" x14ac:dyDescent="0.25">
      <c r="A8" s="2" t="s">
        <v>65</v>
      </c>
      <c r="B8" s="3">
        <v>0</v>
      </c>
      <c r="C8" s="3"/>
      <c r="D8" s="3">
        <v>0</v>
      </c>
      <c r="E8" s="14">
        <f>SUM(B8:D8)</f>
        <v>0</v>
      </c>
      <c r="F8" s="3"/>
      <c r="G8" s="3"/>
    </row>
    <row r="9" spans="1:7" ht="16.149999999999999" customHeight="1" x14ac:dyDescent="0.25">
      <c r="A9" s="44" t="s">
        <v>66</v>
      </c>
      <c r="B9" s="3">
        <v>0</v>
      </c>
      <c r="C9" s="3">
        <v>0</v>
      </c>
      <c r="D9" s="3">
        <v>-2808302</v>
      </c>
      <c r="E9" s="14">
        <f>SUM(B9:D9)</f>
        <v>-2808302</v>
      </c>
      <c r="F9" s="3"/>
      <c r="G9" s="3"/>
    </row>
    <row r="10" spans="1:7" x14ac:dyDescent="0.25">
      <c r="A10" s="63" t="s">
        <v>76</v>
      </c>
      <c r="B10" s="6">
        <f>SUM(B7:B9)</f>
        <v>3924174</v>
      </c>
      <c r="C10" s="6">
        <f>SUM(C7:C9)</f>
        <v>-7415731</v>
      </c>
      <c r="D10" s="6">
        <f>SUM(D7:D9)</f>
        <v>-64827030</v>
      </c>
      <c r="E10" s="14">
        <f>SUM(B10:D10)</f>
        <v>-68318587</v>
      </c>
      <c r="F10" s="3"/>
      <c r="G10" s="3"/>
    </row>
    <row r="11" spans="1:7" s="12" customFormat="1" x14ac:dyDescent="0.25">
      <c r="B11" s="5">
        <f>B10-Ф1!C38</f>
        <v>0</v>
      </c>
      <c r="C11" s="5">
        <f>C10-Ф1!C39</f>
        <v>0</v>
      </c>
      <c r="D11" s="5">
        <v>0</v>
      </c>
      <c r="E11" s="5">
        <f>E10-Ф1!C41</f>
        <v>0</v>
      </c>
      <c r="F11" s="5"/>
      <c r="G11" s="5"/>
    </row>
    <row r="12" spans="1:7" x14ac:dyDescent="0.25">
      <c r="B12" s="3"/>
      <c r="C12" s="3"/>
      <c r="D12" s="3"/>
      <c r="E12" s="3"/>
      <c r="F12" s="3"/>
      <c r="G12" s="3"/>
    </row>
    <row r="13" spans="1:7" x14ac:dyDescent="0.25">
      <c r="B13" s="3"/>
      <c r="C13" s="3"/>
      <c r="D13" s="20" t="s">
        <v>38</v>
      </c>
      <c r="E13" s="3"/>
      <c r="F13" s="3"/>
      <c r="G13" s="3"/>
    </row>
    <row r="14" spans="1:7" x14ac:dyDescent="0.25">
      <c r="B14" s="3"/>
      <c r="C14" s="3"/>
      <c r="D14" s="3"/>
      <c r="E14" s="3"/>
      <c r="F14" s="3"/>
      <c r="G14" s="3"/>
    </row>
    <row r="15" spans="1:7" x14ac:dyDescent="0.25">
      <c r="B15" s="3"/>
      <c r="C15" s="3"/>
      <c r="E15" s="3"/>
      <c r="F15" s="3"/>
      <c r="G15" s="3"/>
    </row>
    <row r="16" spans="1:7" x14ac:dyDescent="0.25">
      <c r="B16" s="3"/>
      <c r="C16" s="3"/>
      <c r="D16" s="3"/>
      <c r="E16" s="3"/>
      <c r="F16" s="3"/>
      <c r="G16" s="3"/>
    </row>
    <row r="17" spans="2:7" x14ac:dyDescent="0.25">
      <c r="B17" s="3"/>
      <c r="C17" s="3"/>
      <c r="E17" s="3"/>
      <c r="F17" s="3"/>
      <c r="G17" s="3"/>
    </row>
    <row r="18" spans="2:7" x14ac:dyDescent="0.25">
      <c r="B18" s="3"/>
      <c r="C18" s="3"/>
      <c r="D18" s="3"/>
      <c r="E18" s="3"/>
      <c r="F18" s="3"/>
      <c r="G18" s="3"/>
    </row>
    <row r="19" spans="2:7" x14ac:dyDescent="0.25">
      <c r="B19" s="3"/>
      <c r="C19" s="3"/>
      <c r="D19" s="3"/>
      <c r="E19" s="3"/>
      <c r="F19" s="3"/>
      <c r="G19" s="3"/>
    </row>
    <row r="20" spans="2:7" x14ac:dyDescent="0.25">
      <c r="B20" s="3"/>
      <c r="C20" s="3"/>
      <c r="D20" s="3"/>
      <c r="E20" s="3"/>
      <c r="F20" s="3"/>
      <c r="G20" s="3"/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7"/>
  <sheetViews>
    <sheetView workbookViewId="0">
      <selection activeCell="B5" sqref="B5"/>
    </sheetView>
  </sheetViews>
  <sheetFormatPr defaultColWidth="17.7109375" defaultRowHeight="12.75" x14ac:dyDescent="0.25"/>
  <cols>
    <col min="1" max="1" width="47" style="20" customWidth="1"/>
    <col min="2" max="2" width="10.5703125" style="20" customWidth="1"/>
    <col min="3" max="3" width="19.140625" style="16" customWidth="1"/>
    <col min="4" max="4" width="18.85546875" style="16" customWidth="1"/>
    <col min="5" max="6" width="17.7109375" style="16"/>
    <col min="7" max="16384" width="17.7109375" style="20"/>
  </cols>
  <sheetData>
    <row r="1" spans="1:4" x14ac:dyDescent="0.25">
      <c r="A1" s="30" t="s">
        <v>106</v>
      </c>
    </row>
    <row r="2" spans="1:4" x14ac:dyDescent="0.25">
      <c r="A2" s="19"/>
      <c r="B2" s="19"/>
      <c r="C2" s="21"/>
      <c r="D2" s="22" t="s">
        <v>2</v>
      </c>
    </row>
    <row r="3" spans="1:4" x14ac:dyDescent="0.25">
      <c r="A3" s="28"/>
      <c r="B3" s="32" t="s">
        <v>35</v>
      </c>
      <c r="C3" s="61" t="s">
        <v>69</v>
      </c>
      <c r="D3" s="61" t="s">
        <v>68</v>
      </c>
    </row>
    <row r="4" spans="1:4" x14ac:dyDescent="0.25">
      <c r="A4" s="37" t="s">
        <v>78</v>
      </c>
      <c r="B4" s="30"/>
      <c r="C4" s="31"/>
      <c r="D4" s="31"/>
    </row>
    <row r="5" spans="1:4" ht="13.5" x14ac:dyDescent="0.25">
      <c r="A5" s="65" t="s">
        <v>79</v>
      </c>
      <c r="B5" s="10"/>
      <c r="C5" s="62">
        <v>304912</v>
      </c>
      <c r="D5" s="31">
        <v>1777427</v>
      </c>
    </row>
    <row r="6" spans="1:4" x14ac:dyDescent="0.25">
      <c r="A6" s="8" t="s">
        <v>80</v>
      </c>
      <c r="B6" s="10"/>
      <c r="C6" s="11">
        <v>189466</v>
      </c>
      <c r="D6" s="16">
        <v>1429800</v>
      </c>
    </row>
    <row r="7" spans="1:4" x14ac:dyDescent="0.25">
      <c r="A7" s="8" t="s">
        <v>81</v>
      </c>
      <c r="B7" s="15"/>
      <c r="C7" s="66" t="s">
        <v>77</v>
      </c>
      <c r="D7" s="16">
        <f ca="1">-D7</f>
        <v>0</v>
      </c>
    </row>
    <row r="8" spans="1:4" x14ac:dyDescent="0.25">
      <c r="A8" s="8" t="s">
        <v>82</v>
      </c>
      <c r="B8" s="15"/>
      <c r="C8" s="40">
        <v>115440</v>
      </c>
      <c r="D8" s="16">
        <v>346321</v>
      </c>
    </row>
    <row r="9" spans="1:4" x14ac:dyDescent="0.25">
      <c r="A9" s="8" t="s">
        <v>83</v>
      </c>
      <c r="B9" s="15"/>
      <c r="C9" s="40">
        <v>6</v>
      </c>
      <c r="D9" s="16">
        <v>41</v>
      </c>
    </row>
    <row r="10" spans="1:4" x14ac:dyDescent="0.25">
      <c r="A10" s="8" t="s">
        <v>84</v>
      </c>
      <c r="B10" s="15"/>
      <c r="C10" s="66" t="s">
        <v>77</v>
      </c>
      <c r="D10" s="16">
        <v>1265</v>
      </c>
    </row>
    <row r="11" spans="1:4" ht="13.5" x14ac:dyDescent="0.25">
      <c r="A11" s="65" t="s">
        <v>85</v>
      </c>
      <c r="B11" s="15"/>
      <c r="C11" s="67">
        <v>-336927</v>
      </c>
      <c r="D11" s="31">
        <v>-1684453</v>
      </c>
    </row>
    <row r="12" spans="1:4" x14ac:dyDescent="0.25">
      <c r="A12" s="8" t="s">
        <v>86</v>
      </c>
      <c r="B12" s="15"/>
      <c r="C12" s="40">
        <v>2332</v>
      </c>
      <c r="D12" s="16">
        <v>-1068574</v>
      </c>
    </row>
    <row r="13" spans="1:4" ht="13.5" customHeight="1" x14ac:dyDescent="0.25">
      <c r="A13" s="8" t="s">
        <v>87</v>
      </c>
      <c r="B13" s="15"/>
      <c r="C13" s="40">
        <v>-43979</v>
      </c>
      <c r="D13" s="16">
        <v>-43979</v>
      </c>
    </row>
    <row r="14" spans="1:4" ht="16.5" customHeight="1" x14ac:dyDescent="0.25">
      <c r="A14" s="8" t="s">
        <v>88</v>
      </c>
      <c r="B14" s="15"/>
      <c r="C14" s="40">
        <v>-15</v>
      </c>
      <c r="D14" s="16">
        <v>-57957</v>
      </c>
    </row>
    <row r="15" spans="1:4" x14ac:dyDescent="0.25">
      <c r="A15" s="8" t="s">
        <v>89</v>
      </c>
      <c r="B15" s="15"/>
      <c r="C15" s="40">
        <v>-282335</v>
      </c>
      <c r="D15" s="16">
        <v>-509812</v>
      </c>
    </row>
    <row r="16" spans="1:4" x14ac:dyDescent="0.25">
      <c r="A16" s="8" t="s">
        <v>90</v>
      </c>
      <c r="B16" s="10"/>
      <c r="C16" s="11">
        <v>-2499</v>
      </c>
      <c r="D16" s="16">
        <v>-2612</v>
      </c>
    </row>
    <row r="17" spans="1:4" x14ac:dyDescent="0.25">
      <c r="A17" s="8" t="s">
        <v>91</v>
      </c>
      <c r="B17" s="10"/>
      <c r="C17" s="66">
        <v>-10431</v>
      </c>
      <c r="D17" s="66">
        <v>-1519</v>
      </c>
    </row>
    <row r="18" spans="1:4" ht="25.5" x14ac:dyDescent="0.25">
      <c r="A18" s="38" t="s">
        <v>92</v>
      </c>
      <c r="B18" s="10"/>
      <c r="C18" s="62">
        <v>-32015</v>
      </c>
      <c r="D18" s="31">
        <v>92974</v>
      </c>
    </row>
    <row r="19" spans="1:4" x14ac:dyDescent="0.25">
      <c r="A19" s="37" t="s">
        <v>93</v>
      </c>
      <c r="B19" s="10"/>
      <c r="C19" s="11"/>
    </row>
    <row r="20" spans="1:4" ht="13.5" x14ac:dyDescent="0.25">
      <c r="A20" s="65" t="s">
        <v>79</v>
      </c>
      <c r="B20" s="15"/>
      <c r="C20" s="66" t="s">
        <v>77</v>
      </c>
      <c r="D20" s="31">
        <v>11060</v>
      </c>
    </row>
    <row r="21" spans="1:4" x14ac:dyDescent="0.25">
      <c r="A21" s="8" t="s">
        <v>94</v>
      </c>
      <c r="B21" s="10"/>
      <c r="C21" s="66" t="s">
        <v>77</v>
      </c>
      <c r="D21" s="16">
        <v>11060</v>
      </c>
    </row>
    <row r="22" spans="1:4" ht="13.5" x14ac:dyDescent="0.25">
      <c r="A22" s="65" t="s">
        <v>85</v>
      </c>
      <c r="B22" s="15"/>
      <c r="C22" s="40"/>
    </row>
    <row r="23" spans="1:4" x14ac:dyDescent="0.25">
      <c r="A23" s="8" t="s">
        <v>95</v>
      </c>
      <c r="B23" s="15"/>
      <c r="C23" s="40"/>
    </row>
    <row r="24" spans="1:4" ht="25.5" x14ac:dyDescent="0.25">
      <c r="A24" s="38" t="s">
        <v>96</v>
      </c>
      <c r="B24" s="15"/>
      <c r="C24" s="29" t="s">
        <v>77</v>
      </c>
      <c r="D24" s="31">
        <v>11060</v>
      </c>
    </row>
    <row r="25" spans="1:4" x14ac:dyDescent="0.25">
      <c r="A25" s="37" t="s">
        <v>97</v>
      </c>
      <c r="B25" s="15"/>
      <c r="C25" s="67"/>
      <c r="D25" s="31"/>
    </row>
    <row r="26" spans="1:4" ht="13.5" x14ac:dyDescent="0.25">
      <c r="A26" s="65" t="s">
        <v>79</v>
      </c>
      <c r="B26" s="10"/>
      <c r="C26" s="29"/>
      <c r="D26" s="29"/>
    </row>
    <row r="27" spans="1:4" x14ac:dyDescent="0.25">
      <c r="A27" s="8" t="s">
        <v>98</v>
      </c>
      <c r="B27" s="10"/>
      <c r="C27" s="11"/>
    </row>
    <row r="28" spans="1:4" ht="13.5" x14ac:dyDescent="0.25">
      <c r="A28" s="65" t="s">
        <v>85</v>
      </c>
      <c r="B28" s="10"/>
      <c r="C28" s="29">
        <v>-4700</v>
      </c>
      <c r="D28" s="29">
        <v>-701</v>
      </c>
    </row>
    <row r="29" spans="1:4" x14ac:dyDescent="0.25">
      <c r="A29" s="8" t="s">
        <v>99</v>
      </c>
      <c r="B29" s="10"/>
      <c r="C29" s="11"/>
      <c r="D29" s="18" t="s">
        <v>77</v>
      </c>
    </row>
    <row r="30" spans="1:4" x14ac:dyDescent="0.25">
      <c r="A30" s="8" t="s">
        <v>100</v>
      </c>
      <c r="B30" s="30"/>
      <c r="C30" s="16">
        <v>-4700</v>
      </c>
      <c r="D30" s="16">
        <v>-701</v>
      </c>
    </row>
    <row r="31" spans="1:4" ht="25.5" x14ac:dyDescent="0.25">
      <c r="A31" s="38" t="s">
        <v>101</v>
      </c>
      <c r="B31" s="15"/>
      <c r="C31" s="67">
        <v>-4700</v>
      </c>
      <c r="D31" s="31">
        <v>-701</v>
      </c>
    </row>
    <row r="32" spans="1:4" x14ac:dyDescent="0.25">
      <c r="A32" s="8" t="s">
        <v>102</v>
      </c>
      <c r="B32" s="10"/>
      <c r="C32" s="11">
        <v>2145</v>
      </c>
      <c r="D32" s="16">
        <v>-533</v>
      </c>
    </row>
    <row r="33" spans="1:4" ht="26.25" customHeight="1" x14ac:dyDescent="0.25">
      <c r="A33" s="38" t="s">
        <v>103</v>
      </c>
      <c r="B33" s="15"/>
      <c r="C33" s="67">
        <v>-34570</v>
      </c>
      <c r="D33" s="31">
        <v>102800</v>
      </c>
    </row>
    <row r="34" spans="1:4" x14ac:dyDescent="0.25">
      <c r="A34" s="38" t="s">
        <v>104</v>
      </c>
      <c r="B34" s="15"/>
      <c r="C34" s="67">
        <v>222110</v>
      </c>
      <c r="D34" s="31">
        <v>119310</v>
      </c>
    </row>
    <row r="35" spans="1:4" ht="15.6" customHeight="1" x14ac:dyDescent="0.25">
      <c r="A35" s="38" t="s">
        <v>105</v>
      </c>
      <c r="B35" s="10"/>
      <c r="C35" s="62">
        <v>187540</v>
      </c>
      <c r="D35" s="31">
        <v>222110</v>
      </c>
    </row>
    <row r="36" spans="1:4" x14ac:dyDescent="0.25">
      <c r="A36" s="25"/>
      <c r="B36" s="10"/>
      <c r="C36" s="29"/>
      <c r="D36" s="29"/>
    </row>
    <row r="37" spans="1:4" x14ac:dyDescent="0.25">
      <c r="A37" s="10"/>
      <c r="B37" s="10"/>
      <c r="C37" s="11"/>
    </row>
    <row r="38" spans="1:4" x14ac:dyDescent="0.25">
      <c r="A38" s="30"/>
      <c r="B38" s="30"/>
      <c r="C38" s="31"/>
    </row>
    <row r="39" spans="1:4" x14ac:dyDescent="0.25">
      <c r="A39" s="10"/>
      <c r="B39" s="15"/>
      <c r="C39" s="40"/>
    </row>
    <row r="40" spans="1:4" x14ac:dyDescent="0.25">
      <c r="A40" s="10"/>
      <c r="B40" s="15"/>
      <c r="C40" s="40"/>
    </row>
    <row r="41" spans="1:4" x14ac:dyDescent="0.25">
      <c r="A41" s="10"/>
      <c r="B41" s="15"/>
      <c r="C41" s="40"/>
    </row>
    <row r="42" spans="1:4" x14ac:dyDescent="0.25">
      <c r="A42" s="25"/>
      <c r="B42" s="10"/>
      <c r="C42" s="29"/>
      <c r="D42" s="29"/>
    </row>
    <row r="43" spans="1:4" x14ac:dyDescent="0.25">
      <c r="A43" s="10"/>
      <c r="B43" s="10"/>
      <c r="C43" s="29"/>
      <c r="D43" s="29"/>
    </row>
    <row r="44" spans="1:4" x14ac:dyDescent="0.25">
      <c r="A44" s="25"/>
      <c r="B44" s="15"/>
      <c r="C44" s="29"/>
      <c r="D44" s="31"/>
    </row>
    <row r="45" spans="1:4" x14ac:dyDescent="0.25">
      <c r="A45" s="10"/>
      <c r="B45" s="10"/>
      <c r="C45" s="11"/>
    </row>
    <row r="46" spans="1:4" x14ac:dyDescent="0.25">
      <c r="A46" s="25"/>
      <c r="B46" s="15"/>
      <c r="C46" s="29"/>
      <c r="D46" s="29"/>
    </row>
    <row r="47" spans="1:4" x14ac:dyDescent="0.25">
      <c r="C47" s="27"/>
      <c r="D47" s="27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4" sqref="F14:G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Ф1</vt:lpstr>
      <vt:lpstr>Ф2</vt:lpstr>
      <vt:lpstr>Ф3</vt:lpstr>
      <vt:lpstr>Ф4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Almir1909</dc:creator>
  <cp:lastModifiedBy>Temp2</cp:lastModifiedBy>
  <cp:lastPrinted>2022-05-04T08:06:03Z</cp:lastPrinted>
  <dcterms:created xsi:type="dcterms:W3CDTF">2021-06-11T10:23:59Z</dcterms:created>
  <dcterms:modified xsi:type="dcterms:W3CDTF">2022-05-11T04:52:07Z</dcterms:modified>
</cp:coreProperties>
</file>