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48"/>
  </bookViews>
  <sheets>
    <sheet name="Ф1" sheetId="2" r:id="rId1"/>
    <sheet name="Ф2" sheetId="5" r:id="rId2"/>
    <sheet name="Ф3" sheetId="9" r:id="rId3"/>
    <sheet name="Ф4" sheetId="10" r:id="rId4"/>
  </sheets>
  <calcPr calcId="162913"/>
</workbook>
</file>

<file path=xl/calcChain.xml><?xml version="1.0" encoding="utf-8"?>
<calcChain xmlns="http://schemas.openxmlformats.org/spreadsheetml/2006/main">
  <c r="C29" i="10" l="1"/>
  <c r="C27" i="10"/>
  <c r="C23" i="10"/>
  <c r="C21" i="10"/>
  <c r="C12" i="10"/>
  <c r="C6" i="10"/>
  <c r="E7" i="9"/>
  <c r="E6" i="9"/>
  <c r="E5" i="9"/>
  <c r="C8" i="9"/>
  <c r="C10" i="9" s="1"/>
  <c r="D8" i="9"/>
  <c r="B8" i="9"/>
  <c r="B10" i="9" s="1"/>
  <c r="C32" i="10" l="1"/>
  <c r="C25" i="10"/>
  <c r="C19" i="10"/>
  <c r="E8" i="9"/>
  <c r="D7" i="5"/>
  <c r="D14" i="5" s="1"/>
  <c r="D16" i="5" s="1"/>
  <c r="D18" i="5" s="1"/>
  <c r="C34" i="10" l="1"/>
  <c r="C36" i="10" s="1"/>
  <c r="B35" i="10" s="1"/>
  <c r="C37" i="10"/>
  <c r="B6" i="10"/>
  <c r="C7" i="5"/>
  <c r="B12" i="10" l="1"/>
  <c r="B19" i="10" s="1"/>
  <c r="B34" i="10" s="1"/>
  <c r="B36" i="10" s="1"/>
  <c r="C14" i="5"/>
  <c r="C16" i="5" l="1"/>
  <c r="C18" i="5" s="1"/>
  <c r="D10" i="9" s="1"/>
  <c r="C41" i="2"/>
  <c r="D41" i="2"/>
  <c r="C35" i="2"/>
  <c r="D35" i="2"/>
  <c r="C28" i="2"/>
  <c r="D28" i="2"/>
  <c r="D20" i="2"/>
  <c r="D13" i="2"/>
  <c r="D36" i="2" l="1"/>
  <c r="D42" i="2" s="1"/>
  <c r="D21" i="2"/>
  <c r="C20" i="2"/>
  <c r="E9" i="9"/>
  <c r="E10" i="9" s="1"/>
  <c r="C36" i="2"/>
  <c r="D44" i="2" l="1"/>
  <c r="B37" i="10"/>
  <c r="C13" i="2"/>
  <c r="C21" i="2" s="1"/>
  <c r="C42" i="2"/>
  <c r="C44" i="2" l="1"/>
</calcChain>
</file>

<file path=xl/sharedStrings.xml><?xml version="1.0" encoding="utf-8"?>
<sst xmlns="http://schemas.openxmlformats.org/spreadsheetml/2006/main" count="126" uniqueCount="98">
  <si>
    <t>Итого</t>
  </si>
  <si>
    <t>АО «УШКУЮ»</t>
  </si>
  <si>
    <t xml:space="preserve"> (тыс. тенге) </t>
  </si>
  <si>
    <t>Прим.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</si>
  <si>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</si>
  <si>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</si>
  <si>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</si>
  <si>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</si>
  <si>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</si>
  <si>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</si>
  <si>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</si>
  <si>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</si>
  <si>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</si>
  <si>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</si>
  <si>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Банковские вклады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</si>
  <si>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</si>
  <si>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</si>
  <si>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</si>
  <si>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</si>
  <si>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</si>
  <si>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</si>
  <si>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</si>
  <si>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</si>
  <si>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</si>
  <si>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</si>
  <si>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</si>
  <si>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</si>
  <si>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</si>
  <si>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</si>
  <si>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</si>
  <si>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ИТОГО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</si>
  <si>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</si>
  <si>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</si>
  <si>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</si>
  <si>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</si>
  <si>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</si>
  <si>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</si>
  <si>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</si>
  <si>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 xml:space="preserve">31 декабря 2022 года   </t>
  </si>
  <si>
    <t>Сверка</t>
  </si>
  <si>
    <t>2022 год</t>
  </si>
  <si>
    <t>На 31 декабря 2021 года</t>
  </si>
  <si>
    <t>На 31 декабря 2022 года</t>
  </si>
  <si>
    <t xml:space="preserve"> </t>
  </si>
  <si>
    <t>Базовый убыток на акцию (тыс. тенге)</t>
  </si>
  <si>
    <t>Выручка</t>
  </si>
  <si>
    <t>Себестоимость реализованной нефти</t>
  </si>
  <si>
    <t>Валовая прибыль / (убыток)</t>
  </si>
  <si>
    <t>Расходы по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</si>
  <si>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</si>
  <si>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</si>
  <si>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</si>
  <si>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</si>
  <si>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/ (расходы), нетто</t>
  </si>
  <si>
    <t>УБЫТОК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</si>
  <si>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</si>
  <si>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</si>
  <si>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</si>
  <si>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УБЫТОК ЗА ГОД</t>
  </si>
  <si>
    <t>Убыток на акцию</t>
  </si>
  <si>
    <t>Совокупный убыток за год</t>
  </si>
  <si>
    <t xml:space="preserve">Доход от признания займов, полученных от собственников, по справедливой стоимости (Примечание 14)  </t>
  </si>
  <si>
    <t xml:space="preserve">I. Движение денежных средств от операционной деятельности </t>
  </si>
  <si>
    <t xml:space="preserve">1. Поступление денежных средств, всего </t>
  </si>
  <si>
    <t xml:space="preserve">  реализация продукции и оказание услуг </t>
  </si>
  <si>
    <t xml:space="preserve">  авансы полученные </t>
  </si>
  <si>
    <t xml:space="preserve">  возврат налога на добавленную стоимость из бюджета</t>
  </si>
  <si>
    <t xml:space="preserve">  вознаграждения по банковским депозитам</t>
  </si>
  <si>
    <t xml:space="preserve">  прочие поступления</t>
  </si>
  <si>
    <t xml:space="preserve">2. Выбытие денежных средств, всего </t>
  </si>
  <si>
    <t xml:space="preserve">  платежи поставщикам за товары и услуги </t>
  </si>
  <si>
    <t xml:space="preserve">  авансы выданные</t>
  </si>
  <si>
    <t xml:space="preserve">  выплаты по заработной плате </t>
  </si>
  <si>
    <t xml:space="preserve">  налоги и другие платежи в бюджет </t>
  </si>
  <si>
    <t xml:space="preserve">  размещение средств на депозит</t>
  </si>
  <si>
    <t xml:space="preserve">  прочие выплаты </t>
  </si>
  <si>
    <t xml:space="preserve">3. Чистая сумма денежных средств от операционной деятельности  </t>
  </si>
  <si>
    <t>II. Движение денежных средств от инвестиционной деятельности</t>
  </si>
  <si>
    <t xml:space="preserve">  реализация основных средств </t>
  </si>
  <si>
    <t xml:space="preserve">  приобретение основных средств </t>
  </si>
  <si>
    <t xml:space="preserve">3. Чистая сумма денежных средств от инвестиционной деятельности  </t>
  </si>
  <si>
    <t>III. Движение денежных средств от финансовой деятельности</t>
  </si>
  <si>
    <t xml:space="preserve">  выплата основной суммы по займам</t>
  </si>
  <si>
    <t xml:space="preserve">  выплата вознаграждения по займам</t>
  </si>
  <si>
    <t xml:space="preserve">3. Чистая сумма денежных средств от финансовой деятельности </t>
  </si>
  <si>
    <t xml:space="preserve">  влияние изменения курса валют</t>
  </si>
  <si>
    <t xml:space="preserve">Итого: Увеличение +/- уменьшение денежных средств </t>
  </si>
  <si>
    <t xml:space="preserve">Денежные средства на начало отчетного периода  </t>
  </si>
  <si>
    <t xml:space="preserve">Денежные средства на конец отчетного периода  </t>
  </si>
  <si>
    <t xml:space="preserve">  погашение выданных займов</t>
  </si>
  <si>
    <t xml:space="preserve">31 декабря 2023 года   </t>
  </si>
  <si>
    <t>На 31 декабря 2023 года</t>
  </si>
  <si>
    <t>ОТЧЕТ О ФИНАНСОВОМ ПОЛОЖЕНИИ по состоянию на 31 декабря 2023 года</t>
  </si>
  <si>
    <t>ОТЧЕТ О ПРИБЫЛИ ИЛИ УБЫТКЕ И ПРОЧЕМ СОВОКУПНОМ ДОХОДЕ за год, закончившийся 31 декабря 2023 года</t>
  </si>
  <si>
    <t>31 декабря 2023 года</t>
  </si>
  <si>
    <t>ОТЧЕТ ОБ ИЗМЕНЕНИЯХ В КАПИТАЛЕ за год, закончившийся 31 декабря 2023 года</t>
  </si>
  <si>
    <t>ОТЧЕТ О ДВИЖЕНИИ ДЕНЕЖНЫХ СРЕДСТВ за год, закончившийся 31 декабря 2023 года (прямой метод)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</si>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</sst>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??_);_(@_)"/>
    <numFmt numFmtId="165" formatCode="_(* #,##0.00_);_(* \(#,##0.00\);_(* &quot;-&quot;??_);_(@_)"/>
    <numFmt numFmtId="166" formatCode="#,##0.000"/>
    <numFmt numFmtId="167" formatCode="0.000"/>
    <numFmt numFmtId="168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9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164" fontId="6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Alignment="1">
      <alignment horizontal="right" vertical="top" wrapText="1"/>
    </xf>
    <xf numFmtId="164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10" fontId="4" fillId="0" borderId="0" xfId="1" applyNumberFormat="1" applyFont="1" applyFill="1" applyAlignment="1">
      <alignment vertical="center"/>
    </xf>
    <xf numFmtId="166" fontId="3" fillId="0" borderId="1" xfId="2" applyNumberFormat="1" applyFont="1" applyBorder="1" applyAlignment="1">
      <alignment horizontal="right" vertical="top" wrapText="1"/>
    </xf>
    <xf numFmtId="167" fontId="3" fillId="0" borderId="1" xfId="2" applyNumberFormat="1" applyFont="1" applyBorder="1" applyAlignment="1">
      <alignment horizontal="right" vertical="top" wrapText="1"/>
    </xf>
    <xf numFmtId="166" fontId="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68" fontId="4" fillId="0" borderId="0" xfId="0" applyNumberFormat="1" applyFont="1" applyFill="1" applyAlignment="1">
      <alignment vertical="center"/>
    </xf>
    <xf numFmtId="168" fontId="7" fillId="0" borderId="0" xfId="0" applyNumberFormat="1" applyFont="1" applyFill="1" applyAlignment="1">
      <alignment horizontal="right" vertical="center" wrapText="1"/>
    </xf>
    <xf numFmtId="168" fontId="7" fillId="0" borderId="0" xfId="0" applyNumberFormat="1" applyFont="1" applyFill="1" applyAlignment="1">
      <alignment horizontal="right" vertical="center"/>
    </xf>
    <xf numFmtId="0" fontId="2" fillId="0" borderId="0" xfId="2" applyNumberFormat="1" applyFont="1" applyBorder="1" applyAlignment="1">
      <alignment wrapText="1"/>
    </xf>
    <xf numFmtId="164" fontId="4" fillId="0" borderId="0" xfId="0" applyNumberFormat="1" applyFont="1" applyFill="1" applyBorder="1" applyAlignment="1">
      <alignment vertical="center"/>
    </xf>
    <xf numFmtId="4" fontId="2" fillId="0" borderId="0" xfId="2" applyNumberFormat="1" applyFont="1" applyBorder="1" applyAlignment="1">
      <alignment horizontal="right" wrapText="1"/>
    </xf>
    <xf numFmtId="0" fontId="11" fillId="0" borderId="0" xfId="2" applyNumberFormat="1" applyFont="1" applyBorder="1" applyAlignment="1">
      <alignment wrapText="1"/>
    </xf>
    <xf numFmtId="4" fontId="11" fillId="0" borderId="0" xfId="2" applyNumberFormat="1" applyFont="1" applyBorder="1" applyAlignment="1">
      <alignment horizontal="right" wrapText="1"/>
    </xf>
    <xf numFmtId="0" fontId="2" fillId="0" borderId="0" xfId="2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vertical="center"/>
    </xf>
  </cellXfs>
  <cellStyles count="3">
    <cellStyle name="Обычный" xfId="0" builtinId="0"/>
    <cellStyle name="Обычный_Ф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tabSelected="1" workbookViewId="0">
      <selection activeCell="B7" sqref="B7:B43"/>
    </sheetView>
  </sheetViews>
  <sheetFormatPr defaultColWidth="15.265625" defaultRowHeight="13.15" x14ac:dyDescent="0.45"/>
  <cols>
    <col min="1" max="1" width="42.59765625" style="7" customWidth="1"/>
    <col min="2" max="2" width="8.265625" style="7" customWidth="1"/>
    <col min="3" max="4" width="16.73046875" style="9" customWidth="1"/>
    <col min="5" max="6" width="15.265625" style="9"/>
    <col min="7" max="16384" width="15.265625" style="7"/>
  </cols>
  <sheetData>
    <row r="1" spans="1:4" x14ac:dyDescent="0.45">
      <c r="A1" s="26" t="s">
        <v>1</v>
      </c>
    </row>
    <row r="2" spans="1:4" x14ac:dyDescent="0.45">
      <c r="A2" s="26" t="s">
        <v>92</v>
      </c>
    </row>
    <row r="3" spans="1:4" x14ac:dyDescent="0.45">
      <c r="A3" s="21"/>
      <c r="B3" s="21"/>
      <c r="C3" s="22"/>
      <c r="D3" s="27" t="s">
        <v>2</v>
      </c>
    </row>
    <row r="4" spans="1:4" ht="25.5" x14ac:dyDescent="0.45">
      <c r="A4" s="23"/>
      <c r="B4" s="28" t="s">
        <v>3</v>
      </c>
      <c r="C4" s="29" t="s">
        <v>90</v>
      </c>
      <c r="D4" s="29" t="s">
        <v>38</v>
      </c>
    </row>
    <row r="5" spans="1:4" x14ac:dyDescent="0.45">
      <c r="A5" s="11" t="s">
        <v>4</v>
      </c>
      <c r="B5" s="24"/>
      <c r="D5" s="25"/>
    </row>
    <row r="6" spans="1:4" x14ac:dyDescent="0.45">
      <c r="A6" s="11" t="s">
        <v>5</v>
      </c>
      <c r="B6" s="24"/>
      <c r="D6" s="25"/>
    </row>
    <row r="7" spans="1:4" ht="12" customHeight="1" x14ac:dyDescent="0.45">
      <c r="A7" s="12" t="s">
        <v>6</v>
      </c>
      <c r="B7" s="13">
        <v>5</v>
      </c>
      <c r="C7" s="9">
        <v>5093</v>
      </c>
      <c r="D7" s="3">
        <v>509</v>
      </c>
    </row>
    <row r="8" spans="1:4" ht="12" customHeight="1" x14ac:dyDescent="0.45">
      <c r="A8" s="12" t="s">
        <v>7</v>
      </c>
      <c r="B8" s="13">
        <v>6</v>
      </c>
      <c r="C8" s="9">
        <v>68570</v>
      </c>
      <c r="D8" s="3">
        <v>15824</v>
      </c>
    </row>
    <row r="9" spans="1:4" ht="12" customHeight="1" x14ac:dyDescent="0.45">
      <c r="A9" s="12" t="s">
        <v>8</v>
      </c>
      <c r="B9" s="13">
        <v>7</v>
      </c>
      <c r="C9" s="9">
        <v>154006</v>
      </c>
      <c r="D9" s="3">
        <v>154356</v>
      </c>
    </row>
    <row r="10" spans="1:4" ht="12" customHeight="1" x14ac:dyDescent="0.45">
      <c r="A10" s="12" t="s">
        <v>9</v>
      </c>
      <c r="B10" s="24"/>
      <c r="C10" s="9">
        <v>296415</v>
      </c>
      <c r="D10" s="3">
        <v>327739</v>
      </c>
    </row>
    <row r="11" spans="1:4" ht="12" customHeight="1" x14ac:dyDescent="0.45">
      <c r="A11" s="12" t="s">
        <v>10</v>
      </c>
      <c r="B11" s="13">
        <v>8</v>
      </c>
      <c r="D11" s="3">
        <v>0</v>
      </c>
    </row>
    <row r="12" spans="1:4" ht="12" customHeight="1" x14ac:dyDescent="0.45">
      <c r="A12" s="12" t="s">
        <v>11</v>
      </c>
      <c r="B12" s="13">
        <v>9</v>
      </c>
      <c r="C12" s="9">
        <v>134150</v>
      </c>
      <c r="D12" s="3">
        <v>180267</v>
      </c>
    </row>
    <row r="13" spans="1:4" ht="12" customHeight="1" x14ac:dyDescent="0.45">
      <c r="A13" s="11" t="s">
        <v>12</v>
      </c>
      <c r="B13" s="24"/>
      <c r="C13" s="45">
        <f>SUM(C7:C12)</f>
        <v>658234</v>
      </c>
      <c r="D13" s="14">
        <f>SUM(D7:D12)</f>
        <v>678695</v>
      </c>
    </row>
    <row r="14" spans="1:4" ht="12" customHeight="1" x14ac:dyDescent="0.45">
      <c r="A14" s="11" t="s">
        <v>13</v>
      </c>
      <c r="B14" s="24"/>
      <c r="C14" s="44"/>
      <c r="D14" s="25"/>
    </row>
    <row r="15" spans="1:4" ht="12" customHeight="1" x14ac:dyDescent="0.45">
      <c r="A15" s="12" t="s">
        <v>14</v>
      </c>
      <c r="B15" s="13">
        <v>10</v>
      </c>
      <c r="C15" s="44">
        <v>0</v>
      </c>
      <c r="D15" s="3">
        <v>5501</v>
      </c>
    </row>
    <row r="16" spans="1:4" ht="12" customHeight="1" x14ac:dyDescent="0.45">
      <c r="A16" s="12" t="s">
        <v>15</v>
      </c>
      <c r="B16" s="13">
        <v>11</v>
      </c>
      <c r="C16" s="9">
        <v>10721480</v>
      </c>
      <c r="D16" s="3">
        <v>10897496</v>
      </c>
    </row>
    <row r="17" spans="1:5" ht="12" customHeight="1" x14ac:dyDescent="0.45">
      <c r="A17" s="12" t="s">
        <v>16</v>
      </c>
      <c r="B17" s="13">
        <v>12</v>
      </c>
      <c r="C17" s="9">
        <v>132823</v>
      </c>
      <c r="D17" s="3">
        <v>126816</v>
      </c>
    </row>
    <row r="18" spans="1:5" ht="12" customHeight="1" x14ac:dyDescent="0.45">
      <c r="A18" s="12" t="s">
        <v>9</v>
      </c>
      <c r="B18" s="24"/>
      <c r="D18" s="3">
        <v>0</v>
      </c>
    </row>
    <row r="19" spans="1:5" ht="12" customHeight="1" x14ac:dyDescent="0.45">
      <c r="A19" s="12" t="s">
        <v>10</v>
      </c>
      <c r="B19" s="13">
        <v>8</v>
      </c>
      <c r="C19" s="44">
        <v>0</v>
      </c>
      <c r="D19" s="3">
        <v>16874184</v>
      </c>
    </row>
    <row r="20" spans="1:5" ht="12" customHeight="1" x14ac:dyDescent="0.45">
      <c r="A20" s="11" t="s">
        <v>17</v>
      </c>
      <c r="B20" s="24"/>
      <c r="C20" s="45">
        <f>SUM(C15:C19)</f>
        <v>10854303</v>
      </c>
      <c r="D20" s="14">
        <f>SUM(D15:D19)</f>
        <v>27903997</v>
      </c>
    </row>
    <row r="21" spans="1:5" ht="12" customHeight="1" x14ac:dyDescent="0.45">
      <c r="A21" s="43" t="s">
        <v>18</v>
      </c>
      <c r="B21" s="24"/>
      <c r="C21" s="45">
        <f>C13+C20</f>
        <v>11512537</v>
      </c>
      <c r="D21" s="14">
        <f>D13+D20</f>
        <v>28582692</v>
      </c>
      <c r="E21" s="15"/>
    </row>
    <row r="22" spans="1:5" ht="12" customHeight="1" x14ac:dyDescent="0.45">
      <c r="A22" s="11" t="s">
        <v>19</v>
      </c>
      <c r="B22" s="24"/>
      <c r="C22" s="44"/>
      <c r="D22" s="25"/>
    </row>
    <row r="23" spans="1:5" ht="12" customHeight="1" x14ac:dyDescent="0.45">
      <c r="A23" s="11" t="s">
        <v>20</v>
      </c>
      <c r="B23" s="24"/>
      <c r="C23" s="44"/>
      <c r="D23" s="25"/>
    </row>
    <row r="24" spans="1:5" ht="12" customHeight="1" x14ac:dyDescent="0.45">
      <c r="A24" s="12" t="s">
        <v>21</v>
      </c>
      <c r="B24" s="13">
        <v>13</v>
      </c>
      <c r="C24" s="9">
        <v>72627034</v>
      </c>
      <c r="D24" s="3">
        <v>92292120</v>
      </c>
    </row>
    <row r="25" spans="1:5" ht="12" customHeight="1" x14ac:dyDescent="0.45">
      <c r="A25" s="12" t="s">
        <v>22</v>
      </c>
      <c r="B25" s="13">
        <v>14</v>
      </c>
      <c r="C25" s="9">
        <v>1856202</v>
      </c>
      <c r="D25" s="3">
        <v>1919660</v>
      </c>
    </row>
    <row r="26" spans="1:5" ht="12" customHeight="1" x14ac:dyDescent="0.45">
      <c r="A26" s="12" t="s">
        <v>23</v>
      </c>
      <c r="B26" s="13">
        <v>15</v>
      </c>
      <c r="C26" s="9">
        <v>1450</v>
      </c>
      <c r="D26" s="3">
        <v>1261</v>
      </c>
    </row>
    <row r="27" spans="1:5" ht="12" customHeight="1" x14ac:dyDescent="0.45">
      <c r="A27" s="12" t="s">
        <v>24</v>
      </c>
      <c r="B27" s="13">
        <v>16</v>
      </c>
      <c r="C27" s="9">
        <v>3362131.6719999998</v>
      </c>
      <c r="D27" s="3">
        <v>2941823</v>
      </c>
      <c r="E27" s="44"/>
    </row>
    <row r="28" spans="1:5" ht="12" customHeight="1" x14ac:dyDescent="0.45">
      <c r="A28" s="11" t="s">
        <v>25</v>
      </c>
      <c r="B28" s="24"/>
      <c r="C28" s="45">
        <f>SUM(C24:C27)</f>
        <v>77846817.672000006</v>
      </c>
      <c r="D28" s="14">
        <f>SUM(D24:D27)</f>
        <v>97154864</v>
      </c>
    </row>
    <row r="29" spans="1:5" ht="12" customHeight="1" x14ac:dyDescent="0.45">
      <c r="A29" s="11" t="s">
        <v>26</v>
      </c>
      <c r="B29" s="24"/>
      <c r="C29" s="44"/>
      <c r="D29" s="25"/>
    </row>
    <row r="30" spans="1:5" ht="12" customHeight="1" x14ac:dyDescent="0.45">
      <c r="A30" s="12" t="s">
        <v>21</v>
      </c>
      <c r="B30" s="13">
        <v>13</v>
      </c>
      <c r="C30" s="9">
        <v>11244671</v>
      </c>
      <c r="D30" s="3">
        <v>9406464</v>
      </c>
    </row>
    <row r="31" spans="1:5" ht="12" customHeight="1" x14ac:dyDescent="0.45">
      <c r="A31" s="12" t="s">
        <v>22</v>
      </c>
      <c r="B31" s="13">
        <v>14</v>
      </c>
      <c r="C31" s="9">
        <v>441720</v>
      </c>
      <c r="D31" s="3">
        <v>441720</v>
      </c>
    </row>
    <row r="32" spans="1:5" ht="12" customHeight="1" x14ac:dyDescent="0.45">
      <c r="A32" s="12" t="s">
        <v>27</v>
      </c>
      <c r="B32" s="13">
        <v>17</v>
      </c>
      <c r="C32" s="9">
        <v>629263</v>
      </c>
      <c r="D32" s="3">
        <v>629263</v>
      </c>
    </row>
    <row r="33" spans="1:6" ht="12" customHeight="1" x14ac:dyDescent="0.45">
      <c r="A33" s="12" t="s">
        <v>23</v>
      </c>
      <c r="B33" s="13">
        <v>15</v>
      </c>
      <c r="C33" s="9">
        <v>714</v>
      </c>
      <c r="D33" s="3">
        <v>714</v>
      </c>
    </row>
    <row r="34" spans="1:6" ht="12" customHeight="1" x14ac:dyDescent="0.45">
      <c r="A34" s="12" t="s">
        <v>28</v>
      </c>
      <c r="B34" s="13">
        <v>18</v>
      </c>
      <c r="D34" s="3">
        <v>193508</v>
      </c>
    </row>
    <row r="35" spans="1:6" ht="12" customHeight="1" x14ac:dyDescent="0.45">
      <c r="A35" s="11" t="s">
        <v>29</v>
      </c>
      <c r="B35" s="24"/>
      <c r="C35" s="45">
        <f>SUM(C30:C34)</f>
        <v>12316368</v>
      </c>
      <c r="D35" s="14">
        <f>SUM(D30:D34)</f>
        <v>10671669</v>
      </c>
    </row>
    <row r="36" spans="1:6" ht="12" customHeight="1" x14ac:dyDescent="0.45">
      <c r="A36" s="11" t="s">
        <v>30</v>
      </c>
      <c r="B36" s="24"/>
      <c r="C36" s="45">
        <f>C28+C35</f>
        <v>90163185.672000006</v>
      </c>
      <c r="D36" s="14">
        <f>D28+D35</f>
        <v>107826533</v>
      </c>
    </row>
    <row r="37" spans="1:6" ht="12" customHeight="1" x14ac:dyDescent="0.45">
      <c r="A37" s="11" t="s">
        <v>31</v>
      </c>
      <c r="B37" s="24"/>
      <c r="C37" s="44"/>
      <c r="D37" s="25"/>
    </row>
    <row r="38" spans="1:6" ht="12" customHeight="1" x14ac:dyDescent="0.45">
      <c r="A38" s="12" t="s">
        <v>32</v>
      </c>
      <c r="B38" s="13">
        <v>19</v>
      </c>
      <c r="C38" s="9">
        <v>3924174</v>
      </c>
      <c r="D38" s="3">
        <v>3924174</v>
      </c>
    </row>
    <row r="39" spans="1:6" x14ac:dyDescent="0.45">
      <c r="A39" s="12" t="s">
        <v>33</v>
      </c>
      <c r="B39" s="24"/>
      <c r="C39" s="9">
        <v>-7415731</v>
      </c>
      <c r="D39" s="3">
        <v>-7415731</v>
      </c>
    </row>
    <row r="40" spans="1:6" x14ac:dyDescent="0.45">
      <c r="A40" s="12" t="s">
        <v>34</v>
      </c>
      <c r="B40" s="24"/>
      <c r="C40" s="9">
        <v>-75159092</v>
      </c>
      <c r="D40" s="3">
        <v>-75752284</v>
      </c>
    </row>
    <row r="41" spans="1:6" x14ac:dyDescent="0.45">
      <c r="A41" s="11" t="s">
        <v>35</v>
      </c>
      <c r="B41" s="24"/>
      <c r="C41" s="45">
        <f>SUM(C38:C40)</f>
        <v>-78650649</v>
      </c>
      <c r="D41" s="14">
        <f>SUM(D38:D40)</f>
        <v>-79243841</v>
      </c>
    </row>
    <row r="42" spans="1:6" x14ac:dyDescent="0.45">
      <c r="A42" s="42" t="s">
        <v>36</v>
      </c>
      <c r="C42" s="46">
        <f>C36+C41</f>
        <v>11512536.672000006</v>
      </c>
      <c r="D42" s="17">
        <f>D36+D41</f>
        <v>28582692</v>
      </c>
    </row>
    <row r="43" spans="1:6" ht="26.25" x14ac:dyDescent="0.45">
      <c r="A43" s="12" t="s">
        <v>37</v>
      </c>
      <c r="B43" s="13">
        <v>19</v>
      </c>
      <c r="C43" s="44">
        <v>-75.159000000000006</v>
      </c>
      <c r="D43" s="19">
        <v>-655.11</v>
      </c>
    </row>
    <row r="44" spans="1:6" s="20" customFormat="1" x14ac:dyDescent="0.45">
      <c r="A44" s="20" t="s">
        <v>39</v>
      </c>
      <c r="C44" s="15">
        <f>C21-C42</f>
        <v>0.32799999415874481</v>
      </c>
      <c r="D44" s="15">
        <f>D21-D42</f>
        <v>0</v>
      </c>
      <c r="E44" s="15"/>
      <c r="F44" s="1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3"/>
  <sheetViews>
    <sheetView workbookViewId="0">
      <selection activeCell="B5" sqref="B5:B20"/>
    </sheetView>
  </sheetViews>
  <sheetFormatPr defaultColWidth="16.3984375" defaultRowHeight="13.15" x14ac:dyDescent="0.45"/>
  <cols>
    <col min="1" max="1" width="37.265625" style="7" customWidth="1"/>
    <col min="2" max="2" width="7.3984375" style="9" customWidth="1"/>
    <col min="3" max="8" width="16.3984375" style="9"/>
    <col min="9" max="16384" width="16.3984375" style="7"/>
  </cols>
  <sheetData>
    <row r="1" spans="1:4" x14ac:dyDescent="0.45">
      <c r="A1" s="26" t="s">
        <v>1</v>
      </c>
    </row>
    <row r="2" spans="1:4" x14ac:dyDescent="0.45">
      <c r="A2" s="26" t="s">
        <v>93</v>
      </c>
    </row>
    <row r="3" spans="1:4" x14ac:dyDescent="0.45">
      <c r="A3" s="21"/>
      <c r="B3" s="22"/>
      <c r="C3" s="22"/>
      <c r="D3" s="27" t="s">
        <v>2</v>
      </c>
    </row>
    <row r="4" spans="1:4" ht="25.5" x14ac:dyDescent="0.45">
      <c r="A4" s="23"/>
      <c r="B4" s="28" t="s">
        <v>3</v>
      </c>
      <c r="C4" s="32" t="s">
        <v>94</v>
      </c>
      <c r="D4" s="32" t="s">
        <v>40</v>
      </c>
    </row>
    <row r="5" spans="1:4" x14ac:dyDescent="0.45">
      <c r="A5" s="12" t="s">
        <v>45</v>
      </c>
      <c r="B5" s="30">
        <v>20</v>
      </c>
      <c r="C5" s="9">
        <v>448145</v>
      </c>
      <c r="D5" s="10">
        <v>1485899</v>
      </c>
    </row>
    <row r="6" spans="1:4" x14ac:dyDescent="0.45">
      <c r="A6" s="12" t="s">
        <v>46</v>
      </c>
      <c r="B6" s="30">
        <v>21</v>
      </c>
      <c r="C6" s="9">
        <v>-502978</v>
      </c>
      <c r="D6" s="10">
        <v>-803230</v>
      </c>
    </row>
    <row r="7" spans="1:4" x14ac:dyDescent="0.45">
      <c r="A7" s="11" t="s">
        <v>47</v>
      </c>
      <c r="B7" s="7"/>
      <c r="C7" s="17">
        <f>SUM(C5:C6)</f>
        <v>-54833</v>
      </c>
      <c r="D7" s="17">
        <f>SUM(D5:D6)</f>
        <v>682669</v>
      </c>
    </row>
    <row r="8" spans="1:4" ht="15.6" customHeight="1" x14ac:dyDescent="0.45">
      <c r="A8" s="12" t="s">
        <v>48</v>
      </c>
      <c r="B8" s="30">
        <v>22</v>
      </c>
      <c r="C8" s="9">
        <v>-161254</v>
      </c>
      <c r="D8" s="10">
        <v>-549407</v>
      </c>
    </row>
    <row r="9" spans="1:4" ht="15.6" customHeight="1" x14ac:dyDescent="0.45">
      <c r="A9" s="12" t="s">
        <v>49</v>
      </c>
      <c r="B9" s="30">
        <v>23</v>
      </c>
      <c r="C9" s="9">
        <v>-105190</v>
      </c>
      <c r="D9" s="10">
        <v>-87347</v>
      </c>
    </row>
    <row r="10" spans="1:4" ht="14.45" customHeight="1" x14ac:dyDescent="0.45">
      <c r="A10" s="12" t="s">
        <v>50</v>
      </c>
      <c r="B10" s="30">
        <v>24</v>
      </c>
      <c r="C10" s="9">
        <v>5429651</v>
      </c>
      <c r="D10" s="10">
        <v>1397069</v>
      </c>
    </row>
    <row r="11" spans="1:4" ht="14.45" customHeight="1" x14ac:dyDescent="0.45">
      <c r="A11" s="12" t="s">
        <v>51</v>
      </c>
      <c r="B11" s="30">
        <v>25</v>
      </c>
      <c r="C11" s="9">
        <v>-4749005</v>
      </c>
      <c r="D11" s="10">
        <v>-7880185</v>
      </c>
    </row>
    <row r="12" spans="1:4" x14ac:dyDescent="0.45">
      <c r="A12" s="12" t="s">
        <v>52</v>
      </c>
      <c r="B12" s="30">
        <v>26</v>
      </c>
      <c r="C12" s="9">
        <v>229937</v>
      </c>
      <c r="D12" s="10">
        <v>-633518</v>
      </c>
    </row>
    <row r="13" spans="1:4" x14ac:dyDescent="0.45">
      <c r="A13" s="12" t="s">
        <v>53</v>
      </c>
      <c r="B13" s="30">
        <v>27</v>
      </c>
      <c r="C13" s="9">
        <v>3991</v>
      </c>
      <c r="D13" s="10">
        <v>123826</v>
      </c>
    </row>
    <row r="14" spans="1:4" x14ac:dyDescent="0.45">
      <c r="A14" s="16" t="s">
        <v>54</v>
      </c>
      <c r="B14" s="7"/>
      <c r="C14" s="17">
        <f>SUM(C7:C13)</f>
        <v>593297</v>
      </c>
      <c r="D14" s="17">
        <f>SUM(D7:D13)</f>
        <v>-6946893</v>
      </c>
    </row>
    <row r="15" spans="1:4" x14ac:dyDescent="0.45">
      <c r="A15" s="12" t="s">
        <v>55</v>
      </c>
      <c r="B15" s="30">
        <v>28</v>
      </c>
      <c r="C15" s="44">
        <v>-103.57</v>
      </c>
      <c r="D15" s="10">
        <v>-7</v>
      </c>
    </row>
    <row r="16" spans="1:4" x14ac:dyDescent="0.45">
      <c r="A16" s="16" t="s">
        <v>56</v>
      </c>
      <c r="B16" s="7"/>
      <c r="C16" s="17">
        <f>SUM(C14:C15)</f>
        <v>593193.43000000005</v>
      </c>
      <c r="D16" s="17">
        <f>SUM(D14:D15)</f>
        <v>-6946900</v>
      </c>
    </row>
    <row r="17" spans="1:10" x14ac:dyDescent="0.45">
      <c r="A17" s="12" t="s">
        <v>57</v>
      </c>
      <c r="B17" s="7"/>
      <c r="C17" s="9">
        <v>0</v>
      </c>
      <c r="D17" s="10">
        <v>0</v>
      </c>
    </row>
    <row r="18" spans="1:10" ht="25.5" x14ac:dyDescent="0.45">
      <c r="A18" s="11" t="s">
        <v>58</v>
      </c>
      <c r="B18" s="17"/>
      <c r="C18" s="17">
        <f t="shared" ref="C18" si="0">SUM(C16:C17)</f>
        <v>593193.43000000005</v>
      </c>
      <c r="D18" s="17">
        <f>SUM(D16:D17)</f>
        <v>-6946900</v>
      </c>
      <c r="I18" s="9"/>
      <c r="J18" s="38"/>
    </row>
    <row r="19" spans="1:10" x14ac:dyDescent="0.45">
      <c r="A19" s="11" t="s">
        <v>59</v>
      </c>
      <c r="B19" s="7"/>
      <c r="G19" s="39"/>
      <c r="H19" s="40"/>
      <c r="I19" s="41"/>
    </row>
    <row r="20" spans="1:10" x14ac:dyDescent="0.45">
      <c r="A20" s="12" t="s">
        <v>44</v>
      </c>
      <c r="B20" s="30">
        <v>19</v>
      </c>
      <c r="C20" s="18">
        <v>5.93</v>
      </c>
      <c r="D20" s="31">
        <v>-69.47</v>
      </c>
    </row>
    <row r="21" spans="1:10" x14ac:dyDescent="0.45">
      <c r="A21" s="20" t="s">
        <v>39</v>
      </c>
      <c r="B21" s="15"/>
      <c r="C21" s="15"/>
      <c r="D21" s="15"/>
    </row>
    <row r="24" spans="1:10" x14ac:dyDescent="0.3">
      <c r="A24" s="47"/>
      <c r="B24" s="47"/>
      <c r="C24" s="47"/>
      <c r="D24" s="47"/>
      <c r="E24" s="48"/>
      <c r="F24" s="48"/>
    </row>
    <row r="25" spans="1:10" x14ac:dyDescent="0.3">
      <c r="A25" s="47"/>
      <c r="B25" s="47"/>
      <c r="C25" s="49"/>
      <c r="D25" s="49"/>
      <c r="E25" s="48"/>
      <c r="F25" s="48"/>
    </row>
    <row r="26" spans="1:10" x14ac:dyDescent="0.3">
      <c r="A26" s="47"/>
      <c r="B26" s="47"/>
      <c r="C26" s="49"/>
      <c r="D26" s="49"/>
      <c r="E26" s="48"/>
      <c r="F26" s="48"/>
    </row>
    <row r="27" spans="1:10" x14ac:dyDescent="0.35">
      <c r="A27" s="50"/>
      <c r="B27" s="50"/>
      <c r="C27" s="51"/>
      <c r="D27" s="51"/>
      <c r="E27" s="48"/>
      <c r="F27" s="48"/>
    </row>
    <row r="28" spans="1:10" x14ac:dyDescent="0.3">
      <c r="A28" s="47"/>
      <c r="B28" s="47"/>
      <c r="C28" s="49"/>
      <c r="D28" s="49"/>
      <c r="E28" s="48"/>
      <c r="F28" s="48"/>
    </row>
    <row r="29" spans="1:10" x14ac:dyDescent="0.3">
      <c r="A29" s="47"/>
      <c r="B29" s="47"/>
      <c r="C29" s="49"/>
      <c r="D29" s="49"/>
      <c r="E29" s="48"/>
      <c r="F29" s="48"/>
    </row>
    <row r="30" spans="1:10" x14ac:dyDescent="0.3">
      <c r="A30" s="47"/>
      <c r="B30" s="47"/>
      <c r="C30" s="49"/>
      <c r="D30" s="49"/>
      <c r="E30" s="48"/>
      <c r="F30" s="48"/>
    </row>
    <row r="31" spans="1:10" x14ac:dyDescent="0.3">
      <c r="A31" s="47"/>
      <c r="B31" s="47"/>
      <c r="C31" s="49"/>
      <c r="D31" s="49"/>
      <c r="E31" s="48"/>
      <c r="F31" s="48"/>
    </row>
    <row r="32" spans="1:10" x14ac:dyDescent="0.3">
      <c r="A32" s="47"/>
      <c r="B32" s="47"/>
      <c r="C32" s="49"/>
      <c r="D32" s="49"/>
      <c r="E32" s="48"/>
      <c r="F32" s="48"/>
    </row>
    <row r="33" spans="1:6" x14ac:dyDescent="0.3">
      <c r="A33" s="47"/>
      <c r="B33" s="47"/>
      <c r="C33" s="49"/>
      <c r="D33" s="49"/>
      <c r="E33" s="48"/>
      <c r="F33" s="48"/>
    </row>
    <row r="34" spans="1:6" x14ac:dyDescent="0.3">
      <c r="A34" s="47"/>
      <c r="B34" s="47"/>
      <c r="C34" s="49"/>
      <c r="D34" s="49"/>
      <c r="E34" s="48"/>
      <c r="F34" s="48"/>
    </row>
    <row r="35" spans="1:6" x14ac:dyDescent="0.35">
      <c r="A35" s="50"/>
      <c r="B35" s="50"/>
      <c r="C35" s="51"/>
      <c r="D35" s="51"/>
      <c r="E35" s="48"/>
      <c r="F35" s="48"/>
    </row>
    <row r="36" spans="1:6" x14ac:dyDescent="0.3">
      <c r="A36" s="47"/>
      <c r="B36" s="47"/>
      <c r="C36" s="49"/>
      <c r="D36" s="49"/>
      <c r="E36" s="48"/>
      <c r="F36" s="48"/>
    </row>
    <row r="37" spans="1:6" x14ac:dyDescent="0.35">
      <c r="A37" s="50"/>
      <c r="B37" s="50"/>
      <c r="C37" s="51"/>
      <c r="D37" s="51"/>
      <c r="E37" s="48"/>
      <c r="F37" s="48"/>
    </row>
    <row r="38" spans="1:6" x14ac:dyDescent="0.3">
      <c r="A38" s="47"/>
      <c r="B38" s="47"/>
      <c r="C38" s="52"/>
      <c r="D38" s="52"/>
      <c r="E38" s="48"/>
      <c r="F38" s="48"/>
    </row>
    <row r="39" spans="1:6" x14ac:dyDescent="0.3">
      <c r="A39" s="47"/>
      <c r="B39" s="47"/>
      <c r="C39" s="52"/>
      <c r="D39" s="52"/>
      <c r="E39" s="48"/>
      <c r="F39" s="48"/>
    </row>
    <row r="40" spans="1:6" x14ac:dyDescent="0.3">
      <c r="A40" s="47"/>
      <c r="B40" s="47"/>
      <c r="C40" s="52"/>
      <c r="D40" s="52"/>
      <c r="E40" s="48"/>
      <c r="F40" s="48"/>
    </row>
    <row r="41" spans="1:6" x14ac:dyDescent="0.45">
      <c r="A41" s="53"/>
      <c r="B41" s="48"/>
      <c r="C41" s="48"/>
      <c r="D41" s="48"/>
      <c r="E41" s="48"/>
      <c r="F41" s="48"/>
    </row>
    <row r="42" spans="1:6" x14ac:dyDescent="0.45">
      <c r="A42" s="53"/>
      <c r="B42" s="48"/>
      <c r="C42" s="48"/>
      <c r="D42" s="48"/>
      <c r="E42" s="48"/>
      <c r="F42" s="48"/>
    </row>
    <row r="43" spans="1:6" x14ac:dyDescent="0.45">
      <c r="A43" s="53"/>
      <c r="B43" s="48"/>
      <c r="C43" s="48"/>
      <c r="D43" s="48"/>
      <c r="E43" s="48"/>
      <c r="F43" s="4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5"/>
  <sheetViews>
    <sheetView workbookViewId="0">
      <selection activeCell="E10" sqref="E10"/>
    </sheetView>
  </sheetViews>
  <sheetFormatPr defaultColWidth="16.265625" defaultRowHeight="13.15" x14ac:dyDescent="0.45"/>
  <cols>
    <col min="1" max="1" width="39.265625" style="1" customWidth="1"/>
    <col min="2" max="9" width="16.265625" style="4"/>
    <col min="10" max="16384" width="16.265625" style="1"/>
  </cols>
  <sheetData>
    <row r="1" spans="1:9" x14ac:dyDescent="0.45">
      <c r="A1" s="8" t="s">
        <v>1</v>
      </c>
    </row>
    <row r="2" spans="1:9" x14ac:dyDescent="0.35">
      <c r="A2" s="2" t="s">
        <v>95</v>
      </c>
    </row>
    <row r="3" spans="1:9" x14ac:dyDescent="0.45">
      <c r="A3" s="23"/>
      <c r="B3" s="21"/>
      <c r="C3" s="21"/>
      <c r="D3" s="21"/>
      <c r="E3" s="34" t="s">
        <v>2</v>
      </c>
      <c r="F3" s="9"/>
      <c r="G3" s="9"/>
    </row>
    <row r="4" spans="1:9" ht="25.5" x14ac:dyDescent="0.45">
      <c r="A4" s="23"/>
      <c r="B4" s="35" t="s">
        <v>32</v>
      </c>
      <c r="C4" s="35" t="s">
        <v>33</v>
      </c>
      <c r="D4" s="35" t="s">
        <v>34</v>
      </c>
      <c r="E4" s="35" t="s">
        <v>0</v>
      </c>
      <c r="F4" s="9"/>
      <c r="G4" s="9"/>
    </row>
    <row r="5" spans="1:9" x14ac:dyDescent="0.45">
      <c r="A5" s="11" t="s">
        <v>41</v>
      </c>
      <c r="B5" s="17">
        <v>3924174</v>
      </c>
      <c r="C5" s="17">
        <v>-7415731</v>
      </c>
      <c r="D5" s="17">
        <v>-62018728</v>
      </c>
      <c r="E5" s="17">
        <f>SUM(B5:D5)</f>
        <v>-65510285</v>
      </c>
      <c r="F5" s="9"/>
      <c r="G5" s="9"/>
    </row>
    <row r="6" spans="1:9" ht="39.4" x14ac:dyDescent="0.45">
      <c r="A6" s="12" t="s">
        <v>61</v>
      </c>
      <c r="B6" s="10">
        <v>0</v>
      </c>
      <c r="C6" s="10">
        <v>0</v>
      </c>
      <c r="D6" s="10"/>
      <c r="E6" s="10">
        <f>SUM(B6:D6)</f>
        <v>0</v>
      </c>
      <c r="F6" s="9"/>
      <c r="G6" s="9"/>
    </row>
    <row r="7" spans="1:9" x14ac:dyDescent="0.45">
      <c r="A7" s="12" t="s">
        <v>60</v>
      </c>
      <c r="B7" s="10">
        <v>0</v>
      </c>
      <c r="C7" s="10">
        <v>0</v>
      </c>
      <c r="D7" s="10">
        <v>-13733556</v>
      </c>
      <c r="E7" s="10">
        <f>SUM(B7:D7)</f>
        <v>-13733556</v>
      </c>
      <c r="F7" s="9"/>
      <c r="G7" s="9"/>
    </row>
    <row r="8" spans="1:9" x14ac:dyDescent="0.45">
      <c r="A8" s="11" t="s">
        <v>42</v>
      </c>
      <c r="B8" s="17">
        <f>SUM(B5:B7)</f>
        <v>3924174</v>
      </c>
      <c r="C8" s="17">
        <f t="shared" ref="C8:E8" si="0">SUM(C5:C7)</f>
        <v>-7415731</v>
      </c>
      <c r="D8" s="17">
        <f t="shared" si="0"/>
        <v>-75752284</v>
      </c>
      <c r="E8" s="17">
        <f t="shared" si="0"/>
        <v>-79243841</v>
      </c>
      <c r="F8" s="9"/>
      <c r="G8" s="9"/>
    </row>
    <row r="9" spans="1:9" ht="18" customHeight="1" x14ac:dyDescent="0.45">
      <c r="A9" s="12" t="s">
        <v>60</v>
      </c>
      <c r="B9" s="9">
        <v>0</v>
      </c>
      <c r="C9" s="9">
        <v>0</v>
      </c>
      <c r="D9" s="9">
        <v>593193</v>
      </c>
      <c r="E9" s="10">
        <f>SUM(B9:D9)</f>
        <v>593193</v>
      </c>
      <c r="F9" s="9"/>
      <c r="G9" s="9" t="s">
        <v>43</v>
      </c>
    </row>
    <row r="10" spans="1:9" ht="18" customHeight="1" x14ac:dyDescent="0.45">
      <c r="A10" s="11" t="s">
        <v>91</v>
      </c>
      <c r="B10" s="33">
        <f>SUM(B8:B9)</f>
        <v>3924174</v>
      </c>
      <c r="C10" s="33">
        <f>SUM(C8:C9)</f>
        <v>-7415731</v>
      </c>
      <c r="D10" s="33">
        <f>SUM(D8:D9)</f>
        <v>-75159091</v>
      </c>
      <c r="E10" s="33">
        <f>SUM(E8:E9)</f>
        <v>-78650648</v>
      </c>
      <c r="F10" s="9"/>
      <c r="G10" s="9"/>
    </row>
    <row r="11" spans="1:9" s="5" customFormat="1" x14ac:dyDescent="0.45">
      <c r="A11" s="20" t="s">
        <v>39</v>
      </c>
      <c r="B11" s="15" t="s">
        <v>43</v>
      </c>
      <c r="C11" s="15" t="s">
        <v>43</v>
      </c>
      <c r="D11" s="15" t="s">
        <v>43</v>
      </c>
      <c r="E11" s="15" t="s">
        <v>43</v>
      </c>
      <c r="F11" s="15"/>
      <c r="G11" s="15"/>
      <c r="H11" s="6"/>
      <c r="I11" s="6"/>
    </row>
    <row r="12" spans="1:9" x14ac:dyDescent="0.45">
      <c r="A12" s="7"/>
      <c r="B12" s="9"/>
      <c r="C12" s="9"/>
      <c r="D12" s="9"/>
      <c r="E12" s="9"/>
      <c r="F12" s="9"/>
      <c r="G12" s="9"/>
    </row>
    <row r="13" spans="1:9" x14ac:dyDescent="0.45">
      <c r="A13" s="7"/>
      <c r="B13" s="9"/>
      <c r="C13" s="9"/>
      <c r="D13" s="9"/>
      <c r="E13" s="9"/>
      <c r="F13" s="9"/>
      <c r="G13" s="9"/>
    </row>
    <row r="14" spans="1:9" x14ac:dyDescent="0.45">
      <c r="A14" s="7"/>
      <c r="B14" s="9"/>
      <c r="C14" s="9"/>
      <c r="D14" s="9"/>
      <c r="E14" s="9"/>
      <c r="F14" s="9"/>
      <c r="G14" s="9"/>
    </row>
    <row r="15" spans="1:9" x14ac:dyDescent="0.45">
      <c r="A15" s="7"/>
      <c r="B15" s="9"/>
      <c r="C15" s="9"/>
      <c r="D15" s="9"/>
      <c r="E15" s="9"/>
      <c r="F15" s="9"/>
      <c r="G15" s="9"/>
    </row>
  </sheetData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7"/>
  <sheetViews>
    <sheetView workbookViewId="0">
      <selection activeCell="E7" sqref="E7:E19"/>
    </sheetView>
  </sheetViews>
  <sheetFormatPr defaultColWidth="16.59765625" defaultRowHeight="13.15" x14ac:dyDescent="0.45"/>
  <cols>
    <col min="1" max="1" width="42.59765625" style="7" customWidth="1"/>
    <col min="2" max="9" width="16.59765625" style="9"/>
    <col min="10" max="16384" width="16.59765625" style="7"/>
  </cols>
  <sheetData>
    <row r="1" spans="1:3" x14ac:dyDescent="0.45">
      <c r="A1" s="26" t="s">
        <v>1</v>
      </c>
    </row>
    <row r="2" spans="1:3" x14ac:dyDescent="0.45">
      <c r="A2" s="26" t="s">
        <v>96</v>
      </c>
    </row>
    <row r="3" spans="1:3" x14ac:dyDescent="0.45">
      <c r="A3" s="21"/>
      <c r="B3" s="22"/>
      <c r="C3" s="27" t="s">
        <v>2</v>
      </c>
    </row>
    <row r="4" spans="1:3" x14ac:dyDescent="0.45">
      <c r="A4" s="23"/>
      <c r="B4" s="32" t="s">
        <v>97</v>
      </c>
      <c r="C4" s="32" t="s">
        <v>40</v>
      </c>
    </row>
    <row r="5" spans="1:3" x14ac:dyDescent="0.45">
      <c r="A5" s="16" t="s">
        <v>62</v>
      </c>
    </row>
    <row r="6" spans="1:3" x14ac:dyDescent="0.45">
      <c r="A6" s="36" t="s">
        <v>63</v>
      </c>
      <c r="B6" s="17">
        <f>SUM(B7:B11)</f>
        <v>265200</v>
      </c>
      <c r="C6" s="17">
        <f>SUM(C7:C11)</f>
        <v>1638864</v>
      </c>
    </row>
    <row r="7" spans="1:3" x14ac:dyDescent="0.45">
      <c r="A7" s="12" t="s">
        <v>64</v>
      </c>
      <c r="B7" s="9">
        <v>221692</v>
      </c>
      <c r="C7" s="3">
        <v>1383598</v>
      </c>
    </row>
    <row r="8" spans="1:3" x14ac:dyDescent="0.45">
      <c r="A8" s="12" t="s">
        <v>65</v>
      </c>
      <c r="B8" s="9">
        <v>0</v>
      </c>
      <c r="C8" s="3">
        <v>0</v>
      </c>
    </row>
    <row r="9" spans="1:3" ht="26.25" x14ac:dyDescent="0.45">
      <c r="A9" s="12" t="s">
        <v>66</v>
      </c>
      <c r="B9" s="9">
        <v>42797</v>
      </c>
      <c r="C9" s="3">
        <v>243830</v>
      </c>
    </row>
    <row r="10" spans="1:3" x14ac:dyDescent="0.45">
      <c r="A10" s="12" t="s">
        <v>67</v>
      </c>
      <c r="B10" s="9">
        <v>679</v>
      </c>
      <c r="C10" s="3">
        <v>7569</v>
      </c>
    </row>
    <row r="11" spans="1:3" x14ac:dyDescent="0.45">
      <c r="A11" s="12" t="s">
        <v>68</v>
      </c>
      <c r="B11" s="9">
        <v>32</v>
      </c>
      <c r="C11" s="3">
        <v>3867</v>
      </c>
    </row>
    <row r="12" spans="1:3" x14ac:dyDescent="0.45">
      <c r="A12" s="36" t="s">
        <v>69</v>
      </c>
      <c r="B12" s="17">
        <f>SUM(B13:B18)</f>
        <v>-260612</v>
      </c>
      <c r="C12" s="17">
        <f>SUM(C13:C18)</f>
        <v>-1855181</v>
      </c>
    </row>
    <row r="13" spans="1:3" x14ac:dyDescent="0.45">
      <c r="A13" s="12" t="s">
        <v>70</v>
      </c>
      <c r="B13" s="9">
        <v>-232448</v>
      </c>
      <c r="C13" s="3">
        <v>-1254465</v>
      </c>
    </row>
    <row r="14" spans="1:3" x14ac:dyDescent="0.45">
      <c r="A14" s="12" t="s">
        <v>71</v>
      </c>
      <c r="B14" s="9">
        <v>7946</v>
      </c>
      <c r="C14" s="3">
        <v>-38454</v>
      </c>
    </row>
    <row r="15" spans="1:3" x14ac:dyDescent="0.45">
      <c r="A15" s="12" t="s">
        <v>72</v>
      </c>
      <c r="B15" s="9">
        <v>-38129</v>
      </c>
      <c r="C15" s="3">
        <v>-123479</v>
      </c>
    </row>
    <row r="16" spans="1:3" x14ac:dyDescent="0.45">
      <c r="A16" s="12" t="s">
        <v>73</v>
      </c>
      <c r="B16" s="9">
        <v>-3483</v>
      </c>
      <c r="C16" s="3">
        <v>-435880</v>
      </c>
    </row>
    <row r="17" spans="1:3" x14ac:dyDescent="0.45">
      <c r="A17" s="12" t="s">
        <v>74</v>
      </c>
      <c r="B17" s="9">
        <v>5501</v>
      </c>
      <c r="C17" s="3">
        <v>-2889</v>
      </c>
    </row>
    <row r="18" spans="1:3" x14ac:dyDescent="0.45">
      <c r="A18" s="12" t="s">
        <v>75</v>
      </c>
      <c r="B18" s="9">
        <v>1</v>
      </c>
      <c r="C18" s="3">
        <v>-14</v>
      </c>
    </row>
    <row r="19" spans="1:3" ht="25.5" x14ac:dyDescent="0.45">
      <c r="A19" s="11" t="s">
        <v>76</v>
      </c>
      <c r="B19" s="33">
        <f>B6+B12</f>
        <v>4588</v>
      </c>
      <c r="C19" s="33">
        <f>C6+C12</f>
        <v>-216317</v>
      </c>
    </row>
    <row r="20" spans="1:3" x14ac:dyDescent="0.45">
      <c r="A20" s="16" t="s">
        <v>77</v>
      </c>
      <c r="C20" s="37"/>
    </row>
    <row r="21" spans="1:3" x14ac:dyDescent="0.45">
      <c r="A21" s="36" t="s">
        <v>63</v>
      </c>
      <c r="B21" s="17">
        <v>0</v>
      </c>
      <c r="C21" s="17">
        <f>C22</f>
        <v>0</v>
      </c>
    </row>
    <row r="22" spans="1:3" x14ac:dyDescent="0.45">
      <c r="A22" s="12" t="s">
        <v>78</v>
      </c>
      <c r="B22" s="9">
        <v>0</v>
      </c>
      <c r="C22" s="10">
        <v>0</v>
      </c>
    </row>
    <row r="23" spans="1:3" x14ac:dyDescent="0.45">
      <c r="A23" s="36" t="s">
        <v>69</v>
      </c>
      <c r="B23" s="14">
        <v>0</v>
      </c>
      <c r="C23" s="14">
        <f>C24</f>
        <v>-26460</v>
      </c>
    </row>
    <row r="24" spans="1:3" x14ac:dyDescent="0.45">
      <c r="A24" s="12" t="s">
        <v>79</v>
      </c>
      <c r="B24" s="9">
        <v>0</v>
      </c>
      <c r="C24" s="3">
        <v>-26460</v>
      </c>
    </row>
    <row r="25" spans="1:3" ht="25.5" x14ac:dyDescent="0.45">
      <c r="A25" s="11" t="s">
        <v>80</v>
      </c>
      <c r="B25" s="17">
        <v>0</v>
      </c>
      <c r="C25" s="17">
        <f>C21+C23</f>
        <v>-26460</v>
      </c>
    </row>
    <row r="26" spans="1:3" x14ac:dyDescent="0.45">
      <c r="A26" s="16" t="s">
        <v>81</v>
      </c>
      <c r="B26" s="9">
        <v>0</v>
      </c>
    </row>
    <row r="27" spans="1:3" x14ac:dyDescent="0.45">
      <c r="A27" s="36" t="s">
        <v>63</v>
      </c>
      <c r="B27" s="10">
        <v>0</v>
      </c>
      <c r="C27" s="10">
        <f>C28</f>
        <v>30951</v>
      </c>
    </row>
    <row r="28" spans="1:3" x14ac:dyDescent="0.45">
      <c r="A28" s="12" t="s">
        <v>89</v>
      </c>
      <c r="B28" s="9">
        <v>0</v>
      </c>
      <c r="C28" s="3">
        <v>30951</v>
      </c>
    </row>
    <row r="29" spans="1:3" x14ac:dyDescent="0.45">
      <c r="A29" s="36" t="s">
        <v>69</v>
      </c>
      <c r="B29" s="17">
        <v>0</v>
      </c>
      <c r="C29" s="17">
        <f>SUM(C30:C31)</f>
        <v>-4700</v>
      </c>
    </row>
    <row r="30" spans="1:3" x14ac:dyDescent="0.45">
      <c r="A30" s="12" t="s">
        <v>82</v>
      </c>
      <c r="B30" s="9">
        <v>0</v>
      </c>
      <c r="C30" s="3">
        <v>-4700</v>
      </c>
    </row>
    <row r="31" spans="1:3" x14ac:dyDescent="0.45">
      <c r="A31" s="12" t="s">
        <v>83</v>
      </c>
      <c r="B31" s="9">
        <v>0</v>
      </c>
      <c r="C31" s="3">
        <v>0</v>
      </c>
    </row>
    <row r="32" spans="1:3" ht="25.5" x14ac:dyDescent="0.45">
      <c r="A32" s="11" t="s">
        <v>84</v>
      </c>
      <c r="B32" s="17">
        <v>0</v>
      </c>
      <c r="C32" s="17">
        <f>C27+C29</f>
        <v>26251</v>
      </c>
    </row>
    <row r="33" spans="1:3" x14ac:dyDescent="0.45">
      <c r="A33" s="12" t="s">
        <v>85</v>
      </c>
      <c r="B33" s="9">
        <v>-4</v>
      </c>
      <c r="C33" s="3">
        <v>-5075</v>
      </c>
    </row>
    <row r="34" spans="1:3" ht="25.5" x14ac:dyDescent="0.45">
      <c r="A34" s="11" t="s">
        <v>86</v>
      </c>
      <c r="B34" s="17">
        <f>B19+B25+B32+B33</f>
        <v>4584</v>
      </c>
      <c r="C34" s="17">
        <f>C19+C25+C32+C33</f>
        <v>-221601</v>
      </c>
    </row>
    <row r="35" spans="1:3" x14ac:dyDescent="0.45">
      <c r="A35" s="11" t="s">
        <v>87</v>
      </c>
      <c r="B35" s="33">
        <f>C36</f>
        <v>509</v>
      </c>
      <c r="C35" s="14">
        <v>222110</v>
      </c>
    </row>
    <row r="36" spans="1:3" ht="15" customHeight="1" x14ac:dyDescent="0.45">
      <c r="A36" s="11" t="s">
        <v>88</v>
      </c>
      <c r="B36" s="17">
        <f>SUM(B34:B35)</f>
        <v>5093</v>
      </c>
      <c r="C36" s="17">
        <f>SUM(C34:C35)</f>
        <v>509</v>
      </c>
    </row>
    <row r="37" spans="1:3" x14ac:dyDescent="0.45">
      <c r="A37" s="20" t="s">
        <v>39</v>
      </c>
      <c r="B37" s="15">
        <f>B36-Ф1!C7</f>
        <v>0</v>
      </c>
      <c r="C37" s="15">
        <f>C36-Ф1!D7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2024-06-10T09:51:21Z</dcterms:modified>
</cp:coreProperties>
</file>