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.Yerbolatov\Desktop\"/>
    </mc:Choice>
  </mc:AlternateContent>
  <bookViews>
    <workbookView xWindow="0" yWindow="0" windowWidth="28800" windowHeight="12345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 l="1"/>
  <c r="D22" i="3"/>
  <c r="D17" i="1"/>
  <c r="E17" i="1"/>
  <c r="E13" i="2" l="1"/>
  <c r="F15" i="4" l="1"/>
  <c r="F6" i="4"/>
  <c r="E29" i="3"/>
  <c r="E28" i="3"/>
  <c r="F14" i="4"/>
  <c r="F13" i="4"/>
  <c r="F12" i="4"/>
  <c r="F11" i="4"/>
  <c r="F10" i="4"/>
  <c r="E9" i="4"/>
  <c r="F9" i="4" s="1"/>
  <c r="F8" i="4"/>
  <c r="F7" i="4"/>
  <c r="E24" i="3"/>
  <c r="F16" i="3"/>
  <c r="E18" i="2"/>
  <c r="E21" i="2" s="1"/>
  <c r="E22" i="2" s="1"/>
  <c r="D8" i="2"/>
  <c r="E38" i="1"/>
  <c r="D38" i="1"/>
  <c r="E30" i="1"/>
  <c r="D30" i="1"/>
  <c r="E25" i="1"/>
  <c r="D25" i="1"/>
  <c r="E18" i="1"/>
  <c r="E11" i="1"/>
  <c r="D11" i="1"/>
  <c r="D13" i="2" l="1"/>
  <c r="D18" i="2" s="1"/>
  <c r="D21" i="2" s="1"/>
  <c r="D22" i="2" s="1"/>
  <c r="E39" i="1"/>
  <c r="D18" i="1"/>
  <c r="D39" i="1"/>
</calcChain>
</file>

<file path=xl/sharedStrings.xml><?xml version="1.0" encoding="utf-8"?>
<sst xmlns="http://schemas.openxmlformats.org/spreadsheetml/2006/main" count="125" uniqueCount="88">
  <si>
    <t>ПРОМЕЖУТОЧНЫЙ ОТЧЁТ О ФИНАНСОВОМ ПОЛОЖЕНИИ</t>
  </si>
  <si>
    <t>В тысячах тенге</t>
  </si>
  <si>
    <t>Прим.</t>
  </si>
  <si>
    <t>Активы</t>
  </si>
  <si>
    <t>Внеоборотные активы</t>
  </si>
  <si>
    <t>Основные средства</t>
  </si>
  <si>
    <t>Нематериальные активы</t>
  </si>
  <si>
    <t>Предоплата по корпоративному подоходному налогу</t>
  </si>
  <si>
    <t>НДС к возмещению</t>
  </si>
  <si>
    <t xml:space="preserve"> </t>
  </si>
  <si>
    <t>Оборотные активы</t>
  </si>
  <si>
    <t>Прочие краткосрочные активы</t>
  </si>
  <si>
    <t>Денежные средства и их эквиваленты</t>
  </si>
  <si>
    <t>Итого активы</t>
  </si>
  <si>
    <t>Капитал и обязательства</t>
  </si>
  <si>
    <t>Капитал</t>
  </si>
  <si>
    <t>Уставный капитал</t>
  </si>
  <si>
    <t>Дополнительно оплаченный капитал</t>
  </si>
  <si>
    <t>Накопленный убыток</t>
  </si>
  <si>
    <t>Итого капитал</t>
  </si>
  <si>
    <t>Долгосрочные обязательства</t>
  </si>
  <si>
    <t>Обязательства по облигациям и займы</t>
  </si>
  <si>
    <t>Обязательство по ликвидации газопроводов и восстановлению участка</t>
  </si>
  <si>
    <r>
      <t>Краткосрочные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обязательства</t>
    </r>
  </si>
  <si>
    <t>Кредиторская задолженность</t>
  </si>
  <si>
    <t>Прочие налоги к уплате</t>
  </si>
  <si>
    <t>Авансы полученные</t>
  </si>
  <si>
    <t>Прочие краткосрочные обязательства</t>
  </si>
  <si>
    <t>Итого капитал и обязательства</t>
  </si>
  <si>
    <t>Балансовая стоимость одной акции, тенге</t>
  </si>
  <si>
    <t>Заместитель генерального директора по экономике и финансам</t>
  </si>
  <si>
    <t>Искаков Ж.А.</t>
  </si>
  <si>
    <t>Главный бухгалтер</t>
  </si>
  <si>
    <t>Алтыбаева Т.К.</t>
  </si>
  <si>
    <t>ПРОМЕЖУТОЧНЫЙ ОТЧЁТ О СОВОКУПНОМ ДОХОДЕ</t>
  </si>
  <si>
    <t>(неаудировано)</t>
  </si>
  <si>
    <t>Выручка от аренды</t>
  </si>
  <si>
    <t>Себестоимость аренды</t>
  </si>
  <si>
    <t>Валовый доход</t>
  </si>
  <si>
    <t>Прочие операционные доходы/(убытки), нетто</t>
  </si>
  <si>
    <t>Общие и административные расходы</t>
  </si>
  <si>
    <t>Убыток от операционной деятельности</t>
  </si>
  <si>
    <t>Доход от курсовой разницы, нетто</t>
  </si>
  <si>
    <t>Финансовые доходы</t>
  </si>
  <si>
    <t>Финансовые расходы</t>
  </si>
  <si>
    <t xml:space="preserve">Убыток до налогообложения </t>
  </si>
  <si>
    <t>Расходы по подоходному налогу</t>
  </si>
  <si>
    <t>Чистый убыток за период</t>
  </si>
  <si>
    <t>Итого совокупный убыток за период, за вычетом налогов</t>
  </si>
  <si>
    <t>Убыток на акцию, тенге</t>
  </si>
  <si>
    <t>ПРОМЕЖУТОЧНЫЙ ОТЧЁТ О ДВИЖЕНИИ ДЕНЕЖНЫХ СРЕДСТВ</t>
  </si>
  <si>
    <t>Денежные потоки от операционной деятельности</t>
  </si>
  <si>
    <t>Полученные проценты</t>
  </si>
  <si>
    <t>Поступления от аренды</t>
  </si>
  <si>
    <t>Прочие поступления</t>
  </si>
  <si>
    <t>Платежи поставщикам за товары и услуги</t>
  </si>
  <si>
    <t>Выплаты по заработной плате</t>
  </si>
  <si>
    <t>Платежи по налогам и другим обязательным платежам</t>
  </si>
  <si>
    <t>Платежи по социальным отчислениям и ОПВ</t>
  </si>
  <si>
    <t xml:space="preserve">Прочие выплаты </t>
  </si>
  <si>
    <t>Чистые денежные потоки от операционной деятельности</t>
  </si>
  <si>
    <t>Денежные потоки от инвестиционной деятельности</t>
  </si>
  <si>
    <t>Приобретение основных средств</t>
  </si>
  <si>
    <t>Приобретение нематериальных активов</t>
  </si>
  <si>
    <t>Чистые денежные потоки, использованные в инвестиционной деятельности</t>
  </si>
  <si>
    <t>ПРОМЕЖУТОЧНЫЙ ОТЧЁТ ОБ ИЗМЕНЕНИЯХ В КАПИТАЛЕ</t>
  </si>
  <si>
    <t>Акционерный капитал</t>
  </si>
  <si>
    <t>Дополни­тельный оплаченный капитал</t>
  </si>
  <si>
    <t>Итого</t>
  </si>
  <si>
    <t>Чистый убыток за год</t>
  </si>
  <si>
    <t>−</t>
  </si>
  <si>
    <t>Итого совокупный убыток за год</t>
  </si>
  <si>
    <t>На 1 января 2020 года</t>
  </si>
  <si>
    <t>Итого совокупный убыток за период</t>
  </si>
  <si>
    <t>Денежные потоки от финасовой деятельности</t>
  </si>
  <si>
    <t>Получение займов</t>
  </si>
  <si>
    <t>Погашение займов</t>
  </si>
  <si>
    <t>Чистое использование денежных  средств от финансовой деятельности</t>
  </si>
  <si>
    <t>Прочие операционные убытки</t>
  </si>
  <si>
    <t>По состоянию на 31 марта 2021 года</t>
  </si>
  <si>
    <t>31 марта 2021 года</t>
  </si>
  <si>
    <t>Предоплата по прочим налогам</t>
  </si>
  <si>
    <t>Выплата по процентов займу</t>
  </si>
  <si>
    <t>Авансы выданные за долгосрочные активы</t>
  </si>
  <si>
    <t>Денежные средства и их эквиваленты, на начало года</t>
  </si>
  <si>
    <t>Денежные средства и их эквиваленты, на конец года</t>
  </si>
  <si>
    <t>На 31 марта 2021 года</t>
  </si>
  <si>
    <t>На 1 января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</si>
</sst>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₸_-;\-* #,##0.00\ _₸_-;_-* &quot;-&quot;??\ _₸_-;_-@_-"/>
  </numFmts>
  <fonts count="12" x14ac:knownFonts="1">
    <font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2" fillId="0" borderId="1" xfId="1" applyFont="1" applyBorder="1"/>
    <xf numFmtId="43" fontId="4" fillId="0" borderId="1" xfId="1" applyFont="1" applyBorder="1"/>
    <xf numFmtId="0" fontId="2" fillId="0" borderId="1" xfId="0" applyFont="1" applyFill="1" applyBorder="1" applyAlignment="1">
      <alignment vertical="center" wrapText="1"/>
    </xf>
    <xf numFmtId="0" fontId="4" fillId="0" borderId="1" xfId="0" applyFont="1" applyBorder="1"/>
    <xf numFmtId="43" fontId="2" fillId="0" borderId="1" xfId="1" applyFont="1" applyFill="1" applyBorder="1" applyAlignment="1">
      <alignment horizontal="center"/>
    </xf>
    <xf numFmtId="43" fontId="4" fillId="0" borderId="1" xfId="1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Border="1"/>
    <xf numFmtId="43" fontId="2" fillId="0" borderId="0" xfId="1" applyFont="1" applyFill="1" applyBorder="1"/>
    <xf numFmtId="43" fontId="4" fillId="0" borderId="0" xfId="1" applyFont="1" applyFill="1" applyBorder="1"/>
    <xf numFmtId="0" fontId="4" fillId="0" borderId="0" xfId="0" applyFont="1" applyAlignment="1">
      <alignment horizontal="justify"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0" fillId="0" borderId="0" xfId="0" applyNumberFormat="1"/>
    <xf numFmtId="43" fontId="2" fillId="0" borderId="1" xfId="1" applyFont="1" applyFill="1" applyBorder="1"/>
    <xf numFmtId="43" fontId="4" fillId="0" borderId="1" xfId="1" applyFont="1" applyFill="1" applyBorder="1"/>
    <xf numFmtId="0" fontId="4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right" vertical="center" wrapText="1"/>
    </xf>
    <xf numFmtId="43" fontId="4" fillId="0" borderId="1" xfId="1" applyFont="1" applyBorder="1" applyAlignment="1">
      <alignment wrapText="1"/>
    </xf>
    <xf numFmtId="43" fontId="4" fillId="0" borderId="1" xfId="1" applyFont="1" applyBorder="1" applyAlignment="1">
      <alignment horizontal="right" vertical="center" wrapText="1"/>
    </xf>
    <xf numFmtId="0" fontId="9" fillId="0" borderId="0" xfId="0" applyFont="1"/>
    <xf numFmtId="0" fontId="10" fillId="0" borderId="0" xfId="0" applyFont="1" applyFill="1" applyBorder="1" applyAlignment="1">
      <alignment vertical="center" wrapText="1"/>
    </xf>
    <xf numFmtId="43" fontId="11" fillId="0" borderId="0" xfId="1" applyFont="1" applyFill="1" applyBorder="1"/>
    <xf numFmtId="43" fontId="9" fillId="0" borderId="0" xfId="1" applyFont="1" applyFill="1" applyBorder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3" fontId="4" fillId="0" borderId="1" xfId="1" applyFont="1" applyBorder="1" applyAlignment="1">
      <alignment vertical="center" wrapText="1"/>
    </xf>
    <xf numFmtId="43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/>
    </xf>
    <xf numFmtId="43" fontId="4" fillId="0" borderId="1" xfId="1" applyFont="1" applyBorder="1" applyAlignment="1">
      <alignment horizontal="center" vertical="center" wrapText="1"/>
    </xf>
    <xf numFmtId="0" fontId="9" fillId="0" borderId="1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5"/>
  <sheetViews>
    <sheetView topLeftCell="A10" workbookViewId="0">
      <selection activeCell="D41" sqref="D41"/>
    </sheetView>
  </sheetViews>
  <sheetFormatPr defaultRowHeight="14.25" x14ac:dyDescent="0.2"/>
  <cols>
    <col min="2" max="2" width="18.375" bestFit="1" customWidth="1"/>
    <col min="3" max="3" width="6.25" bestFit="1" customWidth="1"/>
    <col min="4" max="4" width="16.625" bestFit="1" customWidth="1"/>
    <col min="5" max="5" width="17.75" bestFit="1" customWidth="1"/>
    <col min="6" max="6" width="8.75" bestFit="1" customWidth="1"/>
  </cols>
  <sheetData>
    <row r="2" spans="2:5" x14ac:dyDescent="0.2">
      <c r="B2" s="46" t="s">
        <v>0</v>
      </c>
      <c r="C2" s="46"/>
      <c r="D2" s="46"/>
      <c r="E2" s="46"/>
    </row>
    <row r="3" spans="2:5" x14ac:dyDescent="0.2">
      <c r="B3" s="46" t="s">
        <v>79</v>
      </c>
      <c r="C3" s="46"/>
      <c r="D3" s="46"/>
      <c r="E3" s="46"/>
    </row>
    <row r="4" spans="2:5" x14ac:dyDescent="0.2">
      <c r="B4" s="1" t="s">
        <v>1</v>
      </c>
      <c r="C4" s="2" t="s">
        <v>2</v>
      </c>
      <c r="D4" s="3" t="s">
        <v>80</v>
      </c>
      <c r="E4" s="4">
        <v>2020</v>
      </c>
    </row>
    <row r="5" spans="2:5" x14ac:dyDescent="0.2">
      <c r="B5" s="5" t="s">
        <v>3</v>
      </c>
      <c r="C5" s="6"/>
      <c r="D5" s="5"/>
      <c r="E5" s="7"/>
    </row>
    <row r="6" spans="2:5" x14ac:dyDescent="0.2">
      <c r="B6" s="5" t="s">
        <v>4</v>
      </c>
      <c r="C6" s="6"/>
      <c r="D6" s="5"/>
      <c r="E6" s="7"/>
    </row>
    <row r="7" spans="2:5" x14ac:dyDescent="0.2">
      <c r="B7" s="7" t="s">
        <v>5</v>
      </c>
      <c r="C7" s="6">
        <v>4</v>
      </c>
      <c r="D7" s="8">
        <v>245971891</v>
      </c>
      <c r="E7" s="9">
        <v>248267514</v>
      </c>
    </row>
    <row r="8" spans="2:5" x14ac:dyDescent="0.2">
      <c r="B8" s="7" t="s">
        <v>6</v>
      </c>
      <c r="C8" s="6"/>
      <c r="D8" s="8">
        <v>6389</v>
      </c>
      <c r="E8" s="9">
        <v>6881</v>
      </c>
    </row>
    <row r="9" spans="2:5" ht="38.25" x14ac:dyDescent="0.2">
      <c r="B9" s="7" t="s">
        <v>7</v>
      </c>
      <c r="C9" s="6"/>
      <c r="D9" s="8">
        <v>253237</v>
      </c>
      <c r="E9" s="9">
        <v>253020</v>
      </c>
    </row>
    <row r="10" spans="2:5" x14ac:dyDescent="0.2">
      <c r="B10" s="7" t="s">
        <v>8</v>
      </c>
      <c r="C10" s="6"/>
      <c r="D10" s="8">
        <v>28375403</v>
      </c>
      <c r="E10" s="9">
        <v>28487131</v>
      </c>
    </row>
    <row r="11" spans="2:5" x14ac:dyDescent="0.2">
      <c r="B11" s="7"/>
      <c r="C11" s="6"/>
      <c r="D11" s="8">
        <f>SUM(D7:D10)</f>
        <v>274606920</v>
      </c>
      <c r="E11" s="9">
        <f>SUM(E7:E10)</f>
        <v>277014546</v>
      </c>
    </row>
    <row r="12" spans="2:5" x14ac:dyDescent="0.2">
      <c r="B12" s="7" t="s">
        <v>9</v>
      </c>
      <c r="C12" s="6"/>
      <c r="D12" s="5"/>
      <c r="E12" s="9"/>
    </row>
    <row r="13" spans="2:5" x14ac:dyDescent="0.2">
      <c r="B13" s="5" t="s">
        <v>10</v>
      </c>
      <c r="C13" s="6"/>
      <c r="D13" s="5"/>
      <c r="E13" s="9"/>
    </row>
    <row r="14" spans="2:5" ht="25.5" x14ac:dyDescent="0.2">
      <c r="B14" s="7" t="s">
        <v>81</v>
      </c>
      <c r="C14" s="6"/>
      <c r="D14" s="53">
        <v>0</v>
      </c>
      <c r="E14" s="9">
        <v>41640</v>
      </c>
    </row>
    <row r="15" spans="2:5" ht="25.5" x14ac:dyDescent="0.2">
      <c r="B15" s="7" t="s">
        <v>11</v>
      </c>
      <c r="C15" s="6"/>
      <c r="D15" s="8">
        <v>115786</v>
      </c>
      <c r="E15" s="9">
        <v>49044</v>
      </c>
    </row>
    <row r="16" spans="2:5" ht="25.5" x14ac:dyDescent="0.2">
      <c r="B16" s="7" t="s">
        <v>12</v>
      </c>
      <c r="C16" s="6">
        <v>5</v>
      </c>
      <c r="D16" s="8">
        <v>1699702</v>
      </c>
      <c r="E16" s="9">
        <v>1811230</v>
      </c>
    </row>
    <row r="17" spans="2:5" x14ac:dyDescent="0.2">
      <c r="B17" s="5"/>
      <c r="C17" s="2"/>
      <c r="D17" s="8">
        <f>SUM(D14:D16)</f>
        <v>1815488</v>
      </c>
      <c r="E17" s="9">
        <f>SUM(E14:E16)</f>
        <v>1901914</v>
      </c>
    </row>
    <row r="18" spans="2:5" x14ac:dyDescent="0.2">
      <c r="B18" s="5" t="s">
        <v>13</v>
      </c>
      <c r="C18" s="2"/>
      <c r="D18" s="8">
        <f>D11+D17</f>
        <v>276422408</v>
      </c>
      <c r="E18" s="9">
        <f>E11+E17</f>
        <v>278916460</v>
      </c>
    </row>
    <row r="19" spans="2:5" x14ac:dyDescent="0.2">
      <c r="B19" s="5" t="s">
        <v>9</v>
      </c>
      <c r="C19" s="2"/>
      <c r="D19" s="5"/>
      <c r="E19" s="9"/>
    </row>
    <row r="20" spans="2:5" ht="25.5" x14ac:dyDescent="0.2">
      <c r="B20" s="5" t="s">
        <v>14</v>
      </c>
      <c r="C20" s="2"/>
      <c r="D20" s="5"/>
      <c r="E20" s="9"/>
    </row>
    <row r="21" spans="2:5" x14ac:dyDescent="0.2">
      <c r="B21" s="5" t="s">
        <v>15</v>
      </c>
      <c r="C21" s="2"/>
      <c r="D21" s="5"/>
      <c r="E21" s="9"/>
    </row>
    <row r="22" spans="2:5" x14ac:dyDescent="0.2">
      <c r="B22" s="7" t="s">
        <v>16</v>
      </c>
      <c r="C22" s="6">
        <v>6</v>
      </c>
      <c r="D22" s="8">
        <v>84911556</v>
      </c>
      <c r="E22" s="9">
        <v>84911556</v>
      </c>
    </row>
    <row r="23" spans="2:5" ht="25.5" x14ac:dyDescent="0.2">
      <c r="B23" s="7" t="s">
        <v>17</v>
      </c>
      <c r="C23" s="6"/>
      <c r="D23" s="8">
        <v>68597</v>
      </c>
      <c r="E23" s="9">
        <v>68597</v>
      </c>
    </row>
    <row r="24" spans="2:5" x14ac:dyDescent="0.2">
      <c r="B24" s="7" t="s">
        <v>18</v>
      </c>
      <c r="C24" s="6"/>
      <c r="D24" s="8">
        <v>-43288017</v>
      </c>
      <c r="E24" s="9">
        <v>-35511078</v>
      </c>
    </row>
    <row r="25" spans="2:5" x14ac:dyDescent="0.2">
      <c r="B25" s="5" t="s">
        <v>19</v>
      </c>
      <c r="C25" s="6"/>
      <c r="D25" s="8">
        <f>SUM(D22:D24)</f>
        <v>41692136</v>
      </c>
      <c r="E25" s="9">
        <f>SUM(E22:E24)</f>
        <v>49469075</v>
      </c>
    </row>
    <row r="26" spans="2:5" x14ac:dyDescent="0.2">
      <c r="B26" s="7" t="s">
        <v>9</v>
      </c>
      <c r="C26" s="6"/>
      <c r="D26" s="5"/>
      <c r="E26" s="9"/>
    </row>
    <row r="27" spans="2:5" ht="25.5" x14ac:dyDescent="0.2">
      <c r="B27" s="5" t="s">
        <v>20</v>
      </c>
      <c r="C27" s="6"/>
      <c r="D27" s="5"/>
      <c r="E27" s="9"/>
    </row>
    <row r="28" spans="2:5" ht="25.5" x14ac:dyDescent="0.2">
      <c r="B28" s="7" t="s">
        <v>21</v>
      </c>
      <c r="C28" s="6">
        <v>7</v>
      </c>
      <c r="D28" s="8">
        <v>197681788</v>
      </c>
      <c r="E28" s="9">
        <v>192358790</v>
      </c>
    </row>
    <row r="29" spans="2:5" ht="51" x14ac:dyDescent="0.2">
      <c r="B29" s="7" t="s">
        <v>22</v>
      </c>
      <c r="C29" s="6">
        <v>8</v>
      </c>
      <c r="D29" s="8">
        <v>6146527</v>
      </c>
      <c r="E29" s="9">
        <v>6037920</v>
      </c>
    </row>
    <row r="30" spans="2:5" x14ac:dyDescent="0.2">
      <c r="B30" s="5"/>
      <c r="C30" s="6"/>
      <c r="D30" s="8">
        <f>SUM(D28:D29)</f>
        <v>203828315</v>
      </c>
      <c r="E30" s="9">
        <f>SUM(E28:E29)</f>
        <v>198396710</v>
      </c>
    </row>
    <row r="31" spans="2:5" x14ac:dyDescent="0.2">
      <c r="B31" s="7"/>
      <c r="C31" s="6"/>
      <c r="D31" s="5"/>
      <c r="E31" s="7"/>
    </row>
    <row r="32" spans="2:5" ht="25.5" x14ac:dyDescent="0.2">
      <c r="B32" s="5" t="s">
        <v>23</v>
      </c>
      <c r="C32" s="6"/>
      <c r="D32" s="5"/>
      <c r="E32" s="7"/>
    </row>
    <row r="33" spans="2:5" ht="25.5" x14ac:dyDescent="0.2">
      <c r="B33" s="7" t="s">
        <v>21</v>
      </c>
      <c r="C33" s="6">
        <v>7</v>
      </c>
      <c r="D33" s="8">
        <v>30755274</v>
      </c>
      <c r="E33" s="9">
        <v>30820760</v>
      </c>
    </row>
    <row r="34" spans="2:5" ht="25.5" x14ac:dyDescent="0.2">
      <c r="B34" s="7" t="s">
        <v>24</v>
      </c>
      <c r="C34" s="6">
        <v>9</v>
      </c>
      <c r="D34" s="8">
        <v>21615</v>
      </c>
      <c r="E34" s="9">
        <v>95461</v>
      </c>
    </row>
    <row r="35" spans="2:5" x14ac:dyDescent="0.2">
      <c r="B35" s="7" t="s">
        <v>25</v>
      </c>
      <c r="C35" s="6"/>
      <c r="D35" s="8">
        <v>0</v>
      </c>
      <c r="E35" s="9">
        <v>0</v>
      </c>
    </row>
    <row r="36" spans="2:5" x14ac:dyDescent="0.2">
      <c r="B36" s="7" t="s">
        <v>26</v>
      </c>
      <c r="C36" s="6"/>
      <c r="D36" s="8">
        <v>0</v>
      </c>
      <c r="E36" s="9">
        <v>0</v>
      </c>
    </row>
    <row r="37" spans="2:5" ht="25.5" x14ac:dyDescent="0.2">
      <c r="B37" s="7" t="s">
        <v>27</v>
      </c>
      <c r="C37" s="6"/>
      <c r="D37" s="8">
        <v>125068</v>
      </c>
      <c r="E37" s="9">
        <v>134454</v>
      </c>
    </row>
    <row r="38" spans="2:5" x14ac:dyDescent="0.2">
      <c r="B38" s="5"/>
      <c r="C38" s="2"/>
      <c r="D38" s="8">
        <f>SUM(D33:D37)</f>
        <v>30901957</v>
      </c>
      <c r="E38" s="9">
        <f>SUM(E33:E37)</f>
        <v>31050675</v>
      </c>
    </row>
    <row r="39" spans="2:5" ht="25.5" x14ac:dyDescent="0.2">
      <c r="B39" s="5" t="s">
        <v>28</v>
      </c>
      <c r="C39" s="2"/>
      <c r="D39" s="8">
        <f>D25+D30+D38</f>
        <v>276422408</v>
      </c>
      <c r="E39" s="9">
        <f>E25+E30+E38</f>
        <v>278916460</v>
      </c>
    </row>
    <row r="40" spans="2:5" ht="25.5" x14ac:dyDescent="0.2">
      <c r="B40" s="10" t="s">
        <v>29</v>
      </c>
      <c r="C40" s="11"/>
      <c r="D40" s="12">
        <v>0.98199999999999998</v>
      </c>
      <c r="E40" s="13">
        <v>1.165</v>
      </c>
    </row>
    <row r="41" spans="2:5" x14ac:dyDescent="0.2">
      <c r="B41" s="14"/>
      <c r="C41" s="15"/>
      <c r="D41" s="16"/>
      <c r="E41" s="17"/>
    </row>
    <row r="42" spans="2:5" ht="51" x14ac:dyDescent="0.2">
      <c r="B42" s="18" t="s">
        <v>30</v>
      </c>
      <c r="C42" s="19"/>
      <c r="D42" s="19"/>
      <c r="E42" s="20" t="s">
        <v>31</v>
      </c>
    </row>
    <row r="43" spans="2:5" x14ac:dyDescent="0.2">
      <c r="B43" s="18"/>
      <c r="C43" s="19"/>
      <c r="D43" s="19"/>
      <c r="E43" s="21"/>
    </row>
    <row r="44" spans="2:5" ht="15" thickBot="1" x14ac:dyDescent="0.25">
      <c r="B44" s="18" t="s">
        <v>32</v>
      </c>
      <c r="C44" s="19"/>
      <c r="D44" s="19"/>
      <c r="E44" s="22"/>
    </row>
    <row r="45" spans="2:5" x14ac:dyDescent="0.2">
      <c r="B45" s="18"/>
      <c r="C45" s="19"/>
      <c r="D45" s="19"/>
      <c r="E45" s="21" t="s">
        <v>33</v>
      </c>
    </row>
  </sheetData>
  <mergeCells count="2">
    <mergeCell ref="B2:E2"/>
    <mergeCell ref="B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"/>
  <sheetViews>
    <sheetView workbookViewId="0">
      <selection activeCell="D24" sqref="D24"/>
    </sheetView>
  </sheetViews>
  <sheetFormatPr defaultColWidth="9.75" defaultRowHeight="14.25" x14ac:dyDescent="0.2"/>
  <cols>
    <col min="2" max="3" width="16.5" customWidth="1"/>
    <col min="4" max="4" width="13.375" bestFit="1" customWidth="1"/>
    <col min="5" max="5" width="12.625" customWidth="1"/>
    <col min="6" max="6" width="12.75" bestFit="1" customWidth="1"/>
  </cols>
  <sheetData>
    <row r="2" spans="2:5" x14ac:dyDescent="0.2">
      <c r="B2" s="46" t="s">
        <v>34</v>
      </c>
      <c r="C2" s="46"/>
      <c r="D2" s="46"/>
      <c r="E2" s="46"/>
    </row>
    <row r="3" spans="2:5" x14ac:dyDescent="0.2">
      <c r="B3" s="46" t="s">
        <v>79</v>
      </c>
      <c r="C3" s="46"/>
      <c r="D3" s="46"/>
      <c r="E3" s="46"/>
    </row>
    <row r="4" spans="2:5" x14ac:dyDescent="0.2">
      <c r="B4" s="1"/>
      <c r="C4" s="47"/>
      <c r="D4" s="3">
        <v>2021</v>
      </c>
      <c r="E4" s="4">
        <v>2020</v>
      </c>
    </row>
    <row r="5" spans="2:5" x14ac:dyDescent="0.2">
      <c r="B5" s="1" t="s">
        <v>1</v>
      </c>
      <c r="C5" s="47"/>
      <c r="D5" s="47" t="s">
        <v>35</v>
      </c>
      <c r="E5" s="47"/>
    </row>
    <row r="6" spans="2:5" x14ac:dyDescent="0.2">
      <c r="B6" s="7" t="s">
        <v>36</v>
      </c>
      <c r="C6" s="6">
        <v>10</v>
      </c>
      <c r="D6" s="23">
        <v>965024</v>
      </c>
      <c r="E6" s="54">
        <v>1097131</v>
      </c>
    </row>
    <row r="7" spans="2:5" ht="25.5" x14ac:dyDescent="0.2">
      <c r="B7" s="7" t="s">
        <v>37</v>
      </c>
      <c r="C7" s="6">
        <v>11</v>
      </c>
      <c r="D7" s="23">
        <v>-3191714</v>
      </c>
      <c r="E7" s="54">
        <v>-3227869</v>
      </c>
    </row>
    <row r="8" spans="2:5" x14ac:dyDescent="0.2">
      <c r="B8" s="5" t="s">
        <v>38</v>
      </c>
      <c r="C8" s="2"/>
      <c r="D8" s="23">
        <f>D6+D7</f>
        <v>-2226690</v>
      </c>
      <c r="E8" s="54">
        <v>-2130737</v>
      </c>
    </row>
    <row r="9" spans="2:5" x14ac:dyDescent="0.2">
      <c r="B9" s="5"/>
      <c r="C9" s="2"/>
      <c r="D9" s="23"/>
      <c r="E9" s="2"/>
    </row>
    <row r="10" spans="2:5" ht="51" x14ac:dyDescent="0.2">
      <c r="B10" s="7" t="s">
        <v>39</v>
      </c>
      <c r="C10" s="6">
        <v>12</v>
      </c>
      <c r="D10" s="8">
        <v>0</v>
      </c>
      <c r="E10" s="9">
        <v>0</v>
      </c>
    </row>
    <row r="11" spans="2:5" ht="38.25" x14ac:dyDescent="0.2">
      <c r="B11" s="7" t="s">
        <v>40</v>
      </c>
      <c r="C11" s="6">
        <v>13</v>
      </c>
      <c r="D11" s="8">
        <v>-154662</v>
      </c>
      <c r="E11" s="9">
        <v>-178989</v>
      </c>
    </row>
    <row r="12" spans="2:5" ht="38.25" x14ac:dyDescent="0.2">
      <c r="B12" s="7" t="s">
        <v>78</v>
      </c>
      <c r="C12" s="6"/>
      <c r="D12" s="8">
        <v>0</v>
      </c>
      <c r="E12" s="9">
        <v>0</v>
      </c>
    </row>
    <row r="13" spans="2:5" ht="38.25" x14ac:dyDescent="0.2">
      <c r="B13" s="5" t="s">
        <v>41</v>
      </c>
      <c r="C13" s="6"/>
      <c r="D13" s="8">
        <f>D8+D10+D11+D12</f>
        <v>-2381352</v>
      </c>
      <c r="E13" s="9">
        <f>E8+E10+E11+E12</f>
        <v>-2309726</v>
      </c>
    </row>
    <row r="14" spans="2:5" x14ac:dyDescent="0.2">
      <c r="B14" s="5" t="s">
        <v>9</v>
      </c>
      <c r="C14" s="6"/>
      <c r="D14" s="8"/>
      <c r="E14" s="9"/>
    </row>
    <row r="15" spans="2:5" ht="25.5" x14ac:dyDescent="0.2">
      <c r="B15" s="7" t="s">
        <v>42</v>
      </c>
      <c r="C15" s="6"/>
      <c r="D15" s="8">
        <v>140</v>
      </c>
      <c r="E15" s="9">
        <v>-477</v>
      </c>
    </row>
    <row r="16" spans="2:5" x14ac:dyDescent="0.2">
      <c r="B16" s="7" t="s">
        <v>43</v>
      </c>
      <c r="C16" s="6"/>
      <c r="D16" s="8">
        <v>35878</v>
      </c>
      <c r="E16" s="9">
        <v>350411</v>
      </c>
    </row>
    <row r="17" spans="2:6" x14ac:dyDescent="0.2">
      <c r="B17" s="7" t="s">
        <v>44</v>
      </c>
      <c r="C17" s="6">
        <v>14</v>
      </c>
      <c r="D17" s="8">
        <v>-5431605</v>
      </c>
      <c r="E17" s="9">
        <v>-4874600</v>
      </c>
    </row>
    <row r="18" spans="2:6" ht="25.5" x14ac:dyDescent="0.2">
      <c r="B18" s="5" t="s">
        <v>45</v>
      </c>
      <c r="C18" s="6"/>
      <c r="D18" s="8">
        <f>SUM(D15:D17)+D13</f>
        <v>-7776939</v>
      </c>
      <c r="E18" s="9">
        <f>SUM(E15:E17)+E13</f>
        <v>-6834392</v>
      </c>
      <c r="F18" s="24"/>
    </row>
    <row r="19" spans="2:6" x14ac:dyDescent="0.2">
      <c r="B19" s="5" t="s">
        <v>9</v>
      </c>
      <c r="C19" s="6"/>
      <c r="D19" s="8"/>
      <c r="E19" s="9"/>
    </row>
    <row r="20" spans="2:6" ht="25.5" x14ac:dyDescent="0.2">
      <c r="B20" s="7" t="s">
        <v>46</v>
      </c>
      <c r="C20" s="6"/>
      <c r="D20" s="8">
        <v>0</v>
      </c>
      <c r="E20" s="9"/>
    </row>
    <row r="21" spans="2:6" ht="25.5" x14ac:dyDescent="0.2">
      <c r="B21" s="5" t="s">
        <v>47</v>
      </c>
      <c r="C21" s="6"/>
      <c r="D21" s="8">
        <f>D18+D20</f>
        <v>-7776939</v>
      </c>
      <c r="E21" s="9">
        <f>E18</f>
        <v>-6834392</v>
      </c>
    </row>
    <row r="22" spans="2:6" ht="38.25" x14ac:dyDescent="0.2">
      <c r="B22" s="5" t="s">
        <v>48</v>
      </c>
      <c r="C22" s="2"/>
      <c r="D22" s="8">
        <f>D21</f>
        <v>-7776939</v>
      </c>
      <c r="E22" s="9">
        <f>E21</f>
        <v>-6834392</v>
      </c>
    </row>
    <row r="23" spans="2:6" ht="25.5" x14ac:dyDescent="0.2">
      <c r="B23" s="10" t="s">
        <v>49</v>
      </c>
      <c r="C23" s="11"/>
      <c r="D23" s="25">
        <v>-0.18</v>
      </c>
      <c r="E23" s="26">
        <v>-0.01</v>
      </c>
    </row>
    <row r="24" spans="2:6" x14ac:dyDescent="0.2">
      <c r="B24" s="14"/>
      <c r="C24" s="15"/>
      <c r="D24" s="16"/>
      <c r="E24" s="17"/>
    </row>
    <row r="25" spans="2:6" ht="63.75" x14ac:dyDescent="0.2">
      <c r="B25" s="18" t="s">
        <v>30</v>
      </c>
      <c r="C25" s="19"/>
      <c r="D25" s="19"/>
      <c r="E25" s="21" t="s">
        <v>31</v>
      </c>
    </row>
    <row r="26" spans="2:6" ht="15" thickBot="1" x14ac:dyDescent="0.25">
      <c r="B26" s="18"/>
      <c r="C26" s="19"/>
      <c r="D26" s="19"/>
      <c r="E26" s="27"/>
    </row>
    <row r="27" spans="2:6" x14ac:dyDescent="0.2">
      <c r="B27" s="18"/>
      <c r="C27" s="19"/>
      <c r="D27" s="19"/>
      <c r="E27" s="21"/>
    </row>
    <row r="28" spans="2:6" ht="15" thickBot="1" x14ac:dyDescent="0.25">
      <c r="B28" s="18" t="s">
        <v>32</v>
      </c>
      <c r="C28" s="19"/>
      <c r="D28" s="19"/>
      <c r="E28" s="22"/>
    </row>
    <row r="29" spans="2:6" x14ac:dyDescent="0.2">
      <c r="B29" s="18"/>
      <c r="C29" s="19"/>
      <c r="D29" s="19"/>
      <c r="E29" s="21" t="s">
        <v>33</v>
      </c>
    </row>
  </sheetData>
  <mergeCells count="4">
    <mergeCell ref="B2:E2"/>
    <mergeCell ref="B3:E3"/>
    <mergeCell ref="C4:C5"/>
    <mergeCell ref="D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workbookViewId="0">
      <selection activeCell="D28" sqref="D28"/>
    </sheetView>
  </sheetViews>
  <sheetFormatPr defaultRowHeight="14.25" x14ac:dyDescent="0.2"/>
  <cols>
    <col min="2" max="2" width="16.125" customWidth="1"/>
    <col min="3" max="3" width="10.875" customWidth="1"/>
    <col min="4" max="4" width="16.625" customWidth="1"/>
    <col min="5" max="5" width="3.875" hidden="1" customWidth="1"/>
    <col min="6" max="6" width="20.875" customWidth="1"/>
    <col min="8" max="8" width="11.5" bestFit="1" customWidth="1"/>
  </cols>
  <sheetData>
    <row r="2" spans="2:8" x14ac:dyDescent="0.2">
      <c r="B2" s="46" t="s">
        <v>50</v>
      </c>
      <c r="C2" s="46"/>
      <c r="D2" s="46"/>
      <c r="E2" s="46"/>
      <c r="F2" s="46"/>
    </row>
    <row r="3" spans="2:8" x14ac:dyDescent="0.2">
      <c r="B3" s="46" t="s">
        <v>79</v>
      </c>
      <c r="C3" s="46"/>
      <c r="D3" s="46"/>
      <c r="E3" s="46"/>
      <c r="F3" s="46"/>
    </row>
    <row r="4" spans="2:8" x14ac:dyDescent="0.2">
      <c r="B4" s="28" t="s">
        <v>1</v>
      </c>
      <c r="C4" s="29" t="s">
        <v>2</v>
      </c>
      <c r="D4" s="30">
        <v>2021</v>
      </c>
      <c r="E4" s="49">
        <v>2020</v>
      </c>
      <c r="F4" s="49"/>
    </row>
    <row r="5" spans="2:8" x14ac:dyDescent="0.2">
      <c r="B5" s="28" t="s">
        <v>9</v>
      </c>
      <c r="C5" s="29"/>
      <c r="D5" s="31"/>
      <c r="E5" s="50"/>
      <c r="F5" s="50"/>
    </row>
    <row r="6" spans="2:8" ht="38.25" x14ac:dyDescent="0.2">
      <c r="B6" s="5" t="s">
        <v>51</v>
      </c>
      <c r="C6" s="29"/>
      <c r="D6" s="31"/>
      <c r="E6" s="50"/>
      <c r="F6" s="50"/>
    </row>
    <row r="7" spans="2:8" ht="25.5" x14ac:dyDescent="0.2">
      <c r="B7" s="32" t="s">
        <v>52</v>
      </c>
      <c r="C7" s="29"/>
      <c r="D7" s="8">
        <v>35661</v>
      </c>
      <c r="E7" s="33"/>
      <c r="F7" s="9">
        <v>348750</v>
      </c>
    </row>
    <row r="8" spans="2:8" ht="25.5" x14ac:dyDescent="0.2">
      <c r="B8" s="32" t="s">
        <v>53</v>
      </c>
      <c r="C8" s="29"/>
      <c r="D8" s="8">
        <v>1081342</v>
      </c>
      <c r="E8" s="33"/>
      <c r="F8" s="9">
        <v>1229380</v>
      </c>
    </row>
    <row r="9" spans="2:8" x14ac:dyDescent="0.2">
      <c r="B9" s="32" t="s">
        <v>54</v>
      </c>
      <c r="C9" s="29"/>
      <c r="D9" s="8">
        <v>487</v>
      </c>
      <c r="E9" s="33"/>
      <c r="F9" s="9">
        <v>0</v>
      </c>
    </row>
    <row r="10" spans="2:8" ht="38.25" x14ac:dyDescent="0.2">
      <c r="B10" s="32" t="s">
        <v>55</v>
      </c>
      <c r="C10" s="29"/>
      <c r="D10" s="8">
        <v>-35368</v>
      </c>
      <c r="E10" s="33"/>
      <c r="F10" s="9">
        <v>-30086764</v>
      </c>
    </row>
    <row r="11" spans="2:8" ht="25.5" x14ac:dyDescent="0.2">
      <c r="B11" s="32" t="s">
        <v>56</v>
      </c>
      <c r="C11" s="29"/>
      <c r="D11" s="8">
        <v>-95788</v>
      </c>
      <c r="E11" s="33"/>
      <c r="F11" s="9">
        <v>-106439</v>
      </c>
    </row>
    <row r="12" spans="2:8" ht="51" x14ac:dyDescent="0.2">
      <c r="B12" s="32" t="s">
        <v>57</v>
      </c>
      <c r="C12" s="29"/>
      <c r="D12" s="8">
        <v>-939650</v>
      </c>
      <c r="E12" s="33"/>
      <c r="F12" s="9">
        <v>-982962</v>
      </c>
    </row>
    <row r="13" spans="2:8" ht="38.25" x14ac:dyDescent="0.2">
      <c r="B13" s="7" t="s">
        <v>58</v>
      </c>
      <c r="C13" s="29"/>
      <c r="D13" s="8">
        <v>-16743</v>
      </c>
      <c r="E13" s="33"/>
      <c r="F13" s="34">
        <v>-21976</v>
      </c>
    </row>
    <row r="14" spans="2:8" ht="25.5" x14ac:dyDescent="0.2">
      <c r="B14" s="7" t="s">
        <v>82</v>
      </c>
      <c r="C14" s="29"/>
      <c r="D14" s="8">
        <v>-65486</v>
      </c>
      <c r="E14" s="45"/>
      <c r="F14" s="34">
        <v>0</v>
      </c>
    </row>
    <row r="15" spans="2:8" x14ac:dyDescent="0.2">
      <c r="B15" s="7" t="s">
        <v>59</v>
      </c>
      <c r="C15" s="29"/>
      <c r="D15" s="8">
        <v>-42391</v>
      </c>
      <c r="E15" s="33"/>
      <c r="F15" s="35">
        <v>-4038</v>
      </c>
      <c r="H15" s="24"/>
    </row>
    <row r="16" spans="2:8" ht="51" x14ac:dyDescent="0.2">
      <c r="B16" s="5" t="s">
        <v>60</v>
      </c>
      <c r="C16" s="29"/>
      <c r="D16" s="8">
        <v>-38028</v>
      </c>
      <c r="E16" s="33"/>
      <c r="F16" s="9">
        <f>SUM(F7:F15)</f>
        <v>-29624049</v>
      </c>
      <c r="H16" s="24"/>
    </row>
    <row r="17" spans="2:6" x14ac:dyDescent="0.2">
      <c r="B17" s="7" t="s">
        <v>9</v>
      </c>
      <c r="C17" s="2"/>
      <c r="D17" s="48"/>
      <c r="E17" s="48"/>
      <c r="F17" s="35"/>
    </row>
    <row r="18" spans="2:6" ht="38.25" x14ac:dyDescent="0.2">
      <c r="B18" s="5" t="s">
        <v>61</v>
      </c>
      <c r="C18" s="2"/>
      <c r="D18" s="48"/>
      <c r="E18" s="48"/>
      <c r="F18" s="35"/>
    </row>
    <row r="19" spans="2:6" ht="38.25" x14ac:dyDescent="0.2">
      <c r="B19" s="7" t="s">
        <v>83</v>
      </c>
      <c r="C19" s="44"/>
      <c r="D19" s="45">
        <v>-73500</v>
      </c>
      <c r="E19" s="45"/>
      <c r="F19" s="35">
        <v>0</v>
      </c>
    </row>
    <row r="20" spans="2:6" ht="25.5" x14ac:dyDescent="0.2">
      <c r="B20" s="7" t="s">
        <v>62</v>
      </c>
      <c r="C20" s="6"/>
      <c r="D20" s="8">
        <v>0</v>
      </c>
      <c r="E20" s="33"/>
      <c r="F20" s="35">
        <v>0</v>
      </c>
    </row>
    <row r="21" spans="2:6" ht="38.25" x14ac:dyDescent="0.2">
      <c r="B21" s="7" t="s">
        <v>63</v>
      </c>
      <c r="C21" s="6"/>
      <c r="D21" s="8">
        <v>0</v>
      </c>
      <c r="E21" s="33"/>
      <c r="F21" s="35">
        <v>0</v>
      </c>
    </row>
    <row r="22" spans="2:6" ht="63.75" x14ac:dyDescent="0.2">
      <c r="B22" s="5" t="s">
        <v>64</v>
      </c>
      <c r="C22" s="2"/>
      <c r="D22" s="8">
        <f>SUM(D19:D21)</f>
        <v>-73500</v>
      </c>
      <c r="E22" s="33"/>
      <c r="F22" s="35">
        <f>SUM(F19:F21)</f>
        <v>0</v>
      </c>
    </row>
    <row r="23" spans="2:6" x14ac:dyDescent="0.2">
      <c r="B23" s="7" t="s">
        <v>9</v>
      </c>
      <c r="C23" s="2"/>
      <c r="D23" s="48"/>
      <c r="E23" s="48"/>
      <c r="F23" s="35"/>
    </row>
    <row r="24" spans="2:6" ht="38.25" x14ac:dyDescent="0.2">
      <c r="B24" s="5" t="s">
        <v>74</v>
      </c>
      <c r="C24" s="2"/>
      <c r="D24" s="8"/>
      <c r="E24" s="8">
        <f t="shared" ref="E24" si="0">E16+E22</f>
        <v>0</v>
      </c>
      <c r="F24" s="9"/>
    </row>
    <row r="25" spans="2:6" x14ac:dyDescent="0.2">
      <c r="B25" s="7"/>
      <c r="C25" s="2"/>
      <c r="D25" s="48"/>
      <c r="E25" s="48"/>
      <c r="F25" s="35"/>
    </row>
    <row r="26" spans="2:6" x14ac:dyDescent="0.2">
      <c r="B26" s="7" t="s">
        <v>75</v>
      </c>
      <c r="C26" s="6"/>
      <c r="D26" s="8">
        <v>0</v>
      </c>
      <c r="E26" s="33"/>
      <c r="F26" s="9">
        <v>0</v>
      </c>
    </row>
    <row r="27" spans="2:6" x14ac:dyDescent="0.2">
      <c r="B27" s="7" t="s">
        <v>76</v>
      </c>
      <c r="C27" s="6"/>
      <c r="D27" s="8">
        <v>0</v>
      </c>
      <c r="E27" s="33"/>
      <c r="F27" s="9">
        <v>0</v>
      </c>
    </row>
    <row r="28" spans="2:6" ht="63.75" x14ac:dyDescent="0.2">
      <c r="B28" s="7" t="s">
        <v>77</v>
      </c>
      <c r="C28" s="6"/>
      <c r="D28" s="8">
        <v>-111528</v>
      </c>
      <c r="E28" s="8">
        <f t="shared" ref="E28" si="1">SUM(E26:E27)</f>
        <v>0</v>
      </c>
      <c r="F28" s="8">
        <v>-29624050</v>
      </c>
    </row>
    <row r="29" spans="2:6" ht="38.25" x14ac:dyDescent="0.2">
      <c r="B29" s="5" t="s">
        <v>84</v>
      </c>
      <c r="C29" s="6"/>
      <c r="D29" s="8">
        <v>1811230</v>
      </c>
      <c r="E29" s="8">
        <f t="shared" ref="E29" si="2">E24+E26</f>
        <v>0</v>
      </c>
      <c r="F29" s="9">
        <v>32394400</v>
      </c>
    </row>
    <row r="30" spans="2:6" ht="38.25" x14ac:dyDescent="0.2">
      <c r="B30" s="5" t="s">
        <v>85</v>
      </c>
      <c r="C30" s="55"/>
      <c r="D30" s="8">
        <v>1699702</v>
      </c>
      <c r="E30" s="55"/>
      <c r="F30" s="9">
        <v>2770350</v>
      </c>
    </row>
    <row r="31" spans="2:6" x14ac:dyDescent="0.2">
      <c r="B31" s="37"/>
      <c r="C31" s="36"/>
      <c r="D31" s="38"/>
      <c r="E31" s="36"/>
      <c r="F31" s="39"/>
    </row>
    <row r="32" spans="2:6" ht="63.75" x14ac:dyDescent="0.2">
      <c r="B32" s="18" t="s">
        <v>30</v>
      </c>
      <c r="C32" s="19"/>
      <c r="D32" s="19"/>
      <c r="E32" s="21" t="s">
        <v>31</v>
      </c>
      <c r="F32" s="40" t="s">
        <v>31</v>
      </c>
    </row>
    <row r="33" spans="2:6" ht="15" thickBot="1" x14ac:dyDescent="0.25">
      <c r="B33" s="18"/>
      <c r="C33" s="19"/>
      <c r="D33" s="19"/>
      <c r="E33" s="27"/>
      <c r="F33" s="27"/>
    </row>
    <row r="34" spans="2:6" x14ac:dyDescent="0.2">
      <c r="B34" s="18"/>
      <c r="C34" s="19"/>
      <c r="D34" s="19"/>
      <c r="E34" s="21"/>
      <c r="F34" s="21"/>
    </row>
    <row r="35" spans="2:6" x14ac:dyDescent="0.2">
      <c r="B35" s="18"/>
      <c r="C35" s="19"/>
      <c r="D35" s="19"/>
      <c r="E35" s="41"/>
      <c r="F35" s="41"/>
    </row>
    <row r="36" spans="2:6" ht="15" thickBot="1" x14ac:dyDescent="0.25">
      <c r="B36" s="18" t="s">
        <v>32</v>
      </c>
      <c r="C36" s="19"/>
      <c r="D36" s="19"/>
      <c r="E36" s="22"/>
      <c r="F36" s="21" t="s">
        <v>33</v>
      </c>
    </row>
    <row r="37" spans="2:6" ht="63.75" x14ac:dyDescent="0.2">
      <c r="B37" s="18"/>
      <c r="E37" s="21" t="s">
        <v>33</v>
      </c>
    </row>
  </sheetData>
  <mergeCells count="9">
    <mergeCell ref="D18:E18"/>
    <mergeCell ref="D23:E23"/>
    <mergeCell ref="D25:E25"/>
    <mergeCell ref="B2:F2"/>
    <mergeCell ref="B3:F3"/>
    <mergeCell ref="E4:F4"/>
    <mergeCell ref="E5:F5"/>
    <mergeCell ref="E6:F6"/>
    <mergeCell ref="D17:E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2"/>
  <sheetViews>
    <sheetView tabSelected="1" workbookViewId="0">
      <selection activeCell="F15" sqref="F15"/>
    </sheetView>
  </sheetViews>
  <sheetFormatPr defaultRowHeight="14.25" x14ac:dyDescent="0.2"/>
  <cols>
    <col min="2" max="2" width="14.625" customWidth="1"/>
    <col min="3" max="3" width="15.625" bestFit="1" customWidth="1"/>
    <col min="4" max="4" width="14.75" customWidth="1"/>
    <col min="5" max="5" width="14.5" bestFit="1" customWidth="1"/>
    <col min="6" max="6" width="15.625" bestFit="1" customWidth="1"/>
  </cols>
  <sheetData>
    <row r="2" spans="2:6" x14ac:dyDescent="0.2">
      <c r="B2" s="51" t="s">
        <v>65</v>
      </c>
      <c r="C2" s="51"/>
      <c r="D2" s="51"/>
      <c r="E2" s="51"/>
      <c r="F2" s="51"/>
    </row>
    <row r="3" spans="2:6" x14ac:dyDescent="0.2">
      <c r="B3" s="52" t="s">
        <v>79</v>
      </c>
      <c r="C3" s="52"/>
      <c r="D3" s="52"/>
      <c r="E3" s="52"/>
      <c r="F3" s="52"/>
    </row>
    <row r="4" spans="2:6" ht="38.25" x14ac:dyDescent="0.2">
      <c r="B4" s="28" t="s">
        <v>1</v>
      </c>
      <c r="C4" s="3" t="s">
        <v>66</v>
      </c>
      <c r="D4" s="3" t="s">
        <v>67</v>
      </c>
      <c r="E4" s="3" t="s">
        <v>18</v>
      </c>
      <c r="F4" s="3" t="s">
        <v>68</v>
      </c>
    </row>
    <row r="5" spans="2:6" x14ac:dyDescent="0.2">
      <c r="B5" s="28" t="s">
        <v>9</v>
      </c>
      <c r="C5" s="7"/>
      <c r="D5" s="7"/>
      <c r="E5" s="7"/>
      <c r="F5" s="7"/>
    </row>
    <row r="6" spans="2:6" ht="25.5" x14ac:dyDescent="0.2">
      <c r="B6" s="5" t="s">
        <v>72</v>
      </c>
      <c r="C6" s="9">
        <v>84911556</v>
      </c>
      <c r="D6" s="9">
        <v>68597</v>
      </c>
      <c r="E6" s="9">
        <v>-5497079</v>
      </c>
      <c r="F6" s="9">
        <f>SUM(C6:E6)</f>
        <v>79483074</v>
      </c>
    </row>
    <row r="7" spans="2:6" x14ac:dyDescent="0.2">
      <c r="B7" s="5" t="s">
        <v>9</v>
      </c>
      <c r="C7" s="42"/>
      <c r="D7" s="42"/>
      <c r="E7" s="9"/>
      <c r="F7" s="9">
        <f t="shared" ref="F7:F14" si="0">SUM(C7:E7)</f>
        <v>0</v>
      </c>
    </row>
    <row r="8" spans="2:6" ht="25.5" x14ac:dyDescent="0.2">
      <c r="B8" s="7" t="s">
        <v>69</v>
      </c>
      <c r="C8" s="42" t="s">
        <v>70</v>
      </c>
      <c r="D8" s="42" t="s">
        <v>70</v>
      </c>
      <c r="E8" s="8">
        <v>-30013999</v>
      </c>
      <c r="F8" s="8">
        <f t="shared" si="0"/>
        <v>-30013999</v>
      </c>
    </row>
    <row r="9" spans="2:6" ht="25.5" x14ac:dyDescent="0.2">
      <c r="B9" s="5" t="s">
        <v>71</v>
      </c>
      <c r="C9" s="43" t="s">
        <v>70</v>
      </c>
      <c r="D9" s="43" t="s">
        <v>70</v>
      </c>
      <c r="E9" s="8">
        <f>E8</f>
        <v>-30013999</v>
      </c>
      <c r="F9" s="8">
        <f>SUM(C9:E9)</f>
        <v>-30013999</v>
      </c>
    </row>
    <row r="10" spans="2:6" ht="25.5" x14ac:dyDescent="0.2">
      <c r="B10" s="5" t="s">
        <v>86</v>
      </c>
      <c r="C10" s="42">
        <v>84911556</v>
      </c>
      <c r="D10" s="42">
        <v>68597</v>
      </c>
      <c r="E10" s="8">
        <v>-35511078</v>
      </c>
      <c r="F10" s="8">
        <f t="shared" si="0"/>
        <v>49469075</v>
      </c>
    </row>
    <row r="11" spans="2:6" ht="25.5" x14ac:dyDescent="0.2">
      <c r="B11" s="7" t="s">
        <v>87</v>
      </c>
      <c r="C11" s="9">
        <v>84911556</v>
      </c>
      <c r="D11" s="42">
        <v>68597</v>
      </c>
      <c r="E11" s="8">
        <v>-35511078</v>
      </c>
      <c r="F11" s="8">
        <f t="shared" si="0"/>
        <v>49469075</v>
      </c>
    </row>
    <row r="12" spans="2:6" x14ac:dyDescent="0.2">
      <c r="B12" s="5"/>
      <c r="C12" s="9"/>
      <c r="D12" s="9"/>
      <c r="E12" s="9"/>
      <c r="F12" s="9">
        <f t="shared" si="0"/>
        <v>0</v>
      </c>
    </row>
    <row r="13" spans="2:6" ht="25.5" x14ac:dyDescent="0.2">
      <c r="B13" s="5" t="s">
        <v>47</v>
      </c>
      <c r="C13" s="42">
        <v>0</v>
      </c>
      <c r="D13" s="42">
        <v>0</v>
      </c>
      <c r="E13" s="8">
        <v>-7776939</v>
      </c>
      <c r="F13" s="8">
        <f t="shared" si="0"/>
        <v>-7776939</v>
      </c>
    </row>
    <row r="14" spans="2:6" ht="25.5" x14ac:dyDescent="0.2">
      <c r="B14" s="5" t="s">
        <v>73</v>
      </c>
      <c r="C14" s="8">
        <v>0</v>
      </c>
      <c r="D14" s="8">
        <v>0</v>
      </c>
      <c r="E14" s="8">
        <v>-7776939</v>
      </c>
      <c r="F14" s="8">
        <f t="shared" si="0"/>
        <v>-7776939</v>
      </c>
    </row>
    <row r="15" spans="2:6" ht="25.5" x14ac:dyDescent="0.2">
      <c r="B15" s="5" t="s">
        <v>86</v>
      </c>
      <c r="C15" s="43">
        <v>84911556</v>
      </c>
      <c r="D15" s="43">
        <v>68597</v>
      </c>
      <c r="E15" s="8">
        <v>-43288017</v>
      </c>
      <c r="F15" s="8">
        <f>SUM(C15:E15)</f>
        <v>41692136</v>
      </c>
    </row>
    <row r="16" spans="2:6" x14ac:dyDescent="0.2">
      <c r="B16" s="36"/>
      <c r="C16" s="36"/>
      <c r="D16" s="36"/>
      <c r="E16" s="36"/>
      <c r="F16" s="36"/>
    </row>
    <row r="17" spans="2:6" ht="63.75" x14ac:dyDescent="0.2">
      <c r="B17" s="18" t="s">
        <v>30</v>
      </c>
      <c r="C17" s="19"/>
      <c r="D17" s="19"/>
      <c r="E17" s="21"/>
      <c r="F17" s="40" t="s">
        <v>31</v>
      </c>
    </row>
    <row r="18" spans="2:6" ht="15" thickBot="1" x14ac:dyDescent="0.25">
      <c r="B18" s="18"/>
      <c r="C18" s="19"/>
      <c r="D18" s="19"/>
      <c r="E18" s="19"/>
      <c r="F18" s="27"/>
    </row>
    <row r="19" spans="2:6" x14ac:dyDescent="0.2">
      <c r="B19" s="18"/>
      <c r="C19" s="19"/>
      <c r="D19" s="19"/>
      <c r="E19" s="19"/>
      <c r="F19" s="21"/>
    </row>
    <row r="20" spans="2:6" x14ac:dyDescent="0.2">
      <c r="B20" s="18"/>
      <c r="C20" s="19"/>
      <c r="D20" s="19"/>
      <c r="E20" s="19"/>
      <c r="F20" s="41"/>
    </row>
    <row r="21" spans="2:6" ht="15" thickBot="1" x14ac:dyDescent="0.25">
      <c r="B21" s="18" t="s">
        <v>32</v>
      </c>
      <c r="C21" s="19"/>
      <c r="D21" s="19"/>
      <c r="E21" s="19"/>
      <c r="F21" s="22"/>
    </row>
    <row r="22" spans="2:6" x14ac:dyDescent="0.2">
      <c r="B22" s="18"/>
      <c r="C22" s="19"/>
      <c r="D22" s="19"/>
      <c r="E22" s="19"/>
      <c r="F22" s="21" t="s">
        <v>33</v>
      </c>
    </row>
  </sheetData>
  <mergeCells count="2"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T.Yerbolatov</dc:creator>
  <cp:lastModifiedBy>T.Yerbolatov</cp:lastModifiedBy>
  <dcterms:created xsi:type="dcterms:W3CDTF">2020-11-06T04:43:29Z</dcterms:created>
  <dcterms:modified xsi:type="dcterms:W3CDTF">2021-05-14T07:10:38Z</dcterms:modified>
</cp:coreProperties>
</file>