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5. Bank and KASE\2023Y\1Q\KASE AGR\"/>
    </mc:Choice>
  </mc:AlternateContent>
  <xr:revisionPtr revIDLastSave="0" documentId="13_ncr:1_{2AC3E01C-F94C-4A61-B9A7-E9B782B94A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33" i="4"/>
  <c r="F29" i="4"/>
  <c r="F26" i="4"/>
  <c r="F17" i="4"/>
  <c r="H29" i="4" l="1"/>
  <c r="H26" i="4"/>
  <c r="H13" i="3"/>
  <c r="J13" i="3"/>
  <c r="J11" i="3"/>
  <c r="J9" i="3"/>
  <c r="H17" i="1"/>
  <c r="F31" i="2" l="1"/>
  <c r="F32" i="2" s="1"/>
  <c r="F25" i="2"/>
  <c r="F18" i="2"/>
  <c r="J15" i="3"/>
  <c r="H33" i="2"/>
  <c r="H32" i="2"/>
  <c r="H31" i="2"/>
  <c r="H25" i="2"/>
  <c r="H19" i="2"/>
  <c r="H18" i="2"/>
  <c r="H11" i="2"/>
  <c r="F33" i="2" l="1"/>
  <c r="H20" i="1"/>
  <c r="H22" i="1" s="1"/>
  <c r="H24" i="1" s="1"/>
  <c r="H29" i="1" s="1"/>
  <c r="H30" i="1" s="1"/>
  <c r="H31" i="1" s="1"/>
  <c r="F20" i="1"/>
  <c r="F22" i="1" s="1"/>
  <c r="F24" i="1" s="1"/>
  <c r="H17" i="3" s="1"/>
  <c r="J17" i="3" s="1"/>
  <c r="H18" i="3" l="1"/>
  <c r="J18" i="3" s="1"/>
  <c r="H20" i="3" l="1"/>
  <c r="J20" i="3" s="1"/>
  <c r="F11" i="2" l="1"/>
  <c r="F19" i="2" s="1"/>
  <c r="F29" i="1" l="1"/>
  <c r="F30" i="1" s="1"/>
  <c r="F31" i="1" s="1"/>
</calcChain>
</file>

<file path=xl/sharedStrings.xml><?xml version="1.0" encoding="utf-8"?>
<sst xmlns="http://schemas.openxmlformats.org/spreadsheetml/2006/main" count="160" uniqueCount="92">
  <si>
    <t>XXXXXXXXXXXXXXXXXXXXXXXXXXXXXXXXXXXXXXXXX</t>
  </si>
  <si>
    <t>X</t>
  </si>
  <si>
    <t>XXXXX</t>
  </si>
  <si>
    <t>XXXXXXXXXXXXX</t>
  </si>
  <si>
    <t>Прим.</t>
  </si>
  <si>
    <t xml:space="preserve">2022 года </t>
  </si>
  <si>
    <t>Общие и административные расходы</t>
  </si>
  <si>
    <t>Прочие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</si>
  <si>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</si>
  <si>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</si>
  <si>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</si>
  <si>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</si>
  <si>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</si>
  <si>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</si>
  <si>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</si>
  <si>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</si>
  <si>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</si>
  <si>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</si>
  <si>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Текущие налоговые обязательства</t>
  </si>
  <si>
    <t>Прочие краткосрочные обязательства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</si>
  <si>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</si>
  <si>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</si>
  <si>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</si>
  <si>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</si>
  <si>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</si>
  <si>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2022 года</t>
  </si>
  <si>
    <t>Денежные потоки от операционной деятельности</t>
  </si>
  <si>
    <t>Корректировки на: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</si>
  <si>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</si>
  <si>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</si>
  <si>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</si>
  <si>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</si>
  <si>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</si>
  <si>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</si>
  <si>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</si>
  <si>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</si>
  <si>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</si>
  <si>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</si>
  <si>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</si>
  <si>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Изменение в прочих краткосрочных обязательствах</t>
  </si>
  <si>
    <t>Авансы выданные</t>
  </si>
  <si>
    <t>Чистые денежные потоки, использованные в операционной деятельности</t>
  </si>
  <si>
    <t>Чистые денежные потоки от инвестиционной 
    деятельности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</si>
  <si>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</si>
  <si>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</si>
  <si>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</si>
  <si>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</si>
  <si>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</si>
  <si>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(В тысячах тенге)</t>
  </si>
  <si>
    <t>Главный бухгалтер</t>
  </si>
  <si>
    <t>Директор</t>
  </si>
  <si>
    <t>Онланбекова Ф.И.</t>
  </si>
  <si>
    <t>АО "Акбакай Голд Ресорсиз"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</si>
  <si>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</si>
  <si>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</si>
  <si>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</si>
  <si>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</si>
  <si>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</si>
  <si>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</si>
  <si>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>Убыток от обесценения финансовых активов</t>
  </si>
  <si>
    <t>Прочие доходы</t>
  </si>
  <si>
    <t>Операционная прибыль</t>
  </si>
  <si>
    <t>Прибыль до налогообложения</t>
  </si>
  <si>
    <t>Прибыль за период</t>
  </si>
  <si>
    <t>Итого совокупный доход за период</t>
  </si>
  <si>
    <t>Торговая и прочая дебиторская задолженность</t>
  </si>
  <si>
    <t>Нераспределенная прибыль/ (непокрытый убыток)</t>
  </si>
  <si>
    <t>Износ и амортизация</t>
  </si>
  <si>
    <t>Начисление резерва по ожидаемым кредитным убыткам, нетто</t>
  </si>
  <si>
    <t>Денежные потоки от операционной деятельности до изменений в оборотном капитале</t>
  </si>
  <si>
    <t>Изменение в авансах выданных</t>
  </si>
  <si>
    <t>Изменение в торговой и прочей дебиторской задолженности</t>
  </si>
  <si>
    <t>Отчет о прибылях и убытках и прочем совокупном доходе
за период, закончившийся 31 марта 2023 года</t>
  </si>
  <si>
    <t xml:space="preserve">2023 года </t>
  </si>
  <si>
    <t>Маркашов А.Д.</t>
  </si>
  <si>
    <t>Отчет о финансовом положении
по состоянию на 31 марта 2023 года</t>
  </si>
  <si>
    <t>31 марта
2023 года</t>
  </si>
  <si>
    <t>31 декабря
2022 года</t>
  </si>
  <si>
    <t>Отчет об изменениях в капитале
за период, закончившийся 31 марта 2023 года</t>
  </si>
  <si>
    <t>На 1 января 2023 года</t>
  </si>
  <si>
    <t>На 31 марта 2023 года</t>
  </si>
  <si>
    <t>Отчет о движении денежных средств
за период, закончившийся 31 марта 2023 года</t>
  </si>
  <si>
    <t>2023 года</t>
  </si>
  <si>
    <t>Убыток за период</t>
  </si>
  <si>
    <t>Расходы от выбытия основных средств</t>
  </si>
  <si>
    <t>За три месяца, закончившихся 31 марта</t>
  </si>
  <si>
    <t>За три месяца закончившихся 31 марта</t>
  </si>
  <si>
    <t>Прибыль/ (убыток) до налогообложения</t>
  </si>
  <si>
    <t>Прибыль/ (убыток) за период</t>
  </si>
  <si>
    <t>Итого совокупный доход/ (убыток) за период</t>
  </si>
  <si>
    <t>Прибыль/ (убыток) на акцию</t>
  </si>
  <si>
    <t>Накопленный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</si>
</sst>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9]mmm\ yy;@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Calibri  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159">
    <xf numFmtId="0" fontId="0" fillId="0" borderId="0" xfId="0"/>
    <xf numFmtId="165" fontId="3" fillId="0" borderId="0" xfId="2" applyNumberFormat="1" applyFont="1" applyAlignment="1">
      <alignment horizontal="left"/>
    </xf>
    <xf numFmtId="0" fontId="4" fillId="0" borderId="0" xfId="3" applyFont="1"/>
    <xf numFmtId="166" fontId="4" fillId="0" borderId="0" xfId="3" applyNumberFormat="1" applyFont="1"/>
    <xf numFmtId="0" fontId="5" fillId="0" borderId="0" xfId="0" applyFont="1"/>
    <xf numFmtId="14" fontId="3" fillId="0" borderId="0" xfId="2" applyNumberFormat="1" applyFont="1" applyAlignment="1">
      <alignment horizontal="left"/>
    </xf>
    <xf numFmtId="166" fontId="6" fillId="0" borderId="0" xfId="0" applyNumberFormat="1" applyFont="1"/>
    <xf numFmtId="164" fontId="8" fillId="0" borderId="0" xfId="2" applyFont="1" applyAlignment="1">
      <alignment horizontal="left"/>
    </xf>
    <xf numFmtId="167" fontId="11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6" fillId="0" borderId="0" xfId="0" applyNumberFormat="1" applyFont="1"/>
    <xf numFmtId="167" fontId="7" fillId="0" borderId="1" xfId="0" applyNumberFormat="1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6" fillId="0" borderId="0" xfId="0" applyNumberFormat="1" applyFont="1" applyFill="1"/>
    <xf numFmtId="167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6" fillId="0" borderId="0" xfId="1" applyNumberFormat="1" applyFont="1" applyFill="1"/>
    <xf numFmtId="167" fontId="5" fillId="0" borderId="0" xfId="0" applyNumberFormat="1" applyFont="1"/>
    <xf numFmtId="3" fontId="12" fillId="2" borderId="0" xfId="0" applyNumberFormat="1" applyFont="1" applyFill="1" applyAlignment="1">
      <alignment vertical="center" wrapText="1"/>
    </xf>
    <xf numFmtId="167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10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7" fontId="10" fillId="0" borderId="0" xfId="0" applyNumberFormat="1" applyFont="1" applyFill="1" applyAlignment="1">
      <alignment horizontal="center" vertical="center"/>
    </xf>
    <xf numFmtId="167" fontId="10" fillId="0" borderId="0" xfId="0" applyNumberFormat="1" applyFont="1" applyFill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/>
    </xf>
    <xf numFmtId="0" fontId="6" fillId="0" borderId="0" xfId="3" applyFont="1"/>
    <xf numFmtId="0" fontId="9" fillId="0" borderId="0" xfId="0" applyFont="1" applyAlignment="1">
      <alignment vertical="center"/>
    </xf>
    <xf numFmtId="49" fontId="4" fillId="0" borderId="0" xfId="3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/>
    <xf numFmtId="166" fontId="4" fillId="0" borderId="0" xfId="3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0" fontId="15" fillId="0" borderId="0" xfId="3" applyFont="1"/>
    <xf numFmtId="0" fontId="16" fillId="0" borderId="0" xfId="0" applyFont="1"/>
    <xf numFmtId="0" fontId="5" fillId="0" borderId="0" xfId="0" applyFont="1" applyBorder="1"/>
    <xf numFmtId="167" fontId="17" fillId="0" borderId="0" xfId="0" applyNumberFormat="1" applyFont="1"/>
    <xf numFmtId="167" fontId="18" fillId="0" borderId="0" xfId="0" applyNumberFormat="1" applyFont="1"/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/>
    <xf numFmtId="167" fontId="7" fillId="0" borderId="1" xfId="0" applyNumberFormat="1" applyFont="1" applyBorder="1"/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6" fontId="7" fillId="0" borderId="1" xfId="4" applyNumberFormat="1" applyFont="1" applyFill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7" fontId="6" fillId="0" borderId="2" xfId="0" applyNumberFormat="1" applyFont="1" applyFill="1" applyBorder="1"/>
    <xf numFmtId="167" fontId="6" fillId="0" borderId="0" xfId="0" applyNumberFormat="1" applyFont="1" applyBorder="1"/>
    <xf numFmtId="0" fontId="19" fillId="0" borderId="0" xfId="0" applyFont="1"/>
    <xf numFmtId="0" fontId="0" fillId="0" borderId="0" xfId="0" applyAlignment="1">
      <alignment horizontal="center"/>
    </xf>
    <xf numFmtId="166" fontId="11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67" fontId="11" fillId="0" borderId="1" xfId="4" applyNumberFormat="1" applyFont="1" applyBorder="1" applyAlignment="1">
      <alignment horizontal="right" vertical="center" wrapText="1"/>
    </xf>
    <xf numFmtId="167" fontId="7" fillId="0" borderId="1" xfId="4" applyNumberFormat="1" applyFont="1" applyBorder="1" applyAlignment="1">
      <alignment horizontal="right" vertical="center"/>
    </xf>
    <xf numFmtId="0" fontId="4" fillId="0" borderId="1" xfId="3" applyFont="1" applyBorder="1"/>
    <xf numFmtId="0" fontId="15" fillId="0" borderId="1" xfId="3" applyFont="1" applyBorder="1"/>
    <xf numFmtId="166" fontId="4" fillId="0" borderId="1" xfId="3" applyNumberFormat="1" applyFont="1" applyBorder="1"/>
    <xf numFmtId="0" fontId="21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/>
    <xf numFmtId="3" fontId="10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7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20" fillId="0" borderId="0" xfId="0" applyFont="1"/>
    <xf numFmtId="0" fontId="9" fillId="0" borderId="0" xfId="0" applyFont="1" applyBorder="1" applyAlignment="1">
      <alignment vertical="center"/>
    </xf>
    <xf numFmtId="167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166" fontId="11" fillId="0" borderId="1" xfId="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1" xfId="4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67" fontId="6" fillId="0" borderId="2" xfId="0" applyNumberFormat="1" applyFont="1" applyBorder="1"/>
    <xf numFmtId="167" fontId="6" fillId="0" borderId="2" xfId="0" applyNumberFormat="1" applyFont="1" applyBorder="1" applyAlignment="1">
      <alignment vertical="center"/>
    </xf>
    <xf numFmtId="166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67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7" fillId="0" borderId="2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166" fontId="7" fillId="0" borderId="2" xfId="0" applyNumberFormat="1" applyFont="1" applyBorder="1" applyAlignment="1">
      <alignment wrapText="1"/>
    </xf>
    <xf numFmtId="3" fontId="6" fillId="0" borderId="2" xfId="0" applyNumberFormat="1" applyFont="1" applyBorder="1"/>
    <xf numFmtId="0" fontId="6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67" fontId="7" fillId="0" borderId="0" xfId="0" applyNumberFormat="1" applyFont="1" applyBorder="1"/>
    <xf numFmtId="166" fontId="6" fillId="0" borderId="0" xfId="0" applyNumberFormat="1" applyFont="1" applyBorder="1" applyAlignment="1">
      <alignment horizontal="left"/>
    </xf>
    <xf numFmtId="0" fontId="7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167" fontId="6" fillId="0" borderId="0" xfId="3" applyNumberFormat="1" applyFont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10" fillId="0" borderId="0" xfId="0" applyNumberFormat="1" applyFont="1" applyBorder="1" applyAlignment="1">
      <alignment vertical="center" wrapText="1"/>
    </xf>
  </cellXfs>
  <cellStyles count="6">
    <cellStyle name="Comma" xfId="1" builtinId="3"/>
    <cellStyle name="Comma 2" xfId="5" xr:uid="{C8E43437-B314-46C5-BF9F-0A1634955C36}"/>
    <cellStyle name="Normal" xfId="0" builtinId="0"/>
    <cellStyle name="Normal 13" xfId="2" xr:uid="{1C0544B8-1E07-4C2E-80EF-48B565075600}"/>
    <cellStyle name="Normal 2" xfId="3" xr:uid="{6B90910D-8ED4-4BE2-940C-7FED9C79EB07}"/>
    <cellStyle name="Normal 2 2 8" xfId="4" xr:uid="{9EBF2F12-B709-4D67-9A1B-B962750B0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topLeftCell="A16" zoomScale="90" zoomScaleNormal="90" workbookViewId="0">
      <selection activeCell="B35" sqref="B35"/>
    </sheetView>
  </sheetViews>
  <sheetFormatPr defaultColWidth="8.88671875" defaultRowHeight="13.2"/>
  <cols>
    <col min="1" max="1" width="9.44140625" style="4" customWidth="1"/>
    <col min="2" max="2" width="56.88671875" style="4" bestFit="1" customWidth="1"/>
    <col min="3" max="3" width="2.33203125" style="4" bestFit="1" customWidth="1"/>
    <col min="4" max="4" width="7.6640625" style="4" bestFit="1" customWidth="1"/>
    <col min="5" max="5" width="2.33203125" style="4" bestFit="1" customWidth="1"/>
    <col min="6" max="6" width="19.88671875" style="60" bestFit="1" customWidth="1"/>
    <col min="7" max="7" width="2.33203125" style="4" bestFit="1" customWidth="1"/>
    <col min="8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6384" width="8.88671875" style="4"/>
  </cols>
  <sheetData>
    <row r="1" spans="1:12">
      <c r="A1" s="1"/>
      <c r="B1" s="2" t="s">
        <v>0</v>
      </c>
      <c r="C1" s="2" t="s">
        <v>1</v>
      </c>
      <c r="D1" s="2" t="s">
        <v>2</v>
      </c>
      <c r="E1" s="2" t="s">
        <v>1</v>
      </c>
      <c r="F1" s="59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</row>
    <row r="2" spans="1:12" ht="15.6">
      <c r="A2" s="1"/>
      <c r="B2" s="118" t="s">
        <v>52</v>
      </c>
      <c r="C2" s="2"/>
      <c r="D2" s="2"/>
      <c r="E2" s="2"/>
      <c r="F2" s="59"/>
      <c r="G2" s="2"/>
      <c r="H2" s="2"/>
      <c r="I2" s="2"/>
      <c r="J2" s="2"/>
      <c r="K2" s="2"/>
      <c r="L2" s="2"/>
    </row>
    <row r="3" spans="1:12">
      <c r="A3" s="1"/>
      <c r="B3" s="151" t="s">
        <v>72</v>
      </c>
      <c r="C3" s="152"/>
      <c r="D3" s="152"/>
      <c r="E3" s="152"/>
      <c r="F3" s="152"/>
    </row>
    <row r="4" spans="1:12" ht="22.8" customHeight="1">
      <c r="A4" s="1"/>
      <c r="B4" s="152"/>
      <c r="C4" s="152"/>
      <c r="D4" s="152"/>
      <c r="E4" s="152"/>
      <c r="F4" s="152"/>
    </row>
    <row r="5" spans="1:12">
      <c r="A5" s="1"/>
    </row>
    <row r="6" spans="1:12">
      <c r="A6" s="1"/>
    </row>
    <row r="7" spans="1:12" ht="13.2" customHeight="1">
      <c r="A7" s="5"/>
    </row>
    <row r="8" spans="1:12" ht="13.2" customHeight="1">
      <c r="A8" s="7"/>
      <c r="B8" s="80"/>
      <c r="C8" s="80"/>
      <c r="D8" s="80"/>
      <c r="E8" s="80"/>
      <c r="F8" s="148" t="s">
        <v>85</v>
      </c>
      <c r="G8" s="148"/>
      <c r="H8" s="148"/>
    </row>
    <row r="9" spans="1:12" ht="15" customHeight="1" thickBot="1">
      <c r="B9" s="81"/>
      <c r="C9" s="81"/>
      <c r="D9" s="81"/>
      <c r="E9" s="81"/>
      <c r="F9" s="149"/>
      <c r="G9" s="149"/>
      <c r="H9" s="149"/>
    </row>
    <row r="10" spans="1:12" ht="13.8" thickBot="1">
      <c r="B10" s="82" t="s">
        <v>48</v>
      </c>
      <c r="C10" s="77"/>
      <c r="D10" s="51" t="s">
        <v>4</v>
      </c>
      <c r="E10" s="51"/>
      <c r="F10" s="78" t="s">
        <v>73</v>
      </c>
      <c r="G10" s="79"/>
      <c r="H10" s="78" t="s">
        <v>5</v>
      </c>
    </row>
    <row r="11" spans="1:12">
      <c r="B11" s="14"/>
      <c r="C11" s="14"/>
      <c r="D11" s="15"/>
      <c r="E11" s="15"/>
      <c r="F11" s="18"/>
      <c r="G11" s="8"/>
      <c r="H11" s="18"/>
    </row>
    <row r="12" spans="1:12">
      <c r="B12" s="17"/>
      <c r="C12" s="17"/>
      <c r="D12" s="16"/>
      <c r="E12" s="16"/>
      <c r="F12" s="20"/>
      <c r="G12" s="10"/>
      <c r="H12" s="20"/>
    </row>
    <row r="13" spans="1:12">
      <c r="B13" s="14" t="s">
        <v>6</v>
      </c>
      <c r="C13" s="14"/>
      <c r="D13" s="16"/>
      <c r="E13" s="16"/>
      <c r="F13" s="19"/>
      <c r="G13" s="10"/>
      <c r="H13" s="156">
        <v>-636</v>
      </c>
    </row>
    <row r="14" spans="1:12">
      <c r="B14" s="14" t="s">
        <v>59</v>
      </c>
      <c r="C14" s="14"/>
      <c r="D14" s="16">
        <v>9</v>
      </c>
      <c r="E14" s="16"/>
      <c r="F14" s="19">
        <v>-10139</v>
      </c>
      <c r="G14" s="10"/>
      <c r="H14" s="19">
        <v>0</v>
      </c>
    </row>
    <row r="15" spans="1:12">
      <c r="B15" s="14" t="s">
        <v>60</v>
      </c>
      <c r="C15" s="14"/>
      <c r="D15" s="16">
        <v>6</v>
      </c>
      <c r="E15" s="16"/>
      <c r="F15" s="19">
        <v>185471</v>
      </c>
      <c r="G15" s="10"/>
      <c r="H15" s="19">
        <v>0</v>
      </c>
    </row>
    <row r="16" spans="1:12" ht="13.8" thickBot="1">
      <c r="B16" s="82" t="s">
        <v>7</v>
      </c>
      <c r="C16" s="82"/>
      <c r="D16" s="62">
        <v>6</v>
      </c>
      <c r="E16" s="62"/>
      <c r="F16" s="83">
        <v>-141323</v>
      </c>
      <c r="G16" s="12"/>
      <c r="H16" s="83">
        <v>-79</v>
      </c>
    </row>
    <row r="17" spans="2:8" ht="13.8" thickBot="1">
      <c r="B17" s="61" t="s">
        <v>61</v>
      </c>
      <c r="C17" s="61"/>
      <c r="D17" s="62"/>
      <c r="E17" s="62"/>
      <c r="F17" s="63">
        <f>SUM(F13:F16)</f>
        <v>34009</v>
      </c>
      <c r="G17" s="12"/>
      <c r="H17" s="63">
        <f>SUM(H13:H16)</f>
        <v>-715</v>
      </c>
    </row>
    <row r="18" spans="2:8">
      <c r="B18" s="14"/>
      <c r="C18" s="14"/>
      <c r="D18" s="16"/>
      <c r="E18" s="16"/>
      <c r="F18" s="20"/>
      <c r="G18" s="10"/>
      <c r="H18" s="20"/>
    </row>
    <row r="19" spans="2:8" ht="13.8" thickBot="1">
      <c r="B19" s="82" t="s">
        <v>8</v>
      </c>
      <c r="C19" s="82"/>
      <c r="D19" s="62">
        <v>7</v>
      </c>
      <c r="E19" s="62"/>
      <c r="F19" s="83">
        <v>5129</v>
      </c>
      <c r="G19" s="12"/>
      <c r="H19" s="83">
        <v>0</v>
      </c>
    </row>
    <row r="20" spans="2:8" ht="13.8" thickBot="1">
      <c r="B20" s="61" t="s">
        <v>87</v>
      </c>
      <c r="C20" s="62"/>
      <c r="D20" s="62"/>
      <c r="E20" s="62"/>
      <c r="F20" s="63">
        <f>F17+F19</f>
        <v>39138</v>
      </c>
      <c r="G20" s="12"/>
      <c r="H20" s="63">
        <f>H17+H19</f>
        <v>-715</v>
      </c>
    </row>
    <row r="21" spans="2:8" ht="13.8" thickBot="1">
      <c r="B21" s="84"/>
      <c r="C21" s="85"/>
      <c r="D21" s="85"/>
      <c r="E21" s="85"/>
      <c r="F21" s="86"/>
      <c r="G21" s="87"/>
      <c r="H21" s="86"/>
    </row>
    <row r="22" spans="2:8" ht="13.8" thickBot="1">
      <c r="B22" s="61" t="s">
        <v>88</v>
      </c>
      <c r="C22" s="62"/>
      <c r="D22" s="62"/>
      <c r="E22" s="62"/>
      <c r="F22" s="63">
        <f>F20</f>
        <v>39138</v>
      </c>
      <c r="G22" s="12"/>
      <c r="H22" s="63">
        <f>H20</f>
        <v>-715</v>
      </c>
    </row>
    <row r="23" spans="2:8" ht="13.8" thickBot="1">
      <c r="B23" s="88"/>
      <c r="C23" s="85"/>
      <c r="D23" s="85"/>
      <c r="E23" s="85"/>
      <c r="F23" s="89"/>
      <c r="G23" s="87"/>
      <c r="H23" s="89"/>
    </row>
    <row r="24" spans="2:8" ht="13.8" thickBot="1">
      <c r="B24" s="61" t="s">
        <v>89</v>
      </c>
      <c r="C24" s="62"/>
      <c r="D24" s="62"/>
      <c r="E24" s="62"/>
      <c r="F24" s="63">
        <f>F22</f>
        <v>39138</v>
      </c>
      <c r="G24" s="12"/>
      <c r="H24" s="63">
        <f>H22</f>
        <v>-715</v>
      </c>
    </row>
    <row r="25" spans="2:8">
      <c r="B25" s="73"/>
      <c r="C25" s="74"/>
      <c r="D25" s="74"/>
      <c r="E25" s="74"/>
      <c r="F25" s="75"/>
      <c r="G25" s="76"/>
      <c r="H25" s="75"/>
    </row>
    <row r="26" spans="2:8">
      <c r="B26" s="93" t="s">
        <v>90</v>
      </c>
      <c r="C26" s="48"/>
      <c r="D26" s="6"/>
      <c r="E26" s="6"/>
      <c r="F26" s="67"/>
      <c r="G26" s="67"/>
      <c r="H26" s="67"/>
    </row>
    <row r="27" spans="2:8">
      <c r="B27" s="48" t="s">
        <v>43</v>
      </c>
      <c r="C27" s="48"/>
      <c r="D27" s="6"/>
      <c r="E27" s="6"/>
      <c r="F27" s="9">
        <v>145850</v>
      </c>
      <c r="G27" s="9"/>
      <c r="H27" s="9">
        <v>145850</v>
      </c>
    </row>
    <row r="28" spans="2:8">
      <c r="B28" s="48" t="s">
        <v>44</v>
      </c>
      <c r="C28" s="48"/>
      <c r="D28" s="6"/>
      <c r="E28" s="6"/>
      <c r="F28" s="68">
        <v>0</v>
      </c>
      <c r="G28" s="68"/>
      <c r="H28" s="68">
        <v>0</v>
      </c>
    </row>
    <row r="29" spans="2:8">
      <c r="B29" s="48" t="s">
        <v>45</v>
      </c>
      <c r="C29" s="48"/>
      <c r="D29" s="6"/>
      <c r="E29" s="6"/>
      <c r="F29" s="11">
        <f>F24/F27*1000</f>
        <v>268.34418923551596</v>
      </c>
      <c r="G29" s="9"/>
      <c r="H29" s="11">
        <f>H24/H27*1000</f>
        <v>-4.9022968803565306</v>
      </c>
    </row>
    <row r="30" spans="2:8">
      <c r="B30" s="48" t="s">
        <v>46</v>
      </c>
      <c r="C30" s="48"/>
      <c r="D30" s="6"/>
      <c r="E30" s="6"/>
      <c r="F30" s="9">
        <f>F29</f>
        <v>268.34418923551596</v>
      </c>
      <c r="G30" s="9"/>
      <c r="H30" s="9">
        <f>H29</f>
        <v>-4.9022968803565306</v>
      </c>
    </row>
    <row r="31" spans="2:8" ht="29.4" customHeight="1" thickBot="1">
      <c r="B31" s="150" t="s">
        <v>47</v>
      </c>
      <c r="C31" s="150"/>
      <c r="D31" s="69"/>
      <c r="E31" s="70"/>
      <c r="F31" s="71">
        <f>F30</f>
        <v>268.34418923551596</v>
      </c>
      <c r="G31" s="72"/>
      <c r="H31" s="71">
        <f>H30</f>
        <v>-4.9022968803565306</v>
      </c>
    </row>
    <row r="33" spans="2:8" ht="28.95" customHeight="1"/>
    <row r="34" spans="2:8" ht="14.4">
      <c r="B34" s="91" t="s">
        <v>50</v>
      </c>
      <c r="C34" s="92"/>
      <c r="H34" s="91" t="s">
        <v>74</v>
      </c>
    </row>
    <row r="35" spans="2:8" ht="14.4">
      <c r="B35"/>
      <c r="C35" s="92"/>
      <c r="H35"/>
    </row>
    <row r="36" spans="2:8" ht="14.4">
      <c r="B36" s="91" t="s">
        <v>49</v>
      </c>
      <c r="C36" s="92"/>
      <c r="H36" s="91" t="s">
        <v>51</v>
      </c>
    </row>
    <row r="37" spans="2:8" ht="13.95" customHeight="1"/>
    <row r="42" spans="2:8" ht="13.95" customHeight="1"/>
  </sheetData>
  <mergeCells count="3">
    <mergeCell ref="B31:C31"/>
    <mergeCell ref="B3:F4"/>
    <mergeCell ref="F8:H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dimension ref="A1:N39"/>
  <sheetViews>
    <sheetView showGridLines="0" topLeftCell="A19" zoomScale="90" zoomScaleNormal="90" workbookViewId="0">
      <selection activeCell="B25" sqref="B25"/>
    </sheetView>
  </sheetViews>
  <sheetFormatPr defaultColWidth="8.88671875" defaultRowHeight="13.2"/>
  <cols>
    <col min="1" max="1" width="9.44140625" style="4" customWidth="1"/>
    <col min="2" max="2" width="51.33203125" style="4" customWidth="1"/>
    <col min="3" max="3" width="2.33203125" style="4" bestFit="1" customWidth="1"/>
    <col min="4" max="4" width="7.6640625" style="65" bestFit="1" customWidth="1"/>
    <col min="5" max="5" width="2.33203125" style="4" bestFit="1" customWidth="1"/>
    <col min="6" max="6" width="17.33203125" style="4" customWidth="1"/>
    <col min="7" max="7" width="2.33203125" style="4" bestFit="1" customWidth="1"/>
    <col min="8" max="8" width="16.44140625" style="4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>
      <c r="A1" s="1"/>
      <c r="B1" s="2" t="s">
        <v>0</v>
      </c>
      <c r="C1" s="2" t="s">
        <v>1</v>
      </c>
      <c r="D1" s="64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>
      <c r="A2" s="1"/>
      <c r="B2" s="118" t="s">
        <v>52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  <c r="N2" s="2"/>
    </row>
    <row r="3" spans="1:14" ht="13.2" customHeight="1">
      <c r="A3" s="1"/>
      <c r="B3" s="151" t="s">
        <v>75</v>
      </c>
      <c r="C3" s="151"/>
      <c r="D3" s="151"/>
      <c r="E3" s="151"/>
      <c r="F3" s="151"/>
      <c r="G3" s="151"/>
      <c r="H3" s="151"/>
      <c r="I3" s="2"/>
      <c r="J3" s="2"/>
      <c r="K3" s="2"/>
      <c r="L3" s="2"/>
      <c r="M3" s="2"/>
      <c r="N3" s="2"/>
    </row>
    <row r="4" spans="1:14" ht="13.2" customHeight="1">
      <c r="A4" s="1"/>
      <c r="B4" s="151"/>
      <c r="C4" s="151"/>
      <c r="D4" s="151"/>
      <c r="E4" s="151"/>
      <c r="F4" s="151"/>
      <c r="G4" s="151"/>
      <c r="H4" s="151"/>
      <c r="I4" s="2"/>
      <c r="J4" s="2"/>
      <c r="K4" s="2"/>
      <c r="L4" s="2"/>
      <c r="M4" s="2"/>
      <c r="N4" s="2"/>
    </row>
    <row r="5" spans="1:14" ht="13.8" thickBot="1">
      <c r="A5" s="1"/>
      <c r="B5" s="97"/>
      <c r="C5" s="97"/>
      <c r="D5" s="98"/>
      <c r="E5" s="97"/>
      <c r="F5" s="99"/>
      <c r="G5" s="97"/>
      <c r="H5" s="97"/>
      <c r="I5" s="2"/>
      <c r="J5" s="2"/>
      <c r="K5" s="2"/>
      <c r="L5" s="2"/>
      <c r="M5" s="2"/>
      <c r="N5" s="2"/>
    </row>
    <row r="6" spans="1:14" ht="27" thickBot="1">
      <c r="A6" s="1"/>
      <c r="B6" s="82" t="s">
        <v>48</v>
      </c>
      <c r="C6" s="77"/>
      <c r="D6" s="94" t="s">
        <v>4</v>
      </c>
      <c r="E6" s="51"/>
      <c r="F6" s="95" t="s">
        <v>76</v>
      </c>
      <c r="G6" s="96"/>
      <c r="H6" s="95" t="s">
        <v>77</v>
      </c>
    </row>
    <row r="7" spans="1:14">
      <c r="A7" s="1"/>
      <c r="B7" s="14"/>
      <c r="C7" s="14"/>
      <c r="D7" s="16"/>
      <c r="E7" s="30"/>
      <c r="F7" s="21"/>
      <c r="G7" s="21"/>
      <c r="H7" s="22"/>
    </row>
    <row r="8" spans="1:14">
      <c r="A8" s="1"/>
      <c r="B8" s="100" t="s">
        <v>53</v>
      </c>
      <c r="C8" s="17"/>
      <c r="D8" s="16"/>
      <c r="E8" s="30"/>
      <c r="F8" s="21"/>
      <c r="G8" s="21"/>
      <c r="H8" s="22"/>
    </row>
    <row r="9" spans="1:14">
      <c r="A9" s="1"/>
      <c r="B9" s="17" t="s">
        <v>9</v>
      </c>
      <c r="C9" s="17"/>
      <c r="D9" s="16"/>
      <c r="E9" s="30"/>
      <c r="F9" s="21"/>
      <c r="G9" s="21"/>
      <c r="H9" s="22"/>
    </row>
    <row r="10" spans="1:14" ht="13.8" thickBot="1">
      <c r="A10" s="1"/>
      <c r="B10" s="103" t="s">
        <v>10</v>
      </c>
      <c r="C10" s="61"/>
      <c r="D10" s="62">
        <v>8</v>
      </c>
      <c r="E10" s="101"/>
      <c r="F10" s="83">
        <v>333418</v>
      </c>
      <c r="G10" s="104"/>
      <c r="H10" s="105">
        <v>464360</v>
      </c>
    </row>
    <row r="11" spans="1:14" ht="13.8" thickBot="1">
      <c r="A11" s="5"/>
      <c r="B11" s="61"/>
      <c r="C11" s="61"/>
      <c r="D11" s="62"/>
      <c r="E11" s="101"/>
      <c r="F11" s="63">
        <f>F10</f>
        <v>333418</v>
      </c>
      <c r="G11" s="102"/>
      <c r="H11" s="63">
        <f>H10</f>
        <v>464360</v>
      </c>
    </row>
    <row r="12" spans="1:14">
      <c r="A12" s="7"/>
      <c r="B12" s="31"/>
      <c r="C12" s="31"/>
      <c r="D12" s="16"/>
      <c r="E12" s="30"/>
      <c r="F12" s="23"/>
      <c r="G12" s="36"/>
      <c r="H12" s="20"/>
    </row>
    <row r="13" spans="1:14">
      <c r="B13" s="17" t="s">
        <v>11</v>
      </c>
      <c r="C13" s="31"/>
      <c r="D13" s="16"/>
      <c r="E13" s="30"/>
      <c r="F13" s="23"/>
      <c r="G13" s="36"/>
      <c r="H13" s="20"/>
    </row>
    <row r="14" spans="1:14">
      <c r="B14" s="14" t="s">
        <v>65</v>
      </c>
      <c r="C14" s="14"/>
      <c r="D14" s="16">
        <v>9</v>
      </c>
      <c r="E14" s="16"/>
      <c r="F14" s="19">
        <v>667525</v>
      </c>
      <c r="G14" s="38"/>
      <c r="H14" s="20">
        <v>472098</v>
      </c>
    </row>
    <row r="15" spans="1:14">
      <c r="B15" s="14" t="s">
        <v>40</v>
      </c>
      <c r="C15" s="14"/>
      <c r="D15" s="16"/>
      <c r="E15" s="16"/>
      <c r="F15" s="19">
        <v>3834</v>
      </c>
      <c r="G15" s="38"/>
      <c r="H15" s="20">
        <v>3958</v>
      </c>
    </row>
    <row r="16" spans="1:14">
      <c r="B16" s="14" t="s">
        <v>12</v>
      </c>
      <c r="C16" s="14"/>
      <c r="D16" s="16">
        <v>10</v>
      </c>
      <c r="E16" s="16"/>
      <c r="F16" s="19">
        <v>64034</v>
      </c>
      <c r="G16" s="38"/>
      <c r="H16" s="20">
        <v>84569</v>
      </c>
    </row>
    <row r="17" spans="2:9" ht="13.8" thickBot="1">
      <c r="B17" s="82" t="s">
        <v>13</v>
      </c>
      <c r="C17" s="82"/>
      <c r="D17" s="51">
        <v>11</v>
      </c>
      <c r="E17" s="62"/>
      <c r="F17" s="83">
        <v>138502</v>
      </c>
      <c r="G17" s="102"/>
      <c r="H17" s="106">
        <v>138970</v>
      </c>
    </row>
    <row r="18" spans="2:9" ht="13.8" thickBot="1">
      <c r="B18" s="88"/>
      <c r="C18" s="88"/>
      <c r="D18" s="85"/>
      <c r="E18" s="107"/>
      <c r="F18" s="108">
        <f>SUM(F14:F17)</f>
        <v>873895</v>
      </c>
      <c r="G18" s="109"/>
      <c r="H18" s="108">
        <f>SUM(H14:H17)</f>
        <v>699595</v>
      </c>
    </row>
    <row r="19" spans="2:9" ht="13.8" thickBot="1">
      <c r="B19" s="61" t="s">
        <v>54</v>
      </c>
      <c r="C19" s="61"/>
      <c r="D19" s="62"/>
      <c r="E19" s="101"/>
      <c r="F19" s="63">
        <f>F18+F11</f>
        <v>1207313</v>
      </c>
      <c r="G19" s="102"/>
      <c r="H19" s="63">
        <f>H18+H11</f>
        <v>1163955</v>
      </c>
    </row>
    <row r="20" spans="2:9">
      <c r="B20" s="13"/>
      <c r="C20" s="13"/>
      <c r="D20" s="57"/>
      <c r="E20" s="32"/>
      <c r="F20" s="20"/>
      <c r="G20" s="39"/>
      <c r="H20" s="20"/>
      <c r="I20" s="24"/>
    </row>
    <row r="21" spans="2:9">
      <c r="B21" s="17" t="s">
        <v>55</v>
      </c>
      <c r="C21" s="17"/>
      <c r="D21" s="16"/>
      <c r="E21" s="30"/>
      <c r="F21" s="36"/>
      <c r="G21" s="36"/>
      <c r="H21" s="37"/>
      <c r="I21" s="25"/>
    </row>
    <row r="22" spans="2:9">
      <c r="B22" s="17" t="s">
        <v>14</v>
      </c>
      <c r="C22" s="17"/>
      <c r="D22" s="16"/>
      <c r="E22" s="30"/>
      <c r="F22" s="28"/>
      <c r="G22" s="36"/>
      <c r="H22" s="37"/>
    </row>
    <row r="23" spans="2:9">
      <c r="B23" s="33" t="s">
        <v>15</v>
      </c>
      <c r="C23" s="14"/>
      <c r="D23" s="16">
        <v>12</v>
      </c>
      <c r="E23" s="16"/>
      <c r="F23" s="19">
        <v>145850</v>
      </c>
      <c r="G23" s="19"/>
      <c r="H23" s="20">
        <v>145850</v>
      </c>
    </row>
    <row r="24" spans="2:9" ht="13.8" thickBot="1">
      <c r="B24" s="82" t="s">
        <v>91</v>
      </c>
      <c r="C24" s="82"/>
      <c r="D24" s="62"/>
      <c r="E24" s="62"/>
      <c r="F24" s="83">
        <v>-183907</v>
      </c>
      <c r="G24" s="83"/>
      <c r="H24" s="106">
        <v>-223045</v>
      </c>
    </row>
    <row r="25" spans="2:9" ht="13.8" thickBot="1">
      <c r="B25" s="61" t="s">
        <v>56</v>
      </c>
      <c r="C25" s="61"/>
      <c r="D25" s="62"/>
      <c r="E25" s="62"/>
      <c r="F25" s="63">
        <f>SUM(F23:F24)</f>
        <v>-38057</v>
      </c>
      <c r="G25" s="63"/>
      <c r="H25" s="63">
        <f>SUM(H23:H24)</f>
        <v>-77195</v>
      </c>
    </row>
    <row r="26" spans="2:9">
      <c r="B26" s="14"/>
      <c r="C26" s="14"/>
      <c r="D26" s="16"/>
      <c r="E26" s="16"/>
      <c r="F26" s="29"/>
      <c r="G26" s="38"/>
      <c r="H26" s="36"/>
    </row>
    <row r="27" spans="2:9">
      <c r="B27" s="34" t="s">
        <v>16</v>
      </c>
      <c r="C27" s="34"/>
      <c r="D27" s="16"/>
      <c r="E27" s="16"/>
      <c r="F27" s="29"/>
      <c r="G27" s="38"/>
      <c r="H27" s="36"/>
    </row>
    <row r="28" spans="2:9">
      <c r="B28" s="35" t="s">
        <v>17</v>
      </c>
      <c r="C28" s="35"/>
      <c r="D28" s="16">
        <v>13</v>
      </c>
      <c r="E28" s="16"/>
      <c r="F28" s="19">
        <v>1243767</v>
      </c>
      <c r="G28" s="38"/>
      <c r="H28" s="20">
        <v>1240696</v>
      </c>
    </row>
    <row r="29" spans="2:9">
      <c r="B29" s="35" t="s">
        <v>18</v>
      </c>
      <c r="C29" s="35"/>
      <c r="D29" s="16"/>
      <c r="E29" s="16"/>
      <c r="F29" s="19">
        <v>112</v>
      </c>
      <c r="G29" s="38"/>
      <c r="H29" s="20">
        <v>107</v>
      </c>
    </row>
    <row r="30" spans="2:9" ht="13.8" thickBot="1">
      <c r="B30" s="110" t="s">
        <v>19</v>
      </c>
      <c r="C30" s="110"/>
      <c r="D30" s="62"/>
      <c r="E30" s="62"/>
      <c r="F30" s="83">
        <v>1491</v>
      </c>
      <c r="G30" s="102"/>
      <c r="H30" s="106">
        <v>347</v>
      </c>
    </row>
    <row r="31" spans="2:9" ht="13.8" thickBot="1">
      <c r="B31" s="111"/>
      <c r="C31" s="111"/>
      <c r="D31" s="112"/>
      <c r="E31" s="113"/>
      <c r="F31" s="114">
        <f>SUM(F28:F30)</f>
        <v>1245370</v>
      </c>
      <c r="G31" s="115"/>
      <c r="H31" s="114">
        <f>SUM(H28:H30)</f>
        <v>1241150</v>
      </c>
    </row>
    <row r="32" spans="2:9" ht="13.8" thickBot="1">
      <c r="B32" s="111" t="s">
        <v>57</v>
      </c>
      <c r="C32" s="116"/>
      <c r="D32" s="112"/>
      <c r="E32" s="113"/>
      <c r="F32" s="114">
        <f>F31</f>
        <v>1245370</v>
      </c>
      <c r="G32" s="117"/>
      <c r="H32" s="114">
        <f>H31</f>
        <v>1241150</v>
      </c>
    </row>
    <row r="33" spans="2:8" ht="13.8" thickBot="1">
      <c r="B33" s="111" t="s">
        <v>58</v>
      </c>
      <c r="C33" s="111"/>
      <c r="D33" s="112"/>
      <c r="E33" s="113"/>
      <c r="F33" s="108">
        <f>F32+F25</f>
        <v>1207313</v>
      </c>
      <c r="G33" s="117"/>
      <c r="H33" s="108">
        <f>H32+H25</f>
        <v>1163955</v>
      </c>
    </row>
    <row r="37" spans="2:8" ht="14.4">
      <c r="B37" s="91" t="s">
        <v>50</v>
      </c>
      <c r="C37" s="92"/>
      <c r="D37" s="4"/>
      <c r="F37" s="91"/>
      <c r="H37" s="91" t="s">
        <v>74</v>
      </c>
    </row>
    <row r="38" spans="2:8" ht="14.4">
      <c r="B38"/>
      <c r="C38" s="92"/>
      <c r="D38" s="4"/>
      <c r="F38"/>
      <c r="H38"/>
    </row>
    <row r="39" spans="2:8" ht="14.4">
      <c r="B39" s="91" t="s">
        <v>49</v>
      </c>
      <c r="C39" s="92"/>
      <c r="D39" s="4"/>
      <c r="F39" s="91"/>
      <c r="H39" s="91" t="s">
        <v>51</v>
      </c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dimension ref="A1:R25"/>
  <sheetViews>
    <sheetView showGridLines="0" zoomScale="80" zoomScaleNormal="80" workbookViewId="0">
      <selection activeCell="H20" sqref="H20"/>
    </sheetView>
  </sheetViews>
  <sheetFormatPr defaultColWidth="8.88671875" defaultRowHeight="13.2"/>
  <cols>
    <col min="1" max="1" width="8.88671875" style="4"/>
    <col min="2" max="2" width="21.33203125" style="4" bestFit="1" customWidth="1"/>
    <col min="3" max="5" width="8.88671875" style="4"/>
    <col min="6" max="6" width="13.44140625" style="4" bestFit="1" customWidth="1"/>
    <col min="7" max="7" width="3" style="4" bestFit="1" customWidth="1"/>
    <col min="8" max="8" width="13.6640625" style="4" customWidth="1"/>
    <col min="9" max="9" width="3" style="4" bestFit="1" customWidth="1"/>
    <col min="10" max="10" width="11.6640625" style="4" bestFit="1" customWidth="1"/>
    <col min="11" max="11" width="3" style="4" bestFit="1" customWidth="1"/>
    <col min="12" max="12" width="16" style="4" customWidth="1"/>
    <col min="13" max="13" width="3" style="4" bestFit="1" customWidth="1"/>
    <col min="14" max="14" width="16.33203125" style="4" customWidth="1"/>
    <col min="15" max="15" width="3" style="4" bestFit="1" customWidth="1"/>
    <col min="16" max="16" width="16.109375" style="4" customWidth="1"/>
    <col min="17" max="17" width="3" style="4" bestFit="1" customWidth="1"/>
    <col min="18" max="18" width="15.5546875" style="4" customWidth="1"/>
    <col min="19" max="16384" width="8.88671875" style="4"/>
  </cols>
  <sheetData>
    <row r="1" spans="1:18">
      <c r="A1" s="40"/>
      <c r="B1" s="2" t="s">
        <v>20</v>
      </c>
      <c r="C1" s="2"/>
      <c r="D1" s="2"/>
      <c r="E1" s="2"/>
      <c r="F1" s="3" t="s">
        <v>21</v>
      </c>
      <c r="G1" s="2" t="s">
        <v>1</v>
      </c>
      <c r="H1" s="2" t="s">
        <v>21</v>
      </c>
      <c r="I1" s="2" t="s">
        <v>1</v>
      </c>
      <c r="J1" s="2" t="s">
        <v>21</v>
      </c>
      <c r="K1" s="2" t="s">
        <v>1</v>
      </c>
      <c r="L1" s="2" t="s">
        <v>21</v>
      </c>
      <c r="M1" s="2" t="s">
        <v>1</v>
      </c>
      <c r="N1" s="2" t="s">
        <v>21</v>
      </c>
      <c r="O1" s="2" t="s">
        <v>1</v>
      </c>
      <c r="P1" s="2" t="s">
        <v>21</v>
      </c>
      <c r="Q1" s="2" t="s">
        <v>1</v>
      </c>
      <c r="R1" s="2" t="s">
        <v>21</v>
      </c>
    </row>
    <row r="2" spans="1:18" ht="15.6">
      <c r="B2" s="118" t="s">
        <v>52</v>
      </c>
    </row>
    <row r="3" spans="1:18">
      <c r="B3" s="154" t="s">
        <v>78</v>
      </c>
      <c r="C3" s="155"/>
      <c r="D3" s="155"/>
      <c r="E3" s="155"/>
      <c r="F3" s="155"/>
      <c r="G3" s="155"/>
      <c r="H3" s="155"/>
      <c r="I3" s="155"/>
      <c r="J3" s="155"/>
    </row>
    <row r="4" spans="1:18" ht="16.8" customHeight="1">
      <c r="B4" s="155"/>
      <c r="C4" s="155"/>
      <c r="D4" s="155"/>
      <c r="E4" s="155"/>
      <c r="F4" s="155"/>
      <c r="G4" s="155"/>
      <c r="H4" s="155"/>
      <c r="I4" s="155"/>
      <c r="J4" s="155"/>
    </row>
    <row r="6" spans="1:18" ht="13.8" thickBot="1">
      <c r="B6" s="77"/>
      <c r="C6" s="77"/>
      <c r="D6" s="61"/>
      <c r="E6" s="61"/>
      <c r="F6" s="153" t="s">
        <v>22</v>
      </c>
      <c r="G6" s="153"/>
      <c r="H6" s="153"/>
      <c r="I6" s="153"/>
      <c r="J6" s="153"/>
    </row>
    <row r="7" spans="1:18" ht="66.599999999999994" thickBot="1">
      <c r="B7" s="82" t="s">
        <v>48</v>
      </c>
      <c r="C7" s="122"/>
      <c r="D7" s="123"/>
      <c r="E7" s="123"/>
      <c r="F7" s="124" t="s">
        <v>15</v>
      </c>
      <c r="G7" s="125"/>
      <c r="H7" s="125" t="s">
        <v>66</v>
      </c>
      <c r="I7" s="125"/>
      <c r="J7" s="125" t="s">
        <v>23</v>
      </c>
    </row>
    <row r="8" spans="1:18">
      <c r="B8" s="41"/>
      <c r="C8" s="119"/>
      <c r="D8" s="73"/>
      <c r="E8" s="73"/>
      <c r="F8" s="120"/>
      <c r="G8" s="120"/>
      <c r="H8" s="121"/>
      <c r="I8" s="121"/>
      <c r="J8" s="121"/>
      <c r="L8" s="66"/>
    </row>
    <row r="9" spans="1:18" s="65" customFormat="1" ht="13.8" thickBot="1">
      <c r="B9" s="126" t="s">
        <v>24</v>
      </c>
      <c r="C9" s="61"/>
      <c r="D9" s="72"/>
      <c r="E9" s="72"/>
      <c r="F9" s="12">
        <v>145850</v>
      </c>
      <c r="G9" s="12"/>
      <c r="H9" s="12">
        <v>-9</v>
      </c>
      <c r="I9" s="12"/>
      <c r="J9" s="12">
        <f>SUM(F9:H9)</f>
        <v>145841</v>
      </c>
    </row>
    <row r="10" spans="1:18">
      <c r="B10" s="41"/>
      <c r="C10" s="119"/>
      <c r="D10" s="73"/>
      <c r="E10" s="73"/>
      <c r="F10" s="120"/>
      <c r="G10" s="120"/>
      <c r="H10" s="121"/>
      <c r="I10" s="121"/>
      <c r="J10" s="121"/>
      <c r="L10" s="66"/>
    </row>
    <row r="11" spans="1:18">
      <c r="B11" s="80" t="s">
        <v>83</v>
      </c>
      <c r="C11" s="119"/>
      <c r="D11" s="73"/>
      <c r="E11" s="73"/>
      <c r="F11" s="120">
        <v>0</v>
      </c>
      <c r="G11" s="120"/>
      <c r="H11" s="157">
        <v>-715</v>
      </c>
      <c r="I11" s="121"/>
      <c r="J11" s="158">
        <f>H11</f>
        <v>-715</v>
      </c>
      <c r="L11" s="66"/>
    </row>
    <row r="12" spans="1:18">
      <c r="B12" s="80"/>
      <c r="C12" s="119"/>
      <c r="D12" s="73"/>
      <c r="E12" s="73"/>
      <c r="F12" s="120"/>
      <c r="G12" s="120"/>
      <c r="H12" s="121"/>
      <c r="I12" s="121"/>
      <c r="J12" s="121"/>
      <c r="L12" s="66"/>
    </row>
    <row r="13" spans="1:18" ht="13.8" thickBot="1">
      <c r="B13" s="126" t="s">
        <v>80</v>
      </c>
      <c r="C13" s="61"/>
      <c r="D13" s="61"/>
      <c r="E13" s="61"/>
      <c r="F13" s="12">
        <v>145850</v>
      </c>
      <c r="G13" s="12"/>
      <c r="H13" s="12">
        <f>H9+H11</f>
        <v>-724</v>
      </c>
      <c r="I13" s="12"/>
      <c r="J13" s="12">
        <f>F13+H13</f>
        <v>145126</v>
      </c>
    </row>
    <row r="14" spans="1:18">
      <c r="B14" s="80"/>
      <c r="C14" s="119"/>
      <c r="D14" s="73"/>
      <c r="E14" s="73"/>
      <c r="F14" s="120"/>
      <c r="G14" s="120"/>
      <c r="H14" s="121"/>
      <c r="I14" s="121"/>
      <c r="J14" s="121"/>
      <c r="L14" s="66"/>
    </row>
    <row r="15" spans="1:18" s="65" customFormat="1" ht="13.8" thickBot="1">
      <c r="B15" s="126" t="s">
        <v>79</v>
      </c>
      <c r="C15" s="61"/>
      <c r="D15" s="72"/>
      <c r="E15" s="72"/>
      <c r="F15" s="12">
        <v>145850</v>
      </c>
      <c r="G15" s="12"/>
      <c r="H15" s="12">
        <v>-223045</v>
      </c>
      <c r="I15" s="12"/>
      <c r="J15" s="12">
        <f>SUM(F15:H15)</f>
        <v>-77195</v>
      </c>
    </row>
    <row r="16" spans="1:18">
      <c r="B16" s="17"/>
      <c r="C16" s="17"/>
      <c r="D16" s="11"/>
      <c r="E16" s="11"/>
      <c r="F16" s="9"/>
      <c r="G16" s="9"/>
      <c r="H16" s="9"/>
      <c r="I16" s="9"/>
      <c r="J16" s="9"/>
    </row>
    <row r="17" spans="2:10" ht="13.8" thickBot="1">
      <c r="B17" s="81" t="s">
        <v>63</v>
      </c>
      <c r="C17" s="81"/>
      <c r="D17" s="71"/>
      <c r="E17" s="71"/>
      <c r="F17" s="71">
        <v>0</v>
      </c>
      <c r="G17" s="71"/>
      <c r="H17" s="71">
        <f>IS!F24</f>
        <v>39138</v>
      </c>
      <c r="I17" s="71"/>
      <c r="J17" s="127">
        <f>H17</f>
        <v>39138</v>
      </c>
    </row>
    <row r="18" spans="2:10" ht="13.8" thickBot="1">
      <c r="B18" s="88" t="s">
        <v>64</v>
      </c>
      <c r="C18" s="88"/>
      <c r="D18" s="128"/>
      <c r="E18" s="128"/>
      <c r="F18" s="129">
        <v>0</v>
      </c>
      <c r="G18" s="129"/>
      <c r="H18" s="129">
        <f>H17</f>
        <v>39138</v>
      </c>
      <c r="I18" s="129"/>
      <c r="J18" s="129">
        <f>H18</f>
        <v>39138</v>
      </c>
    </row>
    <row r="19" spans="2:10" ht="13.8" thickBot="1">
      <c r="B19" s="88"/>
      <c r="C19" s="88"/>
      <c r="D19" s="128"/>
      <c r="E19" s="128"/>
      <c r="F19" s="87"/>
      <c r="G19" s="87"/>
      <c r="H19" s="87"/>
      <c r="I19" s="87"/>
      <c r="J19" s="87"/>
    </row>
    <row r="20" spans="2:10" ht="13.8" thickBot="1">
      <c r="B20" s="126" t="s">
        <v>80</v>
      </c>
      <c r="C20" s="61"/>
      <c r="D20" s="61"/>
      <c r="E20" s="61"/>
      <c r="F20" s="12">
        <v>145850</v>
      </c>
      <c r="G20" s="12"/>
      <c r="H20" s="12">
        <f>H15+H18</f>
        <v>-183907</v>
      </c>
      <c r="I20" s="12"/>
      <c r="J20" s="12">
        <f>F20+H20</f>
        <v>-38057</v>
      </c>
    </row>
    <row r="23" spans="2:10" ht="14.4">
      <c r="B23" s="91" t="s">
        <v>50</v>
      </c>
      <c r="C23" s="92"/>
      <c r="F23" s="91"/>
      <c r="I23" s="91" t="s">
        <v>74</v>
      </c>
    </row>
    <row r="24" spans="2:10" ht="14.4">
      <c r="B24"/>
      <c r="C24" s="92"/>
      <c r="F24"/>
      <c r="I24"/>
    </row>
    <row r="25" spans="2:10" ht="14.4">
      <c r="B25" s="91" t="s">
        <v>49</v>
      </c>
      <c r="C25" s="92"/>
      <c r="F25" s="91"/>
      <c r="I25" s="91" t="s">
        <v>51</v>
      </c>
    </row>
  </sheetData>
  <mergeCells count="2">
    <mergeCell ref="F6:J6"/>
    <mergeCell ref="B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dimension ref="A1:N51"/>
  <sheetViews>
    <sheetView showGridLines="0" topLeftCell="A10" zoomScale="80" zoomScaleNormal="80" workbookViewId="0">
      <selection activeCell="B43" sqref="B43"/>
    </sheetView>
  </sheetViews>
  <sheetFormatPr defaultColWidth="8.88671875" defaultRowHeight="13.2"/>
  <cols>
    <col min="1" max="1" width="8.88671875" style="4"/>
    <col min="2" max="2" width="56.88671875" style="4" customWidth="1"/>
    <col min="3" max="3" width="2.33203125" style="4" bestFit="1" customWidth="1"/>
    <col min="4" max="4" width="11.109375" style="43" bestFit="1" customWidth="1"/>
    <col min="5" max="5" width="2.33203125" style="4" bestFit="1" customWidth="1"/>
    <col min="6" max="6" width="19.88671875" style="4" bestFit="1" customWidth="1"/>
    <col min="7" max="7" width="2.33203125" style="4" bestFit="1" customWidth="1"/>
    <col min="8" max="8" width="22.21875" style="4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>
      <c r="A1" s="40"/>
      <c r="B1" s="2" t="s">
        <v>0</v>
      </c>
      <c r="C1" s="2" t="s">
        <v>1</v>
      </c>
      <c r="D1" s="42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>
      <c r="B2" s="118" t="s">
        <v>52</v>
      </c>
    </row>
    <row r="3" spans="1:14">
      <c r="B3" s="154" t="s">
        <v>81</v>
      </c>
      <c r="C3" s="155"/>
      <c r="D3" s="155"/>
      <c r="E3" s="155"/>
      <c r="F3" s="155"/>
    </row>
    <row r="4" spans="1:14" ht="18" customHeight="1">
      <c r="B4" s="155"/>
      <c r="C4" s="155"/>
      <c r="D4" s="155"/>
      <c r="E4" s="155"/>
      <c r="F4" s="155"/>
    </row>
    <row r="6" spans="1:14" ht="27.6" customHeight="1" thickBot="1">
      <c r="B6" s="81"/>
      <c r="C6" s="81"/>
      <c r="D6" s="81"/>
      <c r="E6" s="81"/>
      <c r="F6" s="149" t="s">
        <v>86</v>
      </c>
      <c r="G6" s="149"/>
      <c r="H6" s="149"/>
    </row>
    <row r="7" spans="1:14" ht="13.8" thickBot="1">
      <c r="B7" s="82" t="s">
        <v>48</v>
      </c>
      <c r="C7" s="50"/>
      <c r="D7" s="51" t="s">
        <v>4</v>
      </c>
      <c r="E7" s="51"/>
      <c r="F7" s="52" t="s">
        <v>82</v>
      </c>
      <c r="G7" s="53"/>
      <c r="H7" s="52" t="s">
        <v>25</v>
      </c>
    </row>
    <row r="8" spans="1:14">
      <c r="B8" s="13"/>
      <c r="C8" s="13"/>
      <c r="D8" s="54"/>
      <c r="E8" s="54"/>
      <c r="F8" s="27"/>
      <c r="G8" s="54"/>
      <c r="H8" s="27"/>
    </row>
    <row r="9" spans="1:14">
      <c r="B9" s="55" t="s">
        <v>26</v>
      </c>
      <c r="C9" s="55"/>
      <c r="D9" s="54"/>
      <c r="E9" s="54"/>
      <c r="F9" s="49"/>
      <c r="G9" s="54"/>
      <c r="H9" s="49"/>
    </row>
    <row r="10" spans="1:14">
      <c r="B10" s="13" t="s">
        <v>62</v>
      </c>
      <c r="C10" s="13"/>
      <c r="D10" s="54"/>
      <c r="E10" s="26"/>
      <c r="F10" s="11">
        <v>39138</v>
      </c>
      <c r="G10" s="44"/>
      <c r="H10" s="11">
        <v>-715</v>
      </c>
    </row>
    <row r="11" spans="1:14">
      <c r="B11" s="13"/>
      <c r="C11" s="13"/>
      <c r="D11" s="54"/>
      <c r="E11" s="26"/>
      <c r="F11" s="26"/>
      <c r="G11" s="46"/>
      <c r="H11" s="26"/>
    </row>
    <row r="12" spans="1:14">
      <c r="A12" s="65"/>
      <c r="B12" s="55" t="s">
        <v>27</v>
      </c>
      <c r="C12" s="55"/>
      <c r="D12" s="54"/>
      <c r="E12" s="26"/>
      <c r="F12" s="26"/>
      <c r="G12" s="46"/>
      <c r="H12" s="26"/>
    </row>
    <row r="13" spans="1:14">
      <c r="A13" s="65"/>
      <c r="B13" s="56" t="s">
        <v>67</v>
      </c>
      <c r="C13" s="55"/>
      <c r="D13" s="54">
        <v>6</v>
      </c>
      <c r="E13" s="26"/>
      <c r="F13" s="26">
        <v>122666</v>
      </c>
      <c r="G13" s="46"/>
      <c r="H13" s="26">
        <v>0</v>
      </c>
    </row>
    <row r="14" spans="1:14">
      <c r="B14" s="56" t="s">
        <v>8</v>
      </c>
      <c r="C14" s="56"/>
      <c r="D14" s="57">
        <v>7</v>
      </c>
      <c r="E14" s="26"/>
      <c r="F14" s="11">
        <v>-5129</v>
      </c>
      <c r="G14" s="44"/>
      <c r="H14" s="11">
        <v>0</v>
      </c>
    </row>
    <row r="15" spans="1:14">
      <c r="A15" s="66"/>
      <c r="B15" s="147" t="s">
        <v>84</v>
      </c>
      <c r="C15" s="143"/>
      <c r="D15" s="144">
        <v>6</v>
      </c>
      <c r="E15" s="145"/>
      <c r="F15" s="90">
        <v>18657</v>
      </c>
      <c r="G15" s="146"/>
      <c r="H15" s="90">
        <v>0</v>
      </c>
    </row>
    <row r="16" spans="1:14" ht="13.8" thickBot="1">
      <c r="B16" s="130" t="s">
        <v>68</v>
      </c>
      <c r="C16" s="131"/>
      <c r="D16" s="94">
        <v>9</v>
      </c>
      <c r="E16" s="132"/>
      <c r="F16" s="71">
        <v>10139</v>
      </c>
      <c r="G16" s="72"/>
      <c r="H16" s="71">
        <v>0</v>
      </c>
    </row>
    <row r="17" spans="2:8" ht="13.8" thickBot="1">
      <c r="B17" s="133" t="s">
        <v>69</v>
      </c>
      <c r="C17" s="133"/>
      <c r="D17" s="134"/>
      <c r="E17" s="135"/>
      <c r="F17" s="136">
        <f>SUM(F10:F16)</f>
        <v>185471</v>
      </c>
      <c r="G17" s="136"/>
      <c r="H17" s="136">
        <v>-715</v>
      </c>
    </row>
    <row r="18" spans="2:8">
      <c r="B18" s="55"/>
      <c r="C18" s="55"/>
      <c r="D18" s="54"/>
      <c r="E18" s="26"/>
      <c r="F18" s="46"/>
      <c r="G18" s="46"/>
      <c r="H18" s="46"/>
    </row>
    <row r="19" spans="2:8">
      <c r="B19" s="55" t="s">
        <v>28</v>
      </c>
      <c r="C19" s="55"/>
      <c r="D19" s="54"/>
      <c r="E19" s="26"/>
      <c r="F19" s="44"/>
      <c r="G19" s="44"/>
      <c r="H19" s="44"/>
    </row>
    <row r="20" spans="2:8">
      <c r="B20" s="13" t="s">
        <v>70</v>
      </c>
      <c r="C20" s="13"/>
      <c r="D20" s="54"/>
      <c r="E20" s="26"/>
      <c r="F20" s="11">
        <v>124</v>
      </c>
      <c r="G20" s="44"/>
      <c r="H20" s="11">
        <v>-51</v>
      </c>
    </row>
    <row r="21" spans="2:8">
      <c r="B21" s="13" t="s">
        <v>71</v>
      </c>
      <c r="C21" s="13"/>
      <c r="D21" s="54"/>
      <c r="E21" s="26"/>
      <c r="F21" s="11">
        <v>-205566</v>
      </c>
      <c r="G21" s="44"/>
      <c r="H21" s="11">
        <v>0</v>
      </c>
    </row>
    <row r="22" spans="2:8">
      <c r="B22" s="56" t="s">
        <v>29</v>
      </c>
      <c r="C22" s="56"/>
      <c r="D22" s="54"/>
      <c r="E22" s="26"/>
      <c r="F22" s="11">
        <v>20535</v>
      </c>
      <c r="G22" s="44"/>
      <c r="H22" s="11">
        <v>-10</v>
      </c>
    </row>
    <row r="23" spans="2:8">
      <c r="B23" s="56" t="s">
        <v>31</v>
      </c>
      <c r="C23" s="56"/>
      <c r="D23" s="54"/>
      <c r="E23" s="26"/>
      <c r="F23" s="11">
        <v>5</v>
      </c>
      <c r="G23" s="44"/>
      <c r="H23" s="11">
        <v>72</v>
      </c>
    </row>
    <row r="24" spans="2:8">
      <c r="B24" s="56" t="s">
        <v>30</v>
      </c>
      <c r="C24" s="56"/>
      <c r="D24" s="54"/>
      <c r="E24" s="26"/>
      <c r="F24" s="11">
        <v>-7310</v>
      </c>
      <c r="G24" s="44"/>
      <c r="H24" s="11">
        <v>8</v>
      </c>
    </row>
    <row r="25" spans="2:8" ht="13.8" thickBot="1">
      <c r="B25" s="131" t="s">
        <v>39</v>
      </c>
      <c r="C25" s="131"/>
      <c r="D25" s="138"/>
      <c r="E25" s="139"/>
      <c r="F25" s="71">
        <v>1144</v>
      </c>
      <c r="G25" s="72"/>
      <c r="H25" s="71">
        <v>275</v>
      </c>
    </row>
    <row r="26" spans="2:8" ht="13.8" thickBot="1">
      <c r="B26" s="137" t="s">
        <v>41</v>
      </c>
      <c r="C26" s="137"/>
      <c r="D26" s="138"/>
      <c r="E26" s="139"/>
      <c r="F26" s="72">
        <f>SUM(F17:F25)</f>
        <v>-5597</v>
      </c>
      <c r="G26" s="72"/>
      <c r="H26" s="72">
        <f>SUM(H17:H25)</f>
        <v>-421</v>
      </c>
    </row>
    <row r="27" spans="2:8">
      <c r="B27" s="13"/>
      <c r="C27" s="13"/>
      <c r="D27" s="54"/>
      <c r="E27" s="26"/>
      <c r="F27" s="46"/>
      <c r="G27" s="46"/>
      <c r="H27" s="46"/>
    </row>
    <row r="28" spans="2:8" ht="13.8" thickBot="1">
      <c r="B28" s="81" t="s">
        <v>32</v>
      </c>
      <c r="C28" s="81"/>
      <c r="D28" s="138"/>
      <c r="E28" s="139"/>
      <c r="F28" s="71">
        <v>0</v>
      </c>
      <c r="G28" s="72"/>
      <c r="H28" s="71">
        <v>0</v>
      </c>
    </row>
    <row r="29" spans="2:8" ht="13.8" thickBot="1">
      <c r="B29" s="133" t="s">
        <v>33</v>
      </c>
      <c r="C29" s="133"/>
      <c r="D29" s="134"/>
      <c r="E29" s="135"/>
      <c r="F29" s="72">
        <f>F26</f>
        <v>-5597</v>
      </c>
      <c r="G29" s="136"/>
      <c r="H29" s="72">
        <f>H26</f>
        <v>-421</v>
      </c>
    </row>
    <row r="30" spans="2:8">
      <c r="B30" s="13"/>
      <c r="C30" s="13"/>
      <c r="D30" s="13"/>
      <c r="E30" s="13"/>
      <c r="F30" s="45"/>
      <c r="G30" s="13"/>
      <c r="H30" s="45"/>
    </row>
    <row r="31" spans="2:8">
      <c r="B31" s="47" t="s">
        <v>34</v>
      </c>
      <c r="C31" s="55"/>
      <c r="D31" s="58"/>
      <c r="E31" s="58"/>
      <c r="F31" s="44"/>
      <c r="G31" s="58"/>
      <c r="H31" s="44"/>
    </row>
    <row r="32" spans="2:8" ht="13.8" thickBot="1">
      <c r="B32" s="130" t="s">
        <v>35</v>
      </c>
      <c r="C32" s="137"/>
      <c r="D32" s="140"/>
      <c r="E32" s="140"/>
      <c r="F32" s="71">
        <v>5129</v>
      </c>
      <c r="G32" s="140"/>
      <c r="H32" s="71">
        <v>0</v>
      </c>
    </row>
    <row r="33" spans="2:8" ht="27" thickBot="1">
      <c r="B33" s="141" t="s">
        <v>42</v>
      </c>
      <c r="C33" s="133"/>
      <c r="D33" s="142"/>
      <c r="E33" s="142"/>
      <c r="F33" s="136">
        <f>F32</f>
        <v>5129</v>
      </c>
      <c r="G33" s="142"/>
      <c r="H33" s="136">
        <v>0</v>
      </c>
    </row>
    <row r="34" spans="2:8">
      <c r="B34" s="13"/>
      <c r="C34" s="13"/>
      <c r="D34" s="32"/>
      <c r="E34" s="32"/>
      <c r="F34" s="46"/>
      <c r="G34" s="32"/>
      <c r="H34" s="46"/>
    </row>
    <row r="35" spans="2:8">
      <c r="B35" s="55" t="s">
        <v>36</v>
      </c>
      <c r="C35" s="55"/>
      <c r="D35" s="32"/>
      <c r="E35" s="32"/>
      <c r="F35" s="44">
        <v>-468</v>
      </c>
      <c r="G35" s="32"/>
      <c r="H35" s="44">
        <v>-421</v>
      </c>
    </row>
    <row r="36" spans="2:8" ht="13.8" thickBot="1">
      <c r="B36" s="81" t="s">
        <v>37</v>
      </c>
      <c r="C36" s="137"/>
      <c r="D36" s="94"/>
      <c r="E36" s="94"/>
      <c r="F36" s="71">
        <v>138970</v>
      </c>
      <c r="G36" s="94"/>
      <c r="H36" s="71">
        <v>145848</v>
      </c>
    </row>
    <row r="37" spans="2:8" ht="13.8" thickBot="1">
      <c r="B37" s="137" t="s">
        <v>38</v>
      </c>
      <c r="C37" s="137"/>
      <c r="D37" s="94">
        <v>11</v>
      </c>
      <c r="E37" s="94"/>
      <c r="F37" s="72">
        <v>138502</v>
      </c>
      <c r="G37" s="94"/>
      <c r="H37" s="72">
        <v>145427</v>
      </c>
    </row>
    <row r="41" spans="2:8" ht="14.4">
      <c r="B41" s="91" t="s">
        <v>50</v>
      </c>
      <c r="C41" s="92"/>
      <c r="D41" s="4"/>
      <c r="H41" s="91" t="s">
        <v>74</v>
      </c>
    </row>
    <row r="42" spans="2:8" ht="14.4">
      <c r="B42"/>
      <c r="C42" s="92"/>
      <c r="D42" s="4"/>
      <c r="H42"/>
    </row>
    <row r="43" spans="2:8" ht="14.4">
      <c r="B43" s="91" t="s">
        <v>49</v>
      </c>
      <c r="C43" s="92"/>
      <c r="D43" s="4"/>
      <c r="H43" s="91" t="s">
        <v>51</v>
      </c>
    </row>
    <row r="51" ht="12.6" customHeight="1"/>
  </sheetData>
  <mergeCells count="2">
    <mergeCell ref="B3:F4"/>
    <mergeCell ref="F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Saida Akhmetzhanova</cp:lastModifiedBy>
  <dcterms:created xsi:type="dcterms:W3CDTF">2015-06-05T18:17:20Z</dcterms:created>
  <dcterms:modified xsi:type="dcterms:W3CDTF">2023-05-11T09:13:18Z</dcterms:modified>
</cp:coreProperties>
</file>