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Обмен Филиалы и ЦА\КУАП\"/>
    </mc:Choice>
  </mc:AlternateContent>
  <bookViews>
    <workbookView xWindow="-120" yWindow="-120" windowWidth="29040" windowHeight="1584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ДДС" sheetId="34" r:id="rId5"/>
    <sheet name="ОДК" sheetId="35" r:id="rId6"/>
    <sheet name="Перевод" sheetId="32" state="hidden" r:id="rId7"/>
    <sheet name="b.CAP_RUSгод" sheetId="2" state="hidden" r:id="rId8"/>
    <sheet name="b.CAP_RUS1кв." sheetId="19" state="hidden" r:id="rId9"/>
    <sheet name="b.CAP_RUS2кв." sheetId="20" state="hidden" r:id="rId10"/>
    <sheet name="b.CAP_RUS3кв." sheetId="21" state="hidden" r:id="rId11"/>
    <sheet name="b.CAP_ENGгод" sheetId="22" state="hidden" r:id="rId12"/>
    <sheet name="b.CAP_ENG1кв." sheetId="23" state="hidden" r:id="rId13"/>
    <sheet name="b.CAP_ENG2кв." sheetId="24" state="hidden" r:id="rId14"/>
    <sheet name="b.CAP_ENG3кв." sheetId="25" state="hidden" r:id="rId15"/>
    <sheet name="b.CAP_KAZгод" sheetId="29" state="hidden" r:id="rId16"/>
    <sheet name="b.CAP_KAZ1кв." sheetId="26" state="hidden" r:id="rId17"/>
    <sheet name="b.CAP_KAZ2кв." sheetId="27" state="hidden" r:id="rId18"/>
    <sheet name="b.CAP_KAZ3кв." sheetId="28" state="hidden" r:id="rId19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ОФП!$C$8</definedName>
    <definedName name="_Hlk80132168" localSheetId="2">ОФП!$C$9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35" l="1"/>
  <c r="G23" i="35"/>
  <c r="G22" i="35"/>
  <c r="G21" i="35"/>
  <c r="G20" i="35"/>
  <c r="G19" i="35"/>
  <c r="G15" i="35"/>
  <c r="G16" i="35"/>
  <c r="G14" i="35"/>
  <c r="G11" i="35"/>
  <c r="G10" i="35"/>
  <c r="G9" i="35"/>
  <c r="G8" i="35"/>
  <c r="D26" i="35"/>
  <c r="E26" i="35"/>
  <c r="F26" i="35"/>
  <c r="C26" i="35"/>
  <c r="D17" i="35"/>
  <c r="E17" i="35"/>
  <c r="F17" i="35"/>
  <c r="C17" i="35"/>
  <c r="C51" i="34"/>
  <c r="C54" i="34"/>
  <c r="C26" i="34"/>
  <c r="D48" i="34"/>
  <c r="C48" i="34"/>
  <c r="D35" i="34"/>
  <c r="C35" i="34"/>
  <c r="C29" i="34"/>
  <c r="D15" i="34"/>
  <c r="D26" i="34" s="1"/>
  <c r="D29" i="34" s="1"/>
  <c r="C15" i="34"/>
  <c r="D38" i="33"/>
  <c r="C38" i="33"/>
  <c r="D30" i="33"/>
  <c r="C30" i="33"/>
  <c r="C40" i="33" s="1"/>
  <c r="C43" i="33" s="1"/>
  <c r="D25" i="33"/>
  <c r="C25" i="33"/>
  <c r="D13" i="33"/>
  <c r="D17" i="33" s="1"/>
  <c r="C13" i="33"/>
  <c r="C17" i="33" s="1"/>
  <c r="F44" i="31"/>
  <c r="E44" i="31"/>
  <c r="F37" i="31"/>
  <c r="E37" i="31"/>
  <c r="E45" i="31" s="1"/>
  <c r="F22" i="31"/>
  <c r="E22" i="31"/>
  <c r="D40" i="33" l="1"/>
  <c r="D43" i="33" s="1"/>
  <c r="F45" i="31"/>
  <c r="G26" i="35"/>
  <c r="G17" i="35"/>
  <c r="D51" i="34"/>
  <c r="D54" i="34" s="1"/>
</calcChain>
</file>

<file path=xl/sharedStrings.xml><?xml version="1.0" encoding="utf-8"?>
<sst xmlns="http://schemas.openxmlformats.org/spreadsheetml/2006/main" count="1879" uniqueCount="394">
  <si>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</si>
  <si>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</si>
  <si>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</si>
  <si>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</si>
  <si>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</si>
  <si>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</si>
  <si>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</si>
  <si>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</si>
  <si>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</si>
  <si>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</si>
  <si>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</si>
  <si>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</si>
  <si>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</si>
  <si>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</si>
  <si>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</si>
  <si>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</si>
  <si>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</si>
  <si>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</si>
  <si>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</si>
  <si>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</si>
  <si>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</si>
  <si>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</si>
  <si>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</si>
  <si>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</si>
  <si>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</si>
  <si>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</si>
  <si>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</si>
  <si>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</si>
  <si>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</si>
  <si>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</si>
  <si>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</si>
  <si>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</si>
  <si>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</si>
  <si>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</si>
  <si>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</si>
  <si>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</si>
  <si>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</si>
  <si>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</si>
  <si>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</si>
  <si>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</si>
  <si>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</si>
  <si>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</si>
  <si>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</si>
  <si>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</si>
  <si>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</si>
  <si>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</si>
  <si>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</si>
  <si>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</si>
  <si>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</si>
  <si>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</si>
  <si>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</si>
  <si>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</si>
  <si>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</si>
  <si>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</si>
  <si>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</si>
  <si>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</si>
  <si>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</si>
  <si>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</si>
  <si>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</si>
  <si>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</si>
  <si>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</si>
  <si>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</si>
  <si>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</si>
  <si>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</si>
  <si>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</si>
  <si>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</si>
  <si>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</si>
  <si>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</si>
  <si>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</si>
  <si>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</si>
  <si>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</si>
  <si>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</si>
  <si>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</si>
  <si>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</si>
  <si>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</si>
  <si>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</si>
  <si>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</si>
  <si>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</si>
  <si>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</si>
  <si>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</si>
  <si>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</si>
  <si>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</si>
  <si>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</si>
  <si>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</si>
  <si>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</si>
  <si>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</si>
  <si>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</si>
  <si>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</si>
  <si>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</si>
  <si>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</si>
  <si>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</si>
  <si>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</si>
  <si>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</si>
  <si>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</si>
  <si>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</si>
  <si>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</si>
  <si>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</si>
  <si>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</si>
  <si>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</si>
  <si>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</si>
  <si>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</si>
  <si>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</si>
  <si>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</si>
  <si>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</si>
  <si>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</si>
  <si>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</si>
  <si>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</si>
  <si>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</si>
  <si>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</si>
  <si>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</si>
  <si>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</si>
  <si>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</si>
  <si>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</si>
  <si>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</si>
  <si>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</si>
  <si>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</si>
  <si>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</si>
  <si>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</si>
  <si>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</si>
  <si>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</si>
  <si>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</si>
  <si>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</si>
  <si>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</si>
  <si>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</si>
  <si>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</si>
  <si>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</si>
  <si>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</si>
  <si>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</si>
  <si>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</si>
  <si>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</si>
  <si>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</si>
  <si>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</si>
  <si>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</si>
  <si>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</si>
  <si>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</si>
  <si>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</si>
  <si>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</si>
  <si>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</si>
  <si>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</si>
  <si>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</si>
  <si>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</si>
  <si>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</si>
  <si>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</si>
  <si>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</si>
  <si>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</si>
  <si>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</si>
  <si>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</si>
  <si>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</si>
  <si>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</si>
  <si>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</si>
  <si>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</si>
  <si>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</si>
  <si>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</si>
  <si>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</si>
  <si>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</si>
  <si>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</si>
  <si>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</si>
  <si>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</si>
  <si>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</si>
  <si>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</si>
  <si>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</si>
  <si>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</si>
  <si>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</si>
  <si>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</si>
  <si>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</si>
  <si>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</si>
  <si>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</si>
  <si>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</si>
  <si>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</si>
  <si>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</si>
  <si>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</si>
  <si>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</si>
  <si>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</si>
  <si>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</si>
  <si>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</si>
  <si>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</si>
  <si>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</si>
  <si>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</si>
  <si>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</si>
  <si>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</si>
  <si>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</si>
  <si>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</si>
  <si>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</si>
  <si>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</si>
  <si>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</si>
  <si>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</si>
  <si>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</si>
  <si>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</si>
  <si>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</si>
  <si>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</si>
  <si>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</si>
  <si>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</si>
  <si>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</si>
  <si>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</si>
  <si>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</si>
  <si>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</si>
  <si>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</si>
  <si>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</si>
  <si>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</si>
  <si>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</si>
  <si>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</si>
  <si>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</si>
  <si>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</si>
  <si>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</si>
  <si>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</si>
  <si>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</si>
  <si>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</si>
  <si>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</si>
  <si>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</si>
  <si>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</si>
  <si>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</si>
  <si>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</si>
  <si>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</si>
  <si>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</si>
  <si>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</si>
  <si>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</si>
  <si>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</si>
  <si>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</si>
  <si>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</si>
  <si>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</si>
  <si>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</si>
  <si>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</si>
  <si>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</si>
  <si>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</si>
  <si>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</si>
  <si>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</si>
  <si>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</si>
  <si>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</si>
  <si>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</si>
  <si>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</si>
  <si>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</si>
  <si>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</si>
  <si>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</si>
  <si>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</si>
  <si>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</si>
  <si>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</si>
  <si>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</si>
  <si>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</si>
  <si>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</si>
  <si>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</si>
  <si>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</si>
  <si>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</si>
  <si>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</si>
  <si>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</si>
  <si>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</si>
  <si>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</si>
  <si>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</si>
  <si>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</si>
  <si>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</si>
  <si>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</si>
  <si>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</si>
  <si>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</si>
  <si>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</si>
  <si>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</si>
  <si>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</si>
  <si>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по состоянию на 30 сентября 2022 года</t>
  </si>
  <si>
    <t>в тыс. тенге</t>
  </si>
  <si>
    <t>Приме-чаяние</t>
  </si>
  <si>
    <t>(не аудировано)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</si>
  <si>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</si>
  <si>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</si>
  <si>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</si>
  <si>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</si>
  <si>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Дебиторская задолженность по финансовой аренде*</t>
  </si>
  <si>
    <t>Запасы</t>
  </si>
  <si>
    <t>Активы, классифицируемые как предназначенные для продажи</t>
  </si>
  <si>
    <t>Инвестиционные ценные бумаги</t>
  </si>
  <si>
    <t>–</t>
  </si>
  <si>
    <t>Инвестиционная недвижимость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</si>
  <si>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</si>
  <si>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</si>
  <si>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</si>
  <si>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</si>
  <si>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Авансы выданные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</si>
  <si>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</si>
  <si>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</si>
  <si>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</si>
  <si>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</si>
  <si>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</si>
  <si>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</si>
  <si>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</si>
  <si>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</si>
  <si>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</si>
  <si>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</si>
  <si>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Кредиторская задолженность перед поставщиками</t>
  </si>
  <si>
    <t>Государственные субсидии</t>
  </si>
  <si>
    <t>Авансы полученные</t>
  </si>
  <si>
    <t>Обязательства по отложенному налогу на добавленную стоимость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</si>
  <si>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</si>
  <si>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</si>
  <si>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</si>
  <si>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</si>
  <si>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</si>
  <si>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Дополнительный оплаченный капитал</t>
  </si>
  <si>
    <t>Нераспределенная прибыль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</si>
  <si>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</si>
  <si>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</si>
  <si>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</si>
  <si>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1,128.79</t>
  </si>
  <si>
    <t>1,066.85</t>
  </si>
  <si>
    <t>за девять месяцев, закончившихся 30 сентября 2022 года</t>
  </si>
  <si>
    <t xml:space="preserve">Не аудировано за девять месяцев,  </t>
  </si>
  <si>
    <t>закончившихся 30 сентября</t>
  </si>
  <si>
    <t>Приме-чание</t>
  </si>
  <si>
    <t>2022 года*</t>
  </si>
  <si>
    <t>2021 года*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</si>
  <si>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</si>
  <si>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</si>
  <si>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</si>
  <si>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</si>
  <si>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</si>
  <si>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</si>
  <si>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</si>
  <si>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Расходы по кредитным убыткам</t>
  </si>
  <si>
    <t>Чистый процентный доход за вычетом расходов по кредитным убыткам</t>
  </si>
  <si>
    <t>Чистый убыток от операций с иностранной валютой</t>
  </si>
  <si>
    <t>Расходы на персонал</t>
  </si>
  <si>
    <t>Прочие операционные расходы</t>
  </si>
  <si>
    <t>Прочие доходы/(расходы), нетто</t>
  </si>
  <si>
    <t>Прочие расходы от обесценения и создания резервов</t>
  </si>
  <si>
    <t>Чистые доходы/(расходы) от модификации кредитов клиентам и дебиторской задолженности по финансовой аренде, не приводящей к прекращению признания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</si>
  <si>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</si>
  <si>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</si>
  <si>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</si>
  <si>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</si>
  <si>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</si>
  <si>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</si>
  <si>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>Нераспределен-ная прибыль /(накопленный убыток)</t>
  </si>
  <si>
    <t>На 1 января 2021 года</t>
  </si>
  <si>
    <t xml:space="preserve">Итого совокупного дохода за период (не аудировано) </t>
  </si>
  <si>
    <t>−</t>
  </si>
  <si>
    <t>Увеличение акционерного капитала (не аудировано)</t>
  </si>
  <si>
    <t>Доход от первоначального признания и модификации займов, полученных от Акционера, по справедливой стоимости, за вычетом налогов (не аудировано)</t>
  </si>
  <si>
    <t xml:space="preserve">Увеличение резервного капитала (не аудировано) </t>
  </si>
  <si>
    <t>Распределение Акционеру (не аудировано)</t>
  </si>
  <si>
    <t xml:space="preserve">Дивиденды выплаченные (не аудировано) </t>
  </si>
  <si>
    <t>На 30 сентября 2021 года *</t>
  </si>
  <si>
    <t>На 31 декабря 2021 года (аудировано)</t>
  </si>
  <si>
    <t>Выпуск акций, связанный с приобретением дочерней компании</t>
  </si>
  <si>
    <t>Доход от первоначального признания займов полученных от связанных сторон Акционера по ставкам ниже рыночной</t>
  </si>
  <si>
    <t>На 30 сентября 2022 года *</t>
  </si>
  <si>
    <t xml:space="preserve"> в тыс. тенге </t>
  </si>
  <si>
    <t xml:space="preserve">Не аудировано за  девять месяцев, </t>
  </si>
  <si>
    <t>Прим.</t>
  </si>
  <si>
    <t xml:space="preserve">2021 года* 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</si>
  <si>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</si>
  <si>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</si>
  <si>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</si>
  <si>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</si>
  <si>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 xml:space="preserve">Прочие операционные расходы, выплаченные 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</si>
  <si>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</si>
  <si>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</si>
  <si>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</si>
  <si>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</si>
  <si>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</si>
  <si>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</si>
  <si>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</si>
  <si>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</si>
  <si>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</si>
  <si>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</si>
  <si>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</si>
  <si>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</si>
  <si>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Поступление/приобретение основных средств/НМА</t>
  </si>
  <si>
    <t>Приобретение дочерней компании</t>
  </si>
  <si>
    <t>Чистое поступление/(использование) денежных средств в инвестиционной деятельности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</si>
  <si>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</si>
  <si>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</si>
  <si>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Погашение займов от Правительства Республики Казахстан</t>
  </si>
  <si>
    <t>Поступления от привлечения займов от Акционера</t>
  </si>
  <si>
    <t>Погашение займов от Акционера</t>
  </si>
  <si>
    <t>Получение внешних займов</t>
  </si>
  <si>
    <t>Погашение внешних займов</t>
  </si>
  <si>
    <t>Выпуск/Поступления по выпущенным долговым ценным бумагам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</si>
  <si>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</si>
  <si>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</si>
  <si>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Погашение задолженности перед государственными и бюджетными организациями</t>
  </si>
  <si>
    <t>Дивиденды выплаченные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</si>
  <si>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</si>
  <si>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</si>
  <si>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</si>
  <si>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</si>
  <si>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</si>
  <si>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</si>
  <si>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30  сентября 2022 года </t>
  </si>
  <si>
    <t>31 декабря 2021 года</t>
  </si>
  <si>
    <t>ПРОМЕЖУТОЧНЫЙ СОКРАЩЕННЫЙ КОНСОЛИДИРОВАННЫЙ ОТЧЕТ О ФИНАНСОВОМ ПОЛОЖЕНИИ АО "Аграрная кредитная корпорация"</t>
  </si>
  <si>
    <t>ПРОМЕЖУТОЧНЫЙ СОКРАЩЕННЫЙ КОНСОЛИДИРОВАННЫЙ ОТЧЕТ О ПРИБЫЛИ ИЛИ УБЫТКЕ  АО "Аграрная кредитная корпорация"</t>
  </si>
  <si>
    <t>ПРОМЕЖУТОЧНЫЙ СОКРАЩЕННЫЙ КОНСОЛИДИРОВАННЫЙ ОТЧЕТ О ДВИЖЕНИИ ДЕНЕЖНЫХ СРЕДСТВ  АО "Аграрная кредитная корпорация"</t>
  </si>
  <si>
    <t>ПРОМЕЖУТОЧНЫЙ СОКРАЩЕННЫЙ КОНСОЛИДИРОВАННЫЙ ОТЧЕТ ОБ ИЗМЕНЕНИЯХ В СОБСТВЕННОМ КАПИТАЛЕ  АО "Аграрная кредитная корпорация"</t>
  </si>
  <si>
    <t>Заместитель Председателя Правления, Член Правления</t>
  </si>
  <si>
    <t>Главный бухгалтер</t>
  </si>
  <si>
    <t>Сапулатов К.К.</t>
  </si>
  <si>
    <t>Подписано и утверждено к выпуску от имени Правления Общества:</t>
  </si>
  <si>
    <t xml:space="preserve">   Зайтуллаева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</si>
</sst>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charset val="204"/>
      <scheme val="minor"/>
    </font>
    <font>
      <b/>
      <sz val="10"/>
      <color theme="1"/>
      <name val="Garamond"/>
      <charset val="204"/>
      <scheme val="minor"/>
    </font>
    <font>
      <b/>
      <sz val="10"/>
      <color theme="0"/>
      <name val="Garamond"/>
      <charset val="204"/>
      <scheme val="minor"/>
    </font>
    <font>
      <sz val="10"/>
      <color theme="0"/>
      <name val="Garamond"/>
      <charset val="204"/>
      <scheme val="minor"/>
    </font>
    <font>
      <b/>
      <i/>
      <sz val="10"/>
      <color theme="0"/>
      <name val="Garamond"/>
      <charset val="204"/>
      <scheme val="minor"/>
    </font>
    <font>
      <i/>
      <sz val="10"/>
      <color theme="1"/>
      <name val="Garamond"/>
      <charset val="204"/>
      <scheme val="minor"/>
    </font>
    <font>
      <sz val="10"/>
      <color rgb="FF0000FF"/>
      <name val="Garamond"/>
      <charset val="204"/>
      <scheme val="minor"/>
    </font>
    <font>
      <b/>
      <i/>
      <sz val="10"/>
      <color theme="1"/>
      <name val="Garamond"/>
      <charset val="204"/>
      <scheme val="minor"/>
    </font>
    <font>
      <i/>
      <sz val="10"/>
      <color rgb="FF0000FF"/>
      <name val="Garamond"/>
      <charset val="204"/>
      <scheme val="minor"/>
    </font>
    <font>
      <b/>
      <sz val="10"/>
      <color theme="1"/>
      <name val="Garamond"/>
      <charset val="204"/>
    </font>
    <font>
      <i/>
      <sz val="10"/>
      <color theme="1"/>
      <name val="Garamond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26" fillId="0" borderId="0" xfId="0" applyNumberFormat="1" applyFont="1" applyAlignment="1">
      <alignment horizontal="center" vertical="center" wrapText="1"/>
    </xf>
    <xf numFmtId="3" fontId="22" fillId="0" borderId="3" xfId="0" applyNumberFormat="1" applyFont="1" applyBorder="1" applyAlignment="1">
      <alignment vertical="center" wrapText="1"/>
    </xf>
    <xf numFmtId="3" fontId="23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3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16" t="s">
        <v>25</v>
      </c>
      <c r="H34" s="119" t="s">
        <v>54</v>
      </c>
      <c r="I34" s="120"/>
      <c r="J34" s="120"/>
      <c r="K34" s="120"/>
      <c r="L34" s="120"/>
      <c r="M34" s="120"/>
      <c r="N34" s="120"/>
      <c r="O34" s="120"/>
      <c r="P34" s="121"/>
      <c r="Q34" s="117" t="s">
        <v>35</v>
      </c>
      <c r="R34" s="117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16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18"/>
      <c r="R35" s="118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2" t="s">
        <v>77</v>
      </c>
      <c r="I39" s="142"/>
      <c r="J39" s="142"/>
      <c r="K39" s="142"/>
      <c r="L39" s="142"/>
      <c r="M39" s="142"/>
      <c r="N39" s="142"/>
      <c r="O39" s="142"/>
      <c r="P39" s="142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2" t="s">
        <v>77</v>
      </c>
      <c r="I39" s="142"/>
      <c r="J39" s="142"/>
      <c r="K39" s="142"/>
      <c r="L39" s="142"/>
      <c r="M39" s="142"/>
      <c r="N39" s="142"/>
      <c r="O39" s="142"/>
      <c r="P39" s="142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2" t="s">
        <v>81</v>
      </c>
      <c r="I39" s="142"/>
      <c r="J39" s="142"/>
      <c r="K39" s="142"/>
      <c r="L39" s="142"/>
      <c r="M39" s="142"/>
      <c r="N39" s="142"/>
      <c r="O39" s="142"/>
      <c r="P39" s="142"/>
      <c r="Q39" s="143" t="s">
        <v>91</v>
      </c>
      <c r="R39" s="143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3"/>
      <c r="R40" s="143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1"/>
      <c r="H39" s="142" t="s">
        <v>81</v>
      </c>
      <c r="I39" s="142"/>
      <c r="J39" s="142"/>
      <c r="K39" s="142"/>
      <c r="L39" s="142"/>
      <c r="M39" s="142"/>
      <c r="N39" s="142"/>
      <c r="O39" s="142"/>
      <c r="P39" s="142"/>
      <c r="Q39" s="143" t="s">
        <v>91</v>
      </c>
      <c r="R39" s="143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3"/>
      <c r="R40" s="143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1"/>
      <c r="H39" s="142" t="s">
        <v>81</v>
      </c>
      <c r="I39" s="142"/>
      <c r="J39" s="142"/>
      <c r="K39" s="142"/>
      <c r="L39" s="142"/>
      <c r="M39" s="142"/>
      <c r="N39" s="142"/>
      <c r="O39" s="142"/>
      <c r="P39" s="142"/>
      <c r="Q39" s="143" t="s">
        <v>91</v>
      </c>
      <c r="R39" s="143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3"/>
      <c r="R40" s="143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1"/>
      <c r="H39" s="142" t="s">
        <v>81</v>
      </c>
      <c r="I39" s="142"/>
      <c r="J39" s="142"/>
      <c r="K39" s="142"/>
      <c r="L39" s="142"/>
      <c r="M39" s="142"/>
      <c r="N39" s="142"/>
      <c r="O39" s="142"/>
      <c r="P39" s="142"/>
      <c r="Q39" s="143" t="s">
        <v>91</v>
      </c>
      <c r="R39" s="143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3"/>
      <c r="R40" s="143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4" t="s">
        <v>77</v>
      </c>
      <c r="I39" s="144"/>
      <c r="J39" s="144"/>
      <c r="K39" s="144"/>
      <c r="L39" s="144"/>
      <c r="M39" s="144"/>
      <c r="N39" s="144"/>
      <c r="O39" s="144"/>
      <c r="P39" s="144"/>
      <c r="Q39" s="143" t="s">
        <v>113</v>
      </c>
      <c r="R39" s="143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43"/>
      <c r="R40" s="143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4" t="s">
        <v>77</v>
      </c>
      <c r="I39" s="144"/>
      <c r="J39" s="144"/>
      <c r="K39" s="144"/>
      <c r="L39" s="144"/>
      <c r="M39" s="144"/>
      <c r="N39" s="144"/>
      <c r="O39" s="144"/>
      <c r="P39" s="144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4" t="s">
        <v>77</v>
      </c>
      <c r="I39" s="144"/>
      <c r="J39" s="144"/>
      <c r="K39" s="144"/>
      <c r="L39" s="144"/>
      <c r="M39" s="144"/>
      <c r="N39" s="144"/>
      <c r="O39" s="144"/>
      <c r="P39" s="144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4" t="s">
        <v>77</v>
      </c>
      <c r="I39" s="144"/>
      <c r="J39" s="144"/>
      <c r="K39" s="144"/>
      <c r="L39" s="144"/>
      <c r="M39" s="144"/>
      <c r="N39" s="144"/>
      <c r="O39" s="144"/>
      <c r="P39" s="144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22" t="s">
        <v>25</v>
      </c>
      <c r="D3" s="124" t="s">
        <v>54</v>
      </c>
      <c r="E3" s="125"/>
      <c r="F3" s="125"/>
      <c r="G3" s="125"/>
      <c r="H3" s="125"/>
      <c r="I3" s="125"/>
      <c r="J3" s="125"/>
      <c r="K3" s="125"/>
      <c r="L3" s="126"/>
      <c r="M3" s="127" t="s">
        <v>35</v>
      </c>
      <c r="N3" s="127" t="s">
        <v>55</v>
      </c>
      <c r="O3" s="27"/>
    </row>
    <row r="4" spans="2:15" ht="135" x14ac:dyDescent="0.25">
      <c r="B4" s="27"/>
      <c r="C4" s="123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28"/>
      <c r="N4" s="128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22" t="s">
        <v>25</v>
      </c>
      <c r="D28" s="124" t="s">
        <v>54</v>
      </c>
      <c r="E28" s="125"/>
      <c r="F28" s="125"/>
      <c r="G28" s="125"/>
      <c r="H28" s="125"/>
      <c r="I28" s="125"/>
      <c r="J28" s="125"/>
      <c r="K28" s="125"/>
      <c r="L28" s="126"/>
      <c r="M28" s="127" t="s">
        <v>35</v>
      </c>
      <c r="N28" s="127" t="s">
        <v>55</v>
      </c>
    </row>
    <row r="29" spans="1:15" ht="135" x14ac:dyDescent="0.25">
      <c r="B29" s="37"/>
      <c r="C29" s="123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28"/>
      <c r="N29" s="128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22" t="s">
        <v>25</v>
      </c>
      <c r="D53" s="124" t="s">
        <v>54</v>
      </c>
      <c r="E53" s="125"/>
      <c r="F53" s="125"/>
      <c r="G53" s="125"/>
      <c r="H53" s="125"/>
      <c r="I53" s="125"/>
      <c r="J53" s="125"/>
      <c r="K53" s="125"/>
      <c r="L53" s="126"/>
      <c r="M53" s="127" t="s">
        <v>35</v>
      </c>
      <c r="N53" s="127" t="s">
        <v>55</v>
      </c>
    </row>
    <row r="54" spans="2:14" ht="135" x14ac:dyDescent="0.25">
      <c r="C54" s="123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28"/>
      <c r="N54" s="128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22" t="s">
        <v>25</v>
      </c>
      <c r="D78" s="124" t="s">
        <v>54</v>
      </c>
      <c r="E78" s="125"/>
      <c r="F78" s="125"/>
      <c r="G78" s="125"/>
      <c r="H78" s="125"/>
      <c r="I78" s="125"/>
      <c r="J78" s="125"/>
      <c r="K78" s="125"/>
      <c r="L78" s="126"/>
      <c r="M78" s="127" t="s">
        <v>35</v>
      </c>
      <c r="N78" s="127" t="s">
        <v>55</v>
      </c>
    </row>
    <row r="79" spans="2:14" ht="135" x14ac:dyDescent="0.25">
      <c r="C79" s="123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28"/>
      <c r="N79" s="128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3:C4"/>
    <mergeCell ref="M3:M4"/>
    <mergeCell ref="N3:N4"/>
    <mergeCell ref="D3:L3"/>
    <mergeCell ref="C28:C29"/>
    <mergeCell ref="D28:L28"/>
    <mergeCell ref="M28:M29"/>
    <mergeCell ref="N28:N29"/>
    <mergeCell ref="C53:C54"/>
    <mergeCell ref="D53:L53"/>
    <mergeCell ref="M53:M54"/>
    <mergeCell ref="N53:N54"/>
    <mergeCell ref="C78:C79"/>
    <mergeCell ref="D78:L78"/>
    <mergeCell ref="M78:M79"/>
    <mergeCell ref="N78:N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50"/>
  <sheetViews>
    <sheetView tabSelected="1" topLeftCell="C1" workbookViewId="0">
      <selection activeCell="E58" sqref="E58"/>
    </sheetView>
  </sheetViews>
  <sheetFormatPr defaultRowHeight="15" x14ac:dyDescent="0.25"/>
  <cols>
    <col min="3" max="3" width="47.42578125" customWidth="1"/>
    <col min="5" max="5" width="14.85546875" customWidth="1"/>
    <col min="6" max="6" width="15.7109375" customWidth="1"/>
  </cols>
  <sheetData>
    <row r="1" spans="3:6" ht="15.75" x14ac:dyDescent="0.25">
      <c r="C1" s="65" t="s">
        <v>385</v>
      </c>
    </row>
    <row r="2" spans="3:6" ht="15.75" x14ac:dyDescent="0.25">
      <c r="C2" s="65" t="s">
        <v>255</v>
      </c>
    </row>
    <row r="3" spans="3:6" ht="15.75" x14ac:dyDescent="0.25">
      <c r="C3" s="66" t="s">
        <v>256</v>
      </c>
    </row>
    <row r="5" spans="3:6" ht="25.5" x14ac:dyDescent="0.25">
      <c r="C5" s="129"/>
      <c r="D5" s="130" t="s">
        <v>257</v>
      </c>
      <c r="E5" s="70" t="s">
        <v>383</v>
      </c>
      <c r="F5" s="70" t="s">
        <v>384</v>
      </c>
    </row>
    <row r="6" spans="3:6" ht="26.25" thickBot="1" x14ac:dyDescent="0.3">
      <c r="C6" s="129"/>
      <c r="D6" s="130"/>
      <c r="E6" s="71" t="s">
        <v>258</v>
      </c>
      <c r="F6" s="72"/>
    </row>
    <row r="7" spans="3:6" x14ac:dyDescent="0.25">
      <c r="C7" s="67" t="s">
        <v>259</v>
      </c>
      <c r="D7" s="74"/>
      <c r="E7" s="67"/>
      <c r="F7" s="68"/>
    </row>
    <row r="8" spans="3:6" x14ac:dyDescent="0.25">
      <c r="C8" s="68" t="s">
        <v>260</v>
      </c>
      <c r="D8" s="75">
        <v>4</v>
      </c>
      <c r="E8" s="92">
        <v>165350929</v>
      </c>
      <c r="F8" s="92">
        <v>102853173</v>
      </c>
    </row>
    <row r="9" spans="3:6" x14ac:dyDescent="0.25">
      <c r="C9" s="68" t="s">
        <v>261</v>
      </c>
      <c r="D9" s="75">
        <v>5</v>
      </c>
      <c r="E9" s="92">
        <v>43161127</v>
      </c>
      <c r="F9" s="92">
        <v>12708512</v>
      </c>
    </row>
    <row r="10" spans="3:6" x14ac:dyDescent="0.25">
      <c r="C10" s="68" t="s">
        <v>262</v>
      </c>
      <c r="D10" s="75">
        <v>6</v>
      </c>
      <c r="E10" s="92">
        <v>791528577</v>
      </c>
      <c r="F10" s="92">
        <v>665016227</v>
      </c>
    </row>
    <row r="11" spans="3:6" x14ac:dyDescent="0.25">
      <c r="C11" s="68" t="s">
        <v>263</v>
      </c>
      <c r="D11" s="75">
        <v>7</v>
      </c>
      <c r="E11" s="92">
        <v>385260233</v>
      </c>
      <c r="F11" s="92">
        <v>9626642</v>
      </c>
    </row>
    <row r="12" spans="3:6" x14ac:dyDescent="0.25">
      <c r="C12" s="68" t="s">
        <v>264</v>
      </c>
      <c r="D12" s="75">
        <v>8</v>
      </c>
      <c r="E12" s="92">
        <v>8572969</v>
      </c>
      <c r="F12" s="92">
        <v>547699</v>
      </c>
    </row>
    <row r="13" spans="3:6" ht="25.5" x14ac:dyDescent="0.25">
      <c r="C13" s="68" t="s">
        <v>265</v>
      </c>
      <c r="D13" s="75"/>
      <c r="E13" s="92">
        <v>1350043</v>
      </c>
      <c r="F13" s="92">
        <v>1601806</v>
      </c>
    </row>
    <row r="14" spans="3:6" x14ac:dyDescent="0.25">
      <c r="C14" s="68" t="s">
        <v>266</v>
      </c>
      <c r="D14" s="75"/>
      <c r="E14" s="92">
        <v>0</v>
      </c>
      <c r="F14" s="92">
        <v>839325</v>
      </c>
    </row>
    <row r="15" spans="3:6" x14ac:dyDescent="0.25">
      <c r="C15" s="68" t="s">
        <v>268</v>
      </c>
      <c r="D15" s="75"/>
      <c r="E15" s="92">
        <v>3020385</v>
      </c>
      <c r="F15" s="92">
        <v>3128638</v>
      </c>
    </row>
    <row r="16" spans="3:6" x14ac:dyDescent="0.25">
      <c r="C16" s="68" t="s">
        <v>269</v>
      </c>
      <c r="D16" s="75"/>
      <c r="E16" s="92">
        <v>2059710</v>
      </c>
      <c r="F16" s="92">
        <v>1425804</v>
      </c>
    </row>
    <row r="17" spans="3:6" x14ac:dyDescent="0.25">
      <c r="C17" s="68" t="s">
        <v>270</v>
      </c>
      <c r="D17" s="75"/>
      <c r="E17" s="92">
        <v>954630</v>
      </c>
      <c r="F17" s="92">
        <v>624683</v>
      </c>
    </row>
    <row r="18" spans="3:6" ht="25.5" x14ac:dyDescent="0.25">
      <c r="C18" s="68" t="s">
        <v>271</v>
      </c>
      <c r="D18" s="75"/>
      <c r="E18" s="92">
        <v>3709214</v>
      </c>
      <c r="F18" s="92">
        <v>1785126</v>
      </c>
    </row>
    <row r="19" spans="3:6" ht="25.5" x14ac:dyDescent="0.25">
      <c r="C19" s="68" t="s">
        <v>272</v>
      </c>
      <c r="D19" s="75"/>
      <c r="E19" s="92">
        <v>8878272</v>
      </c>
      <c r="F19" s="92">
        <v>1080701</v>
      </c>
    </row>
    <row r="20" spans="3:6" x14ac:dyDescent="0.25">
      <c r="C20" s="68" t="s">
        <v>273</v>
      </c>
      <c r="D20" s="75"/>
      <c r="E20" s="92">
        <v>2568538</v>
      </c>
      <c r="F20" s="92">
        <v>49632</v>
      </c>
    </row>
    <row r="21" spans="3:6" ht="15.75" thickBot="1" x14ac:dyDescent="0.3">
      <c r="C21" s="68" t="s">
        <v>274</v>
      </c>
      <c r="D21" s="75"/>
      <c r="E21" s="93">
        <v>5556994</v>
      </c>
      <c r="F21" s="93">
        <v>5197010</v>
      </c>
    </row>
    <row r="22" spans="3:6" ht="15.75" thickBot="1" x14ac:dyDescent="0.3">
      <c r="C22" s="67" t="s">
        <v>275</v>
      </c>
      <c r="D22" s="75"/>
      <c r="E22" s="94">
        <f>SUM(E8:E21)</f>
        <v>1421971621</v>
      </c>
      <c r="F22" s="94">
        <f>SUM(F8:F21)</f>
        <v>806484978</v>
      </c>
    </row>
    <row r="23" spans="3:6" ht="15.75" thickTop="1" x14ac:dyDescent="0.25">
      <c r="C23" s="67"/>
      <c r="D23" s="76"/>
      <c r="E23" s="95"/>
      <c r="F23" s="92"/>
    </row>
    <row r="24" spans="3:6" x14ac:dyDescent="0.25">
      <c r="C24" s="67" t="s">
        <v>276</v>
      </c>
      <c r="D24" s="75"/>
      <c r="E24" s="95"/>
      <c r="F24" s="92"/>
    </row>
    <row r="25" spans="3:6" x14ac:dyDescent="0.25">
      <c r="C25" s="68" t="s">
        <v>277</v>
      </c>
      <c r="D25" s="75">
        <v>9</v>
      </c>
      <c r="E25" s="92">
        <v>111830493</v>
      </c>
      <c r="F25" s="92">
        <v>94260422</v>
      </c>
    </row>
    <row r="26" spans="3:6" ht="25.5" x14ac:dyDescent="0.25">
      <c r="C26" s="68" t="s">
        <v>278</v>
      </c>
      <c r="D26" s="75">
        <v>10</v>
      </c>
      <c r="E26" s="92">
        <v>132420114</v>
      </c>
      <c r="F26" s="92">
        <v>0</v>
      </c>
    </row>
    <row r="27" spans="3:6" ht="25.5" x14ac:dyDescent="0.25">
      <c r="C27" s="68" t="s">
        <v>279</v>
      </c>
      <c r="D27" s="75"/>
      <c r="E27" s="92">
        <v>174072306</v>
      </c>
      <c r="F27" s="92">
        <v>166814395</v>
      </c>
    </row>
    <row r="28" spans="3:6" x14ac:dyDescent="0.25">
      <c r="C28" s="68" t="s">
        <v>280</v>
      </c>
      <c r="D28" s="75">
        <v>11</v>
      </c>
      <c r="E28" s="92">
        <v>394960043</v>
      </c>
      <c r="F28" s="92">
        <v>196654238</v>
      </c>
    </row>
    <row r="29" spans="3:6" x14ac:dyDescent="0.25">
      <c r="C29" s="68" t="s">
        <v>281</v>
      </c>
      <c r="D29" s="75">
        <v>12</v>
      </c>
      <c r="E29" s="92">
        <v>38355125</v>
      </c>
      <c r="F29" s="92">
        <v>0</v>
      </c>
    </row>
    <row r="30" spans="3:6" x14ac:dyDescent="0.25">
      <c r="C30" s="68" t="s">
        <v>282</v>
      </c>
      <c r="D30" s="75"/>
      <c r="E30" s="92">
        <v>1135149</v>
      </c>
      <c r="F30" s="92">
        <v>1205120</v>
      </c>
    </row>
    <row r="31" spans="3:6" ht="25.5" x14ac:dyDescent="0.25">
      <c r="C31" s="68" t="s">
        <v>283</v>
      </c>
      <c r="D31" s="75"/>
      <c r="E31" s="92">
        <v>16704154</v>
      </c>
      <c r="F31" s="92">
        <v>6614451</v>
      </c>
    </row>
    <row r="32" spans="3:6" x14ac:dyDescent="0.25">
      <c r="C32" s="68" t="s">
        <v>284</v>
      </c>
      <c r="D32" s="75">
        <v>13</v>
      </c>
      <c r="E32" s="92">
        <v>27119836</v>
      </c>
      <c r="F32" s="92">
        <v>238824</v>
      </c>
    </row>
    <row r="33" spans="3:6" x14ac:dyDescent="0.25">
      <c r="C33" s="68" t="s">
        <v>285</v>
      </c>
      <c r="D33" s="75">
        <v>14</v>
      </c>
      <c r="E33" s="92">
        <v>45022811</v>
      </c>
      <c r="F33" s="92">
        <v>40515010</v>
      </c>
    </row>
    <row r="34" spans="3:6" x14ac:dyDescent="0.25">
      <c r="C34" s="68" t="s">
        <v>286</v>
      </c>
      <c r="D34" s="75"/>
      <c r="E34" s="92">
        <v>7291680</v>
      </c>
      <c r="F34" s="92">
        <v>260776</v>
      </c>
    </row>
    <row r="35" spans="3:6" ht="25.5" x14ac:dyDescent="0.25">
      <c r="C35" s="68" t="s">
        <v>287</v>
      </c>
      <c r="D35" s="75"/>
      <c r="E35" s="92">
        <v>10803723</v>
      </c>
      <c r="F35" s="92">
        <v>0</v>
      </c>
    </row>
    <row r="36" spans="3:6" ht="15.75" thickBot="1" x14ac:dyDescent="0.3">
      <c r="C36" s="68" t="s">
        <v>288</v>
      </c>
      <c r="D36" s="75">
        <v>15</v>
      </c>
      <c r="E36" s="93">
        <v>9095625</v>
      </c>
      <c r="F36" s="93">
        <v>29232301</v>
      </c>
    </row>
    <row r="37" spans="3:6" ht="15.75" thickBot="1" x14ac:dyDescent="0.3">
      <c r="C37" s="67" t="s">
        <v>289</v>
      </c>
      <c r="D37" s="75"/>
      <c r="E37" s="96">
        <f>SUM(E25:E36)</f>
        <v>968811059</v>
      </c>
      <c r="F37" s="96">
        <f>SUM(F25:F36)</f>
        <v>535795537</v>
      </c>
    </row>
    <row r="38" spans="3:6" x14ac:dyDescent="0.25">
      <c r="C38" s="77" t="s">
        <v>290</v>
      </c>
      <c r="D38" s="75"/>
      <c r="E38" s="95"/>
      <c r="F38" s="92"/>
    </row>
    <row r="39" spans="3:6" x14ac:dyDescent="0.25">
      <c r="C39" s="67" t="s">
        <v>291</v>
      </c>
      <c r="D39" s="75"/>
      <c r="E39" s="95"/>
      <c r="F39" s="92"/>
    </row>
    <row r="40" spans="3:6" x14ac:dyDescent="0.25">
      <c r="C40" s="68" t="s">
        <v>292</v>
      </c>
      <c r="D40" s="75">
        <v>16</v>
      </c>
      <c r="E40" s="92">
        <v>401836884</v>
      </c>
      <c r="F40" s="92">
        <v>254366870</v>
      </c>
    </row>
    <row r="41" spans="3:6" x14ac:dyDescent="0.25">
      <c r="C41" s="68" t="s">
        <v>293</v>
      </c>
      <c r="D41" s="75"/>
      <c r="E41" s="92">
        <v>8643450</v>
      </c>
      <c r="F41" s="92">
        <v>0</v>
      </c>
    </row>
    <row r="42" spans="3:6" x14ac:dyDescent="0.25">
      <c r="C42" s="68" t="s">
        <v>32</v>
      </c>
      <c r="D42" s="75">
        <v>16</v>
      </c>
      <c r="E42" s="92">
        <v>13846278</v>
      </c>
      <c r="F42" s="92">
        <v>11237766</v>
      </c>
    </row>
    <row r="43" spans="3:6" ht="15.75" thickBot="1" x14ac:dyDescent="0.3">
      <c r="C43" s="68" t="s">
        <v>294</v>
      </c>
      <c r="D43" s="75"/>
      <c r="E43" s="93">
        <v>28833950</v>
      </c>
      <c r="F43" s="93">
        <v>5084805</v>
      </c>
    </row>
    <row r="44" spans="3:6" ht="15.75" thickBot="1" x14ac:dyDescent="0.3">
      <c r="C44" s="67" t="s">
        <v>295</v>
      </c>
      <c r="D44" s="75"/>
      <c r="E44" s="96">
        <f>SUM(E40:E43)</f>
        <v>453160562</v>
      </c>
      <c r="F44" s="96">
        <f>SUM(F40:F43)</f>
        <v>270689441</v>
      </c>
    </row>
    <row r="45" spans="3:6" ht="15.75" thickBot="1" x14ac:dyDescent="0.3">
      <c r="C45" s="67" t="s">
        <v>296</v>
      </c>
      <c r="D45" s="75"/>
      <c r="E45" s="94">
        <f>E37+E44</f>
        <v>1421971621</v>
      </c>
      <c r="F45" s="94">
        <f>F37+F44</f>
        <v>806484978</v>
      </c>
    </row>
    <row r="46" spans="3:6" ht="15.75" thickTop="1" x14ac:dyDescent="0.25">
      <c r="C46" s="67"/>
      <c r="D46" s="75"/>
      <c r="E46" s="67"/>
      <c r="F46" s="68"/>
    </row>
    <row r="47" spans="3:6" ht="25.5" x14ac:dyDescent="0.25">
      <c r="C47" s="67" t="s">
        <v>297</v>
      </c>
      <c r="D47" s="75">
        <v>16</v>
      </c>
      <c r="E47" s="97" t="s">
        <v>298</v>
      </c>
      <c r="F47" s="97" t="s">
        <v>299</v>
      </c>
    </row>
    <row r="48" spans="3:6" ht="25.5" customHeight="1" x14ac:dyDescent="0.25">
      <c r="C48" s="146" t="s">
        <v>392</v>
      </c>
      <c r="D48" s="146"/>
      <c r="E48" s="146"/>
      <c r="F48" s="146"/>
    </row>
    <row r="49" spans="3:6" x14ac:dyDescent="0.25">
      <c r="C49" s="148" t="s">
        <v>389</v>
      </c>
      <c r="D49" s="147"/>
      <c r="E49" s="145" t="s">
        <v>391</v>
      </c>
      <c r="F49" s="145"/>
    </row>
    <row r="50" spans="3:6" x14ac:dyDescent="0.25">
      <c r="C50" s="148" t="s">
        <v>390</v>
      </c>
      <c r="D50" s="147"/>
      <c r="E50" s="145" t="s">
        <v>393</v>
      </c>
      <c r="F50" s="145"/>
    </row>
  </sheetData>
  <mergeCells count="5">
    <mergeCell ref="C5:C6"/>
    <mergeCell ref="D5:D6"/>
    <mergeCell ref="E49:F49"/>
    <mergeCell ref="C48:F48"/>
    <mergeCell ref="E50:F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5" workbookViewId="0">
      <selection activeCell="C47" sqref="C47:D47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386</v>
      </c>
    </row>
    <row r="2" spans="1:4" ht="15.75" x14ac:dyDescent="0.25">
      <c r="A2" s="65" t="s">
        <v>300</v>
      </c>
    </row>
    <row r="3" spans="1:4" ht="15.75" x14ac:dyDescent="0.25">
      <c r="A3" s="66" t="s">
        <v>256</v>
      </c>
    </row>
    <row r="5" spans="1:4" x14ac:dyDescent="0.25">
      <c r="A5" s="131"/>
      <c r="B5" s="130"/>
      <c r="C5" s="130" t="s">
        <v>301</v>
      </c>
      <c r="D5" s="130"/>
    </row>
    <row r="6" spans="1:4" ht="15.75" thickBot="1" x14ac:dyDescent="0.3">
      <c r="A6" s="131"/>
      <c r="B6" s="130"/>
      <c r="C6" s="132" t="s">
        <v>302</v>
      </c>
      <c r="D6" s="132"/>
    </row>
    <row r="7" spans="1:4" ht="26.25" thickBot="1" x14ac:dyDescent="0.3">
      <c r="A7" s="77"/>
      <c r="B7" s="69" t="s">
        <v>303</v>
      </c>
      <c r="C7" s="71" t="s">
        <v>304</v>
      </c>
      <c r="D7" s="71" t="s">
        <v>305</v>
      </c>
    </row>
    <row r="8" spans="1:4" ht="25.5" x14ac:dyDescent="0.25">
      <c r="A8" s="78" t="s">
        <v>306</v>
      </c>
      <c r="B8" s="73"/>
      <c r="C8" s="98"/>
      <c r="D8" s="98"/>
    </row>
    <row r="9" spans="1:4" x14ac:dyDescent="0.25">
      <c r="A9" s="77" t="s">
        <v>307</v>
      </c>
      <c r="B9" s="73"/>
      <c r="C9" s="92">
        <v>6929015</v>
      </c>
      <c r="D9" s="92">
        <v>3696580</v>
      </c>
    </row>
    <row r="10" spans="1:4" x14ac:dyDescent="0.25">
      <c r="A10" s="77" t="s">
        <v>261</v>
      </c>
      <c r="B10" s="73"/>
      <c r="C10" s="92">
        <v>3293831</v>
      </c>
      <c r="D10" s="92">
        <v>2986016</v>
      </c>
    </row>
    <row r="11" spans="1:4" x14ac:dyDescent="0.25">
      <c r="A11" s="77" t="s">
        <v>262</v>
      </c>
      <c r="B11" s="73"/>
      <c r="C11" s="92">
        <v>77497784</v>
      </c>
      <c r="D11" s="92">
        <v>50716650</v>
      </c>
    </row>
    <row r="12" spans="1:4" ht="15.75" thickBot="1" x14ac:dyDescent="0.3">
      <c r="A12" s="77" t="s">
        <v>266</v>
      </c>
      <c r="B12" s="73"/>
      <c r="C12" s="93">
        <v>33544</v>
      </c>
      <c r="D12" s="93">
        <v>48887</v>
      </c>
    </row>
    <row r="13" spans="1:4" x14ac:dyDescent="0.25">
      <c r="A13" s="77"/>
      <c r="B13" s="73"/>
      <c r="C13" s="95">
        <f>SUM(C9:C12)</f>
        <v>87754174</v>
      </c>
      <c r="D13" s="95">
        <f>SUM(D9:D12)</f>
        <v>57448133</v>
      </c>
    </row>
    <row r="14" spans="1:4" x14ac:dyDescent="0.25">
      <c r="A14" s="78" t="s">
        <v>308</v>
      </c>
      <c r="B14" s="73"/>
      <c r="C14" s="95"/>
      <c r="D14" s="92"/>
    </row>
    <row r="15" spans="1:4" x14ac:dyDescent="0.25">
      <c r="A15" s="77" t="s">
        <v>274</v>
      </c>
      <c r="B15" s="73"/>
      <c r="C15" s="92">
        <v>0</v>
      </c>
      <c r="D15" s="92">
        <v>216123</v>
      </c>
    </row>
    <row r="16" spans="1:4" ht="15.75" thickBot="1" x14ac:dyDescent="0.3">
      <c r="A16" s="77" t="s">
        <v>309</v>
      </c>
      <c r="B16" s="73"/>
      <c r="C16" s="92">
        <v>13128223</v>
      </c>
      <c r="D16" s="92">
        <v>0</v>
      </c>
    </row>
    <row r="17" spans="1:4" ht="15.75" thickBot="1" x14ac:dyDescent="0.3">
      <c r="A17" s="77"/>
      <c r="B17" s="73"/>
      <c r="C17" s="99">
        <f>SUM(C13:C16)</f>
        <v>100882397</v>
      </c>
      <c r="D17" s="99">
        <f>SUM(D13:D16)</f>
        <v>57664256</v>
      </c>
    </row>
    <row r="18" spans="1:4" x14ac:dyDescent="0.25">
      <c r="A18" s="78" t="s">
        <v>310</v>
      </c>
      <c r="B18" s="73"/>
      <c r="C18" s="95"/>
      <c r="D18" s="92"/>
    </row>
    <row r="19" spans="1:4" x14ac:dyDescent="0.25">
      <c r="A19" s="77" t="s">
        <v>277</v>
      </c>
      <c r="B19" s="73"/>
      <c r="C19" s="92">
        <v>-6248219</v>
      </c>
      <c r="D19" s="92">
        <v>-8486378</v>
      </c>
    </row>
    <row r="20" spans="1:4" x14ac:dyDescent="0.25">
      <c r="A20" s="68" t="s">
        <v>278</v>
      </c>
      <c r="B20" s="73"/>
      <c r="C20" s="92">
        <v>-7281454</v>
      </c>
      <c r="D20" s="92">
        <v>-4115073</v>
      </c>
    </row>
    <row r="21" spans="1:4" ht="25.5" x14ac:dyDescent="0.25">
      <c r="A21" s="68" t="s">
        <v>279</v>
      </c>
      <c r="B21" s="73"/>
      <c r="C21" s="92">
        <v>-12733270</v>
      </c>
      <c r="D21" s="92">
        <v>-3132705</v>
      </c>
    </row>
    <row r="22" spans="1:4" x14ac:dyDescent="0.25">
      <c r="A22" s="68" t="s">
        <v>281</v>
      </c>
      <c r="B22" s="73"/>
      <c r="C22" s="92">
        <v>-1218702</v>
      </c>
      <c r="D22" s="92">
        <v>0</v>
      </c>
    </row>
    <row r="23" spans="1:4" x14ac:dyDescent="0.25">
      <c r="A23" s="77" t="s">
        <v>311</v>
      </c>
      <c r="B23" s="73"/>
      <c r="C23" s="92">
        <v>-21461906</v>
      </c>
      <c r="D23" s="92">
        <v>-13277004</v>
      </c>
    </row>
    <row r="24" spans="1:4" ht="15.75" thickBot="1" x14ac:dyDescent="0.3">
      <c r="A24" s="79" t="s">
        <v>288</v>
      </c>
      <c r="B24" s="80"/>
      <c r="C24" s="100">
        <v>-8195</v>
      </c>
      <c r="D24" s="100">
        <v>-20639</v>
      </c>
    </row>
    <row r="25" spans="1:4" ht="15.75" thickBot="1" x14ac:dyDescent="0.3">
      <c r="A25" s="77"/>
      <c r="B25" s="73"/>
      <c r="C25" s="99">
        <f>SUM(C19:C24)</f>
        <v>-48951746</v>
      </c>
      <c r="D25" s="99">
        <f>SUM(D19:D24)</f>
        <v>-29031799</v>
      </c>
    </row>
    <row r="26" spans="1:4" x14ac:dyDescent="0.25">
      <c r="A26" s="77"/>
      <c r="B26" s="73"/>
      <c r="C26" s="95"/>
      <c r="D26" s="92"/>
    </row>
    <row r="27" spans="1:4" x14ac:dyDescent="0.25">
      <c r="A27" s="78" t="s">
        <v>312</v>
      </c>
      <c r="B27" s="73"/>
      <c r="C27" s="95">
        <v>51930651</v>
      </c>
      <c r="D27" s="95">
        <v>28632457</v>
      </c>
    </row>
    <row r="28" spans="1:4" x14ac:dyDescent="0.25">
      <c r="A28" s="77"/>
      <c r="B28" s="73"/>
      <c r="C28" s="95"/>
      <c r="D28" s="92"/>
    </row>
    <row r="29" spans="1:4" ht="15.75" thickBot="1" x14ac:dyDescent="0.3">
      <c r="A29" s="77" t="s">
        <v>313</v>
      </c>
      <c r="B29" s="73">
        <v>17</v>
      </c>
      <c r="C29" s="93">
        <v>-10047085</v>
      </c>
      <c r="D29" s="93">
        <v>-7602408</v>
      </c>
    </row>
    <row r="30" spans="1:4" ht="26.25" thickBot="1" x14ac:dyDescent="0.3">
      <c r="A30" s="78" t="s">
        <v>314</v>
      </c>
      <c r="B30" s="73"/>
      <c r="C30" s="96">
        <f>SUM(C27:C29)</f>
        <v>41883566</v>
      </c>
      <c r="D30" s="96">
        <f>SUM(D27:D29)</f>
        <v>21030049</v>
      </c>
    </row>
    <row r="31" spans="1:4" x14ac:dyDescent="0.25">
      <c r="A31" s="77" t="s">
        <v>290</v>
      </c>
      <c r="B31" s="73"/>
      <c r="C31" s="95"/>
      <c r="D31" s="92"/>
    </row>
    <row r="32" spans="1:4" x14ac:dyDescent="0.25">
      <c r="A32" s="77" t="s">
        <v>315</v>
      </c>
      <c r="B32" s="73"/>
      <c r="C32" s="92">
        <v>279558</v>
      </c>
      <c r="D32" s="92">
        <v>8961</v>
      </c>
    </row>
    <row r="33" spans="1:4" x14ac:dyDescent="0.25">
      <c r="A33" s="77" t="s">
        <v>316</v>
      </c>
      <c r="B33" s="73"/>
      <c r="C33" s="92">
        <v>-5844921</v>
      </c>
      <c r="D33" s="92">
        <v>-2976151</v>
      </c>
    </row>
    <row r="34" spans="1:4" x14ac:dyDescent="0.25">
      <c r="A34" s="77" t="s">
        <v>317</v>
      </c>
      <c r="B34" s="73"/>
      <c r="C34" s="92">
        <v>-2673996</v>
      </c>
      <c r="D34" s="92">
        <v>-1646491</v>
      </c>
    </row>
    <row r="35" spans="1:4" x14ac:dyDescent="0.25">
      <c r="A35" s="77" t="s">
        <v>318</v>
      </c>
      <c r="B35" s="73">
        <v>18</v>
      </c>
      <c r="C35" s="92">
        <v>-499946</v>
      </c>
      <c r="D35" s="92">
        <v>-12759293</v>
      </c>
    </row>
    <row r="36" spans="1:4" x14ac:dyDescent="0.25">
      <c r="A36" s="77" t="s">
        <v>319</v>
      </c>
      <c r="B36" s="73"/>
      <c r="C36" s="92">
        <v>-25893</v>
      </c>
      <c r="D36" s="92" t="s">
        <v>267</v>
      </c>
    </row>
    <row r="37" spans="1:4" ht="39" thickBot="1" x14ac:dyDescent="0.3">
      <c r="A37" s="77" t="s">
        <v>320</v>
      </c>
      <c r="B37" s="73"/>
      <c r="C37" s="92">
        <v>-103350</v>
      </c>
      <c r="D37" s="92" t="s">
        <v>267</v>
      </c>
    </row>
    <row r="38" spans="1:4" ht="15.75" thickBot="1" x14ac:dyDescent="0.3">
      <c r="A38" s="78" t="s">
        <v>321</v>
      </c>
      <c r="B38" s="73"/>
      <c r="C38" s="99">
        <f>SUM(C32:C37)</f>
        <v>-8868548</v>
      </c>
      <c r="D38" s="99">
        <f>SUM(D32:D37)</f>
        <v>-17372974</v>
      </c>
    </row>
    <row r="39" spans="1:4" x14ac:dyDescent="0.25">
      <c r="A39" s="78" t="s">
        <v>290</v>
      </c>
      <c r="B39" s="73"/>
      <c r="C39" s="95"/>
      <c r="D39" s="92"/>
    </row>
    <row r="40" spans="1:4" x14ac:dyDescent="0.25">
      <c r="A40" s="78" t="s">
        <v>322</v>
      </c>
      <c r="B40" s="73"/>
      <c r="C40" s="95">
        <f>C30+C38</f>
        <v>33015018</v>
      </c>
      <c r="D40" s="95">
        <f>D30+D38</f>
        <v>3657075</v>
      </c>
    </row>
    <row r="41" spans="1:4" x14ac:dyDescent="0.25">
      <c r="A41" s="77"/>
      <c r="B41" s="73"/>
      <c r="C41" s="95"/>
      <c r="D41" s="92"/>
    </row>
    <row r="42" spans="1:4" ht="15.75" thickBot="1" x14ac:dyDescent="0.3">
      <c r="A42" s="77" t="s">
        <v>323</v>
      </c>
      <c r="B42" s="73">
        <v>19</v>
      </c>
      <c r="C42" s="93">
        <v>-3480607</v>
      </c>
      <c r="D42" s="93">
        <v>-157617</v>
      </c>
    </row>
    <row r="43" spans="1:4" ht="15.75" thickBot="1" x14ac:dyDescent="0.3">
      <c r="A43" s="78" t="s">
        <v>324</v>
      </c>
      <c r="B43" s="73"/>
      <c r="C43" s="94">
        <f>SUM(C40:C42)</f>
        <v>29534411</v>
      </c>
      <c r="D43" s="94">
        <f>SUM(D40:D42)</f>
        <v>3499458</v>
      </c>
    </row>
    <row r="44" spans="1:4" ht="15.75" thickTop="1" x14ac:dyDescent="0.25"/>
    <row r="45" spans="1:4" x14ac:dyDescent="0.25">
      <c r="A45" s="146" t="s">
        <v>392</v>
      </c>
      <c r="B45" s="146"/>
      <c r="C45" s="146"/>
      <c r="D45" s="146"/>
    </row>
    <row r="46" spans="1:4" x14ac:dyDescent="0.25">
      <c r="A46" s="148" t="s">
        <v>389</v>
      </c>
      <c r="B46" s="147"/>
      <c r="C46" s="145" t="s">
        <v>391</v>
      </c>
      <c r="D46" s="145"/>
    </row>
    <row r="47" spans="1:4" x14ac:dyDescent="0.25">
      <c r="A47" s="148" t="s">
        <v>390</v>
      </c>
      <c r="B47" s="147"/>
      <c r="C47" s="145" t="s">
        <v>393</v>
      </c>
      <c r="D47" s="145"/>
    </row>
  </sheetData>
  <mergeCells count="7">
    <mergeCell ref="A45:D45"/>
    <mergeCell ref="C46:D46"/>
    <mergeCell ref="C47:D47"/>
    <mergeCell ref="A5:A6"/>
    <mergeCell ref="B5:B6"/>
    <mergeCell ref="C5:D5"/>
    <mergeCell ref="C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31" workbookViewId="0">
      <selection activeCell="C58" sqref="C58:D58"/>
    </sheetView>
  </sheetViews>
  <sheetFormatPr defaultRowHeight="15" x14ac:dyDescent="0.25"/>
  <cols>
    <col min="1" max="1" width="53.85546875" customWidth="1"/>
    <col min="3" max="3" width="14.85546875" customWidth="1"/>
    <col min="4" max="4" width="15.85546875" customWidth="1"/>
  </cols>
  <sheetData>
    <row r="1" spans="1:4" ht="15.75" x14ac:dyDescent="0.25">
      <c r="A1" s="65" t="s">
        <v>387</v>
      </c>
    </row>
    <row r="2" spans="1:4" ht="15.75" x14ac:dyDescent="0.25">
      <c r="A2" s="65" t="s">
        <v>300</v>
      </c>
    </row>
    <row r="3" spans="1:4" x14ac:dyDescent="0.25">
      <c r="A3" s="82" t="s">
        <v>341</v>
      </c>
    </row>
    <row r="5" spans="1:4" x14ac:dyDescent="0.25">
      <c r="A5" s="135"/>
      <c r="B5" s="133"/>
      <c r="C5" s="133" t="s">
        <v>342</v>
      </c>
      <c r="D5" s="133"/>
    </row>
    <row r="6" spans="1:4" ht="15.75" thickBot="1" x14ac:dyDescent="0.3">
      <c r="A6" s="135"/>
      <c r="B6" s="133"/>
      <c r="C6" s="134" t="s">
        <v>302</v>
      </c>
      <c r="D6" s="134"/>
    </row>
    <row r="7" spans="1:4" ht="15.75" thickBot="1" x14ac:dyDescent="0.3">
      <c r="A7" s="83"/>
      <c r="B7" s="84" t="s">
        <v>343</v>
      </c>
      <c r="C7" s="85" t="s">
        <v>304</v>
      </c>
      <c r="D7" s="85" t="s">
        <v>344</v>
      </c>
    </row>
    <row r="8" spans="1:4" x14ac:dyDescent="0.25">
      <c r="A8" s="83" t="s">
        <v>345</v>
      </c>
      <c r="B8" s="86"/>
      <c r="C8" s="83"/>
      <c r="D8" s="87"/>
    </row>
    <row r="9" spans="1:4" x14ac:dyDescent="0.25">
      <c r="A9" s="87" t="s">
        <v>346</v>
      </c>
      <c r="B9" s="86"/>
      <c r="C9" s="101">
        <v>52543996</v>
      </c>
      <c r="D9" s="101">
        <v>25589866</v>
      </c>
    </row>
    <row r="10" spans="1:4" x14ac:dyDescent="0.25">
      <c r="A10" s="87" t="s">
        <v>347</v>
      </c>
      <c r="B10" s="86"/>
      <c r="C10" s="101">
        <v>-19905547</v>
      </c>
      <c r="D10" s="101">
        <v>-14539753</v>
      </c>
    </row>
    <row r="11" spans="1:4" x14ac:dyDescent="0.25">
      <c r="A11" s="87" t="s">
        <v>348</v>
      </c>
      <c r="B11" s="86"/>
      <c r="C11" s="101">
        <v>-6076635</v>
      </c>
      <c r="D11" s="101">
        <v>-2928048</v>
      </c>
    </row>
    <row r="12" spans="1:4" x14ac:dyDescent="0.25">
      <c r="A12" s="87" t="s">
        <v>349</v>
      </c>
      <c r="B12" s="86"/>
      <c r="C12" s="101">
        <v>-3707166</v>
      </c>
      <c r="D12" s="101">
        <v>-1572898</v>
      </c>
    </row>
    <row r="13" spans="1:4" x14ac:dyDescent="0.25">
      <c r="A13" s="87" t="s">
        <v>350</v>
      </c>
      <c r="B13" s="86"/>
      <c r="C13" s="101">
        <v>210225</v>
      </c>
      <c r="D13" s="109">
        <v>0</v>
      </c>
    </row>
    <row r="14" spans="1:4" ht="24.75" thickBot="1" x14ac:dyDescent="0.3">
      <c r="A14" s="87" t="s">
        <v>351</v>
      </c>
      <c r="B14" s="86"/>
      <c r="C14" s="102">
        <v>68603</v>
      </c>
      <c r="D14" s="110">
        <v>0</v>
      </c>
    </row>
    <row r="15" spans="1:4" ht="24" x14ac:dyDescent="0.25">
      <c r="A15" s="83" t="s">
        <v>352</v>
      </c>
      <c r="B15" s="86"/>
      <c r="C15" s="103">
        <f>SUM(C9:C14)</f>
        <v>23133476</v>
      </c>
      <c r="D15" s="103">
        <f>SUM(D9:D14)</f>
        <v>6549167</v>
      </c>
    </row>
    <row r="16" spans="1:4" x14ac:dyDescent="0.25">
      <c r="A16" s="88" t="s">
        <v>353</v>
      </c>
      <c r="B16" s="86"/>
      <c r="C16" s="101"/>
      <c r="D16" s="101"/>
    </row>
    <row r="17" spans="1:4" x14ac:dyDescent="0.25">
      <c r="A17" s="87" t="s">
        <v>261</v>
      </c>
      <c r="B17" s="86"/>
      <c r="C17" s="101">
        <v>-41615405</v>
      </c>
      <c r="D17" s="101">
        <v>-29289984</v>
      </c>
    </row>
    <row r="18" spans="1:4" x14ac:dyDescent="0.25">
      <c r="A18" s="87" t="s">
        <v>354</v>
      </c>
      <c r="B18" s="86"/>
      <c r="C18" s="101">
        <v>-113913767</v>
      </c>
      <c r="D18" s="101">
        <v>-68969394</v>
      </c>
    </row>
    <row r="19" spans="1:4" x14ac:dyDescent="0.25">
      <c r="A19" s="87" t="s">
        <v>309</v>
      </c>
      <c r="B19" s="86"/>
      <c r="C19" s="101">
        <v>-31377207</v>
      </c>
      <c r="D19" s="109">
        <v>0</v>
      </c>
    </row>
    <row r="20" spans="1:4" x14ac:dyDescent="0.25">
      <c r="A20" s="87" t="s">
        <v>274</v>
      </c>
      <c r="B20" s="86"/>
      <c r="C20" s="101">
        <v>1717063</v>
      </c>
      <c r="D20" s="109">
        <v>1683306</v>
      </c>
    </row>
    <row r="21" spans="1:4" x14ac:dyDescent="0.25">
      <c r="A21" s="87" t="s">
        <v>355</v>
      </c>
      <c r="B21" s="86"/>
      <c r="C21" s="101">
        <v>-2711787</v>
      </c>
      <c r="D21" s="109">
        <v>-303250</v>
      </c>
    </row>
    <row r="22" spans="1:4" x14ac:dyDescent="0.25">
      <c r="A22" s="89" t="s">
        <v>356</v>
      </c>
      <c r="B22" s="86"/>
      <c r="C22" s="101"/>
      <c r="D22" s="109"/>
    </row>
    <row r="23" spans="1:4" x14ac:dyDescent="0.25">
      <c r="A23" s="87" t="s">
        <v>286</v>
      </c>
      <c r="B23" s="86"/>
      <c r="C23" s="101">
        <v>2944080</v>
      </c>
      <c r="D23" s="109">
        <v>0</v>
      </c>
    </row>
    <row r="24" spans="1:4" x14ac:dyDescent="0.25">
      <c r="A24" s="87" t="s">
        <v>285</v>
      </c>
      <c r="B24" s="86"/>
      <c r="C24" s="101">
        <v>5703111</v>
      </c>
      <c r="D24" s="109">
        <v>4611197</v>
      </c>
    </row>
    <row r="25" spans="1:4" ht="15.75" thickBot="1" x14ac:dyDescent="0.3">
      <c r="A25" s="87" t="s">
        <v>288</v>
      </c>
      <c r="B25" s="86"/>
      <c r="C25" s="102">
        <v>-221071</v>
      </c>
      <c r="D25" s="110">
        <v>0</v>
      </c>
    </row>
    <row r="26" spans="1:4" ht="24" x14ac:dyDescent="0.25">
      <c r="A26" s="83" t="s">
        <v>357</v>
      </c>
      <c r="B26" s="86"/>
      <c r="C26" s="103">
        <f>SUM(C15:C25)</f>
        <v>-156341507</v>
      </c>
      <c r="D26" s="103">
        <f>SUM(D15:D25)</f>
        <v>-85718958</v>
      </c>
    </row>
    <row r="27" spans="1:4" x14ac:dyDescent="0.25">
      <c r="A27" s="87" t="s">
        <v>290</v>
      </c>
      <c r="B27" s="86"/>
      <c r="C27" s="103"/>
      <c r="D27" s="101"/>
    </row>
    <row r="28" spans="1:4" ht="15.75" thickBot="1" x14ac:dyDescent="0.3">
      <c r="A28" s="87" t="s">
        <v>358</v>
      </c>
      <c r="B28" s="86"/>
      <c r="C28" s="102">
        <v>-4014000</v>
      </c>
      <c r="D28" s="102">
        <v>-1608894</v>
      </c>
    </row>
    <row r="29" spans="1:4" ht="24.75" thickBot="1" x14ac:dyDescent="0.3">
      <c r="A29" s="83" t="s">
        <v>359</v>
      </c>
      <c r="B29" s="86"/>
      <c r="C29" s="104">
        <f>SUM(C26:C28)</f>
        <v>-160355507</v>
      </c>
      <c r="D29" s="104">
        <f>SUM(D26:D28)</f>
        <v>-87327852</v>
      </c>
    </row>
    <row r="30" spans="1:4" x14ac:dyDescent="0.25">
      <c r="A30" s="83" t="s">
        <v>290</v>
      </c>
      <c r="B30" s="86"/>
      <c r="C30" s="103"/>
      <c r="D30" s="101"/>
    </row>
    <row r="31" spans="1:4" x14ac:dyDescent="0.25">
      <c r="A31" s="83" t="s">
        <v>360</v>
      </c>
      <c r="B31" s="86"/>
      <c r="C31" s="103"/>
      <c r="D31" s="101"/>
    </row>
    <row r="32" spans="1:4" x14ac:dyDescent="0.25">
      <c r="A32" s="87" t="s">
        <v>361</v>
      </c>
      <c r="B32" s="86"/>
      <c r="C32" s="101">
        <v>232626</v>
      </c>
      <c r="D32" s="109">
        <v>0</v>
      </c>
    </row>
    <row r="33" spans="1:4" x14ac:dyDescent="0.25">
      <c r="A33" s="87" t="s">
        <v>362</v>
      </c>
      <c r="B33" s="86"/>
      <c r="C33" s="101">
        <v>-77620</v>
      </c>
      <c r="D33" s="101">
        <v>61608</v>
      </c>
    </row>
    <row r="34" spans="1:4" ht="15.75" thickBot="1" x14ac:dyDescent="0.3">
      <c r="A34" s="87" t="s">
        <v>363</v>
      </c>
      <c r="B34" s="86"/>
      <c r="C34" s="101">
        <v>43934757</v>
      </c>
      <c r="D34" s="109">
        <v>0</v>
      </c>
    </row>
    <row r="35" spans="1:4" ht="24.75" thickBot="1" x14ac:dyDescent="0.3">
      <c r="A35" s="83" t="s">
        <v>364</v>
      </c>
      <c r="B35" s="86"/>
      <c r="C35" s="105">
        <f>SUM(C32:C34)</f>
        <v>44089763</v>
      </c>
      <c r="D35" s="105">
        <f>SUM(D32:D34)</f>
        <v>61608</v>
      </c>
    </row>
    <row r="36" spans="1:4" x14ac:dyDescent="0.25">
      <c r="A36" s="83" t="s">
        <v>365</v>
      </c>
      <c r="B36" s="86"/>
      <c r="C36" s="103"/>
      <c r="D36" s="101"/>
    </row>
    <row r="37" spans="1:4" x14ac:dyDescent="0.25">
      <c r="A37" s="90" t="s">
        <v>366</v>
      </c>
      <c r="B37" s="91">
        <v>10</v>
      </c>
      <c r="C37" s="106">
        <v>140000000</v>
      </c>
      <c r="D37" s="106">
        <v>70000000</v>
      </c>
    </row>
    <row r="38" spans="1:4" x14ac:dyDescent="0.25">
      <c r="A38" s="87" t="s">
        <v>367</v>
      </c>
      <c r="B38" s="86"/>
      <c r="C38" s="101">
        <v>-500</v>
      </c>
      <c r="D38" s="109">
        <v>0</v>
      </c>
    </row>
    <row r="39" spans="1:4" x14ac:dyDescent="0.25">
      <c r="A39" s="87" t="s">
        <v>368</v>
      </c>
      <c r="B39" s="86"/>
      <c r="C39" s="101">
        <v>8300000</v>
      </c>
      <c r="D39" s="109">
        <v>18591199</v>
      </c>
    </row>
    <row r="40" spans="1:4" x14ac:dyDescent="0.25">
      <c r="A40" s="87" t="s">
        <v>369</v>
      </c>
      <c r="B40" s="86"/>
      <c r="C40" s="101">
        <v>-1634145</v>
      </c>
      <c r="D40" s="109">
        <v>-39413924</v>
      </c>
    </row>
    <row r="41" spans="1:4" x14ac:dyDescent="0.25">
      <c r="A41" s="87" t="s">
        <v>370</v>
      </c>
      <c r="B41" s="86"/>
      <c r="C41" s="101">
        <v>20277000</v>
      </c>
      <c r="D41" s="109">
        <v>0</v>
      </c>
    </row>
    <row r="42" spans="1:4" x14ac:dyDescent="0.25">
      <c r="A42" s="87" t="s">
        <v>371</v>
      </c>
      <c r="B42" s="86"/>
      <c r="C42" s="101">
        <v>-5685750</v>
      </c>
      <c r="D42" s="109"/>
    </row>
    <row r="43" spans="1:4" x14ac:dyDescent="0.25">
      <c r="A43" s="87" t="s">
        <v>372</v>
      </c>
      <c r="B43" s="86"/>
      <c r="C43" s="101">
        <v>40230366</v>
      </c>
      <c r="D43" s="109">
        <v>48951457</v>
      </c>
    </row>
    <row r="44" spans="1:4" x14ac:dyDescent="0.25">
      <c r="A44" s="87" t="s">
        <v>373</v>
      </c>
      <c r="B44" s="86"/>
      <c r="C44" s="101">
        <v>-22940000</v>
      </c>
      <c r="D44" s="109">
        <v>-17640010</v>
      </c>
    </row>
    <row r="45" spans="1:4" ht="24" x14ac:dyDescent="0.25">
      <c r="A45" s="87" t="s">
        <v>374</v>
      </c>
      <c r="B45" s="86"/>
      <c r="C45" s="101">
        <v>21061556</v>
      </c>
      <c r="D45" s="101">
        <v>35029195</v>
      </c>
    </row>
    <row r="46" spans="1:4" ht="24" x14ac:dyDescent="0.25">
      <c r="A46" s="87" t="s">
        <v>375</v>
      </c>
      <c r="B46" s="86"/>
      <c r="C46" s="101">
        <v>-14274658</v>
      </c>
      <c r="D46" s="101">
        <v>-7262924</v>
      </c>
    </row>
    <row r="47" spans="1:4" ht="15.75" thickBot="1" x14ac:dyDescent="0.3">
      <c r="A47" s="87" t="s">
        <v>376</v>
      </c>
      <c r="B47" s="86">
        <v>16</v>
      </c>
      <c r="C47" s="102">
        <v>-6086528</v>
      </c>
      <c r="D47" s="102">
        <v>-13762035</v>
      </c>
    </row>
    <row r="48" spans="1:4" ht="24.75" thickBot="1" x14ac:dyDescent="0.3">
      <c r="A48" s="83" t="s">
        <v>377</v>
      </c>
      <c r="B48" s="86"/>
      <c r="C48" s="104">
        <f>SUM(C37:C47)</f>
        <v>179247341</v>
      </c>
      <c r="D48" s="104">
        <f>SUM(D37:D47)</f>
        <v>94492958</v>
      </c>
    </row>
    <row r="49" spans="1:4" ht="24" x14ac:dyDescent="0.25">
      <c r="A49" s="87" t="s">
        <v>378</v>
      </c>
      <c r="B49" s="86"/>
      <c r="C49" s="101">
        <v>-482232</v>
      </c>
      <c r="D49" s="109">
        <v>0</v>
      </c>
    </row>
    <row r="50" spans="1:4" ht="24.75" thickBot="1" x14ac:dyDescent="0.3">
      <c r="A50" s="87" t="s">
        <v>379</v>
      </c>
      <c r="B50" s="86"/>
      <c r="C50" s="101">
        <v>-1609</v>
      </c>
      <c r="D50" s="101">
        <v>8</v>
      </c>
    </row>
    <row r="51" spans="1:4" x14ac:dyDescent="0.25">
      <c r="A51" s="83" t="s">
        <v>380</v>
      </c>
      <c r="B51" s="86"/>
      <c r="C51" s="107">
        <f>C29+C35+C48+C49+C50</f>
        <v>62497756</v>
      </c>
      <c r="D51" s="107">
        <f>D29+D35+D48+D49+D50</f>
        <v>7226722</v>
      </c>
    </row>
    <row r="52" spans="1:4" x14ac:dyDescent="0.25">
      <c r="A52" s="83"/>
      <c r="B52" s="86"/>
      <c r="C52" s="103"/>
      <c r="D52" s="101"/>
    </row>
    <row r="53" spans="1:4" ht="15.75" thickBot="1" x14ac:dyDescent="0.3">
      <c r="A53" s="87" t="s">
        <v>381</v>
      </c>
      <c r="B53" s="86"/>
      <c r="C53" s="102">
        <v>102853173</v>
      </c>
      <c r="D53" s="102">
        <v>75643105</v>
      </c>
    </row>
    <row r="54" spans="1:4" ht="15.75" thickBot="1" x14ac:dyDescent="0.3">
      <c r="A54" s="83" t="s">
        <v>382</v>
      </c>
      <c r="B54" s="86">
        <v>4</v>
      </c>
      <c r="C54" s="108">
        <f>SUM(C51:C53)</f>
        <v>165350929</v>
      </c>
      <c r="D54" s="108">
        <f>SUM(D51:D53)</f>
        <v>82869827</v>
      </c>
    </row>
    <row r="55" spans="1:4" ht="15.75" thickTop="1" x14ac:dyDescent="0.25"/>
    <row r="56" spans="1:4" x14ac:dyDescent="0.25">
      <c r="A56" s="146" t="s">
        <v>392</v>
      </c>
      <c r="B56" s="146"/>
      <c r="C56" s="146"/>
      <c r="D56" s="146"/>
    </row>
    <row r="57" spans="1:4" x14ac:dyDescent="0.25">
      <c r="A57" s="148" t="s">
        <v>389</v>
      </c>
      <c r="B57" s="147"/>
      <c r="C57" s="145" t="s">
        <v>391</v>
      </c>
      <c r="D57" s="145"/>
    </row>
    <row r="58" spans="1:4" x14ac:dyDescent="0.25">
      <c r="A58" s="148" t="s">
        <v>390</v>
      </c>
      <c r="B58" s="147"/>
      <c r="C58" s="145" t="s">
        <v>393</v>
      </c>
      <c r="D58" s="145"/>
    </row>
  </sheetData>
  <mergeCells count="7">
    <mergeCell ref="C57:D57"/>
    <mergeCell ref="C58:D58"/>
    <mergeCell ref="B5:B6"/>
    <mergeCell ref="C5:D5"/>
    <mergeCell ref="C6:D6"/>
    <mergeCell ref="A5:A6"/>
    <mergeCell ref="A56:D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A35" sqref="A35"/>
    </sheetView>
  </sheetViews>
  <sheetFormatPr defaultRowHeight="15" x14ac:dyDescent="0.25"/>
  <cols>
    <col min="1" max="1" width="48.5703125" customWidth="1"/>
    <col min="3" max="3" width="9.5703125" bestFit="1" customWidth="1"/>
    <col min="4" max="6" width="9.28515625" bestFit="1" customWidth="1"/>
    <col min="7" max="7" width="9.5703125" bestFit="1" customWidth="1"/>
  </cols>
  <sheetData>
    <row r="1" spans="1:7" ht="15.75" x14ac:dyDescent="0.25">
      <c r="A1" s="65" t="s">
        <v>388</v>
      </c>
    </row>
    <row r="2" spans="1:7" ht="15.75" x14ac:dyDescent="0.25">
      <c r="A2" s="65" t="s">
        <v>300</v>
      </c>
    </row>
    <row r="3" spans="1:7" ht="15.75" x14ac:dyDescent="0.25">
      <c r="A3" s="66" t="s">
        <v>256</v>
      </c>
    </row>
    <row r="5" spans="1:7" x14ac:dyDescent="0.25">
      <c r="A5" s="129"/>
      <c r="B5" s="69" t="s">
        <v>325</v>
      </c>
      <c r="C5" s="139" t="s">
        <v>292</v>
      </c>
      <c r="D5" s="70"/>
      <c r="E5" s="139" t="s">
        <v>32</v>
      </c>
      <c r="F5" s="139" t="s">
        <v>327</v>
      </c>
      <c r="G5" s="139" t="s">
        <v>26</v>
      </c>
    </row>
    <row r="6" spans="1:7" ht="64.5" thickBot="1" x14ac:dyDescent="0.3">
      <c r="A6" s="129"/>
      <c r="B6" s="69" t="s">
        <v>326</v>
      </c>
      <c r="C6" s="140"/>
      <c r="D6" s="71" t="s">
        <v>293</v>
      </c>
      <c r="E6" s="140"/>
      <c r="F6" s="140"/>
      <c r="G6" s="140"/>
    </row>
    <row r="7" spans="1:7" x14ac:dyDescent="0.25">
      <c r="A7" s="67" t="s">
        <v>290</v>
      </c>
      <c r="B7" s="69"/>
      <c r="C7" s="81"/>
      <c r="D7" s="81"/>
      <c r="E7" s="81"/>
      <c r="F7" s="81"/>
      <c r="G7" s="81"/>
    </row>
    <row r="8" spans="1:7" x14ac:dyDescent="0.25">
      <c r="A8" s="67" t="s">
        <v>328</v>
      </c>
      <c r="B8" s="69"/>
      <c r="C8" s="111">
        <v>167809534</v>
      </c>
      <c r="D8" s="112" t="s">
        <v>267</v>
      </c>
      <c r="E8" s="111">
        <v>5339751</v>
      </c>
      <c r="F8" s="111">
        <v>-13411636</v>
      </c>
      <c r="G8" s="111">
        <f>SUM(C8:F8)</f>
        <v>159737649</v>
      </c>
    </row>
    <row r="9" spans="1:7" x14ac:dyDescent="0.25">
      <c r="A9" s="68" t="s">
        <v>329</v>
      </c>
      <c r="B9" s="69"/>
      <c r="C9" s="112" t="s">
        <v>267</v>
      </c>
      <c r="D9" s="112" t="s">
        <v>267</v>
      </c>
      <c r="E9" s="112" t="s">
        <v>330</v>
      </c>
      <c r="F9" s="112">
        <v>3499458</v>
      </c>
      <c r="G9" s="112">
        <f>SUM(C9:F9)</f>
        <v>3499458</v>
      </c>
    </row>
    <row r="10" spans="1:7" x14ac:dyDescent="0.25">
      <c r="A10" s="68" t="s">
        <v>331</v>
      </c>
      <c r="B10" s="73">
        <v>16</v>
      </c>
      <c r="C10" s="112">
        <v>6186092</v>
      </c>
      <c r="D10" s="112" t="s">
        <v>267</v>
      </c>
      <c r="E10" s="112" t="s">
        <v>330</v>
      </c>
      <c r="F10" s="112" t="s">
        <v>330</v>
      </c>
      <c r="G10" s="112">
        <f>SUM(C10:F10)</f>
        <v>6186092</v>
      </c>
    </row>
    <row r="11" spans="1:7" x14ac:dyDescent="0.25">
      <c r="A11" s="129" t="s">
        <v>332</v>
      </c>
      <c r="B11" s="137">
        <v>9</v>
      </c>
      <c r="C11" s="136" t="s">
        <v>267</v>
      </c>
      <c r="D11" s="112"/>
      <c r="E11" s="136" t="s">
        <v>267</v>
      </c>
      <c r="F11" s="136">
        <v>33375744</v>
      </c>
      <c r="G11" s="136">
        <f>SUM(F11)</f>
        <v>33375744</v>
      </c>
    </row>
    <row r="12" spans="1:7" x14ac:dyDescent="0.25">
      <c r="A12" s="129"/>
      <c r="B12" s="137"/>
      <c r="C12" s="136"/>
      <c r="D12" s="112"/>
      <c r="E12" s="136"/>
      <c r="F12" s="136"/>
      <c r="G12" s="136"/>
    </row>
    <row r="13" spans="1:7" x14ac:dyDescent="0.25">
      <c r="A13" s="129"/>
      <c r="B13" s="137"/>
      <c r="C13" s="136"/>
      <c r="D13" s="112" t="s">
        <v>267</v>
      </c>
      <c r="E13" s="136"/>
      <c r="F13" s="136"/>
      <c r="G13" s="136"/>
    </row>
    <row r="14" spans="1:7" x14ac:dyDescent="0.25">
      <c r="A14" s="68" t="s">
        <v>333</v>
      </c>
      <c r="B14" s="73">
        <v>16</v>
      </c>
      <c r="C14" s="112" t="s">
        <v>267</v>
      </c>
      <c r="D14" s="112" t="s">
        <v>267</v>
      </c>
      <c r="E14" s="112">
        <v>5898015</v>
      </c>
      <c r="F14" s="112">
        <v>-5898015</v>
      </c>
      <c r="G14" s="112">
        <f>SUM(C14:F14)</f>
        <v>0</v>
      </c>
    </row>
    <row r="15" spans="1:7" x14ac:dyDescent="0.25">
      <c r="A15" s="68" t="s">
        <v>334</v>
      </c>
      <c r="B15" s="73"/>
      <c r="C15" s="112" t="s">
        <v>267</v>
      </c>
      <c r="D15" s="112" t="s">
        <v>267</v>
      </c>
      <c r="E15" s="112" t="s">
        <v>267</v>
      </c>
      <c r="F15" s="112">
        <v>-4744781</v>
      </c>
      <c r="G15" s="112">
        <f t="shared" ref="G15:G16" si="0">SUM(C15:F15)</f>
        <v>-4744781</v>
      </c>
    </row>
    <row r="16" spans="1:7" ht="15.75" thickBot="1" x14ac:dyDescent="0.3">
      <c r="A16" s="68" t="s">
        <v>335</v>
      </c>
      <c r="B16" s="73">
        <v>16</v>
      </c>
      <c r="C16" s="113" t="s">
        <v>267</v>
      </c>
      <c r="D16" s="113" t="s">
        <v>267</v>
      </c>
      <c r="E16" s="113" t="s">
        <v>267</v>
      </c>
      <c r="F16" s="113">
        <v>-13762035</v>
      </c>
      <c r="G16" s="113">
        <f t="shared" si="0"/>
        <v>-13762035</v>
      </c>
    </row>
    <row r="17" spans="1:7" ht="15.75" thickBot="1" x14ac:dyDescent="0.3">
      <c r="A17" s="67" t="s">
        <v>336</v>
      </c>
      <c r="B17" s="73"/>
      <c r="C17" s="114">
        <f>SUM(C8:C16)</f>
        <v>173995626</v>
      </c>
      <c r="D17" s="114">
        <f t="shared" ref="D17:G17" si="1">SUM(D8:D16)</f>
        <v>0</v>
      </c>
      <c r="E17" s="114">
        <f t="shared" si="1"/>
        <v>11237766</v>
      </c>
      <c r="F17" s="114">
        <f t="shared" si="1"/>
        <v>-941265</v>
      </c>
      <c r="G17" s="114">
        <f t="shared" si="1"/>
        <v>184292127</v>
      </c>
    </row>
    <row r="18" spans="1:7" ht="15.75" thickTop="1" x14ac:dyDescent="0.25">
      <c r="A18" s="68" t="s">
        <v>290</v>
      </c>
      <c r="B18" s="73"/>
      <c r="C18" s="112"/>
      <c r="D18" s="112"/>
      <c r="E18" s="112"/>
      <c r="F18" s="112"/>
      <c r="G18" s="112"/>
    </row>
    <row r="19" spans="1:7" x14ac:dyDescent="0.25">
      <c r="A19" s="67" t="s">
        <v>337</v>
      </c>
      <c r="B19" s="73"/>
      <c r="C19" s="111">
        <v>254366870</v>
      </c>
      <c r="D19" s="111" t="s">
        <v>267</v>
      </c>
      <c r="E19" s="111">
        <v>11237766</v>
      </c>
      <c r="F19" s="111">
        <v>5084805</v>
      </c>
      <c r="G19" s="111">
        <f>SUM(C19:F19)</f>
        <v>270689441</v>
      </c>
    </row>
    <row r="20" spans="1:7" x14ac:dyDescent="0.25">
      <c r="A20" s="68" t="s">
        <v>329</v>
      </c>
      <c r="B20" s="73"/>
      <c r="C20" s="112" t="s">
        <v>267</v>
      </c>
      <c r="D20" s="112" t="s">
        <v>267</v>
      </c>
      <c r="E20" s="112" t="s">
        <v>330</v>
      </c>
      <c r="F20" s="111">
        <v>29534411</v>
      </c>
      <c r="G20" s="111">
        <f>SUM(C20:F20)</f>
        <v>29534411</v>
      </c>
    </row>
    <row r="21" spans="1:7" ht="25.5" x14ac:dyDescent="0.25">
      <c r="A21" s="68" t="s">
        <v>338</v>
      </c>
      <c r="B21" s="73">
        <v>16</v>
      </c>
      <c r="C21" s="112">
        <v>147470014</v>
      </c>
      <c r="D21" s="112" t="s">
        <v>267</v>
      </c>
      <c r="E21" s="112" t="s">
        <v>330</v>
      </c>
      <c r="F21" s="112">
        <v>2909774</v>
      </c>
      <c r="G21" s="112">
        <f>SUM(C21:F21)</f>
        <v>150379788</v>
      </c>
    </row>
    <row r="22" spans="1:7" x14ac:dyDescent="0.25">
      <c r="A22" s="68" t="s">
        <v>333</v>
      </c>
      <c r="B22" s="73">
        <v>16</v>
      </c>
      <c r="C22" s="112" t="s">
        <v>267</v>
      </c>
      <c r="D22" s="112" t="s">
        <v>267</v>
      </c>
      <c r="E22" s="112">
        <v>2608512</v>
      </c>
      <c r="F22" s="112">
        <v>-2608512</v>
      </c>
      <c r="G22" s="112">
        <f>SUM(C22:F22)</f>
        <v>0</v>
      </c>
    </row>
    <row r="23" spans="1:7" x14ac:dyDescent="0.25">
      <c r="A23" s="68" t="s">
        <v>335</v>
      </c>
      <c r="B23" s="73">
        <v>16</v>
      </c>
      <c r="C23" s="112" t="s">
        <v>267</v>
      </c>
      <c r="D23" s="112" t="s">
        <v>267</v>
      </c>
      <c r="E23" s="112" t="s">
        <v>267</v>
      </c>
      <c r="F23" s="112">
        <v>-6086528</v>
      </c>
      <c r="G23" s="112">
        <f>SUM(C23:F23)</f>
        <v>-6086528</v>
      </c>
    </row>
    <row r="24" spans="1:7" x14ac:dyDescent="0.25">
      <c r="A24" s="129" t="s">
        <v>339</v>
      </c>
      <c r="B24" s="137">
        <v>16</v>
      </c>
      <c r="C24" s="136" t="s">
        <v>267</v>
      </c>
      <c r="D24" s="112"/>
      <c r="E24" s="136" t="s">
        <v>267</v>
      </c>
      <c r="F24" s="136" t="s">
        <v>267</v>
      </c>
      <c r="G24" s="136">
        <f>SUM(D25)</f>
        <v>8643450</v>
      </c>
    </row>
    <row r="25" spans="1:7" ht="15.75" thickBot="1" x14ac:dyDescent="0.3">
      <c r="A25" s="129"/>
      <c r="B25" s="137"/>
      <c r="C25" s="138"/>
      <c r="D25" s="112">
        <v>8643450</v>
      </c>
      <c r="E25" s="138"/>
      <c r="F25" s="138"/>
      <c r="G25" s="138"/>
    </row>
    <row r="26" spans="1:7" ht="15.75" thickBot="1" x14ac:dyDescent="0.3">
      <c r="A26" s="67" t="s">
        <v>340</v>
      </c>
      <c r="B26" s="73"/>
      <c r="C26" s="115">
        <f>SUM(C19:C25)</f>
        <v>401836884</v>
      </c>
      <c r="D26" s="115">
        <f t="shared" ref="D26:G26" si="2">SUM(D19:D25)</f>
        <v>8643450</v>
      </c>
      <c r="E26" s="115">
        <f t="shared" si="2"/>
        <v>13846278</v>
      </c>
      <c r="F26" s="115">
        <f t="shared" si="2"/>
        <v>28833950</v>
      </c>
      <c r="G26" s="115">
        <f t="shared" si="2"/>
        <v>453160562</v>
      </c>
    </row>
    <row r="27" spans="1:7" ht="15.75" thickTop="1" x14ac:dyDescent="0.25"/>
    <row r="28" spans="1:7" x14ac:dyDescent="0.25">
      <c r="A28" s="146" t="s">
        <v>392</v>
      </c>
      <c r="B28" s="146"/>
      <c r="C28" s="146"/>
      <c r="D28" s="146"/>
    </row>
    <row r="29" spans="1:7" x14ac:dyDescent="0.25">
      <c r="A29" s="148" t="s">
        <v>389</v>
      </c>
      <c r="B29" s="147"/>
      <c r="C29" s="145" t="s">
        <v>391</v>
      </c>
      <c r="D29" s="145"/>
    </row>
    <row r="30" spans="1:7" x14ac:dyDescent="0.25">
      <c r="A30" s="148" t="s">
        <v>390</v>
      </c>
      <c r="B30" s="147"/>
      <c r="C30" s="145" t="s">
        <v>393</v>
      </c>
      <c r="D30" s="145"/>
    </row>
  </sheetData>
  <mergeCells count="20">
    <mergeCell ref="A28:D28"/>
    <mergeCell ref="C29:D29"/>
    <mergeCell ref="C30:D30"/>
    <mergeCell ref="A5:A6"/>
    <mergeCell ref="C5:C6"/>
    <mergeCell ref="E5:E6"/>
    <mergeCell ref="F5:F6"/>
    <mergeCell ref="G5:G6"/>
    <mergeCell ref="G11:G13"/>
    <mergeCell ref="A24:A25"/>
    <mergeCell ref="B24:B25"/>
    <mergeCell ref="C24:C25"/>
    <mergeCell ref="E24:E25"/>
    <mergeCell ref="F24:F25"/>
    <mergeCell ref="G24:G25"/>
    <mergeCell ref="A11:A13"/>
    <mergeCell ref="B11:B13"/>
    <mergeCell ref="C11:C13"/>
    <mergeCell ref="E11:E13"/>
    <mergeCell ref="F11:F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2" t="s">
        <v>77</v>
      </c>
      <c r="I39" s="142"/>
      <c r="J39" s="142"/>
      <c r="K39" s="142"/>
      <c r="L39" s="142"/>
      <c r="M39" s="142"/>
      <c r="N39" s="142"/>
      <c r="O39" s="142"/>
      <c r="P39" s="142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1"/>
      <c r="H39" s="142" t="s">
        <v>77</v>
      </c>
      <c r="I39" s="142"/>
      <c r="J39" s="142"/>
      <c r="K39" s="142"/>
      <c r="L39" s="142"/>
      <c r="M39" s="142"/>
      <c r="N39" s="142"/>
      <c r="O39" s="142"/>
      <c r="P39" s="142"/>
      <c r="Q39" s="143" t="s">
        <v>35</v>
      </c>
      <c r="R39" s="143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1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3"/>
      <c r="R40" s="143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8</vt:i4>
      </vt:variant>
    </vt:vector>
  </HeadingPairs>
  <TitlesOfParts>
    <vt:vector size="27" baseType="lpstr">
      <vt:lpstr>CAP</vt:lpstr>
      <vt:lpstr>b.CAP</vt:lpstr>
      <vt:lpstr>ОФП</vt:lpstr>
      <vt:lpstr>ОПиУ</vt:lpstr>
      <vt:lpstr>ОДДС</vt:lpstr>
      <vt:lpstr>ОДК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Амантаев Талгат Фаритович</cp:lastModifiedBy>
  <dcterms:created xsi:type="dcterms:W3CDTF">2018-01-22T06:24:53Z</dcterms:created>
  <dcterms:modified xsi:type="dcterms:W3CDTF">2022-11-01T11:44:33Z</dcterms:modified>
</cp:coreProperties>
</file>